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4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arlo\OneDrive\Ambiente de Trabalho\Faculdade\5º ANO\Dissertação\Dados\GitHub\"/>
    </mc:Choice>
  </mc:AlternateContent>
  <xr:revisionPtr revIDLastSave="0" documentId="13_ncr:1_{171001D2-C33C-4186-8391-9AA86347501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ase Study Results" sheetId="1" r:id="rId1"/>
    <sheet name="NT" sheetId="2" r:id="rId2"/>
    <sheet name="GA" sheetId="3" r:id="rId3"/>
    <sheet name="DE" sheetId="5" r:id="rId4"/>
    <sheet name="Graph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4" i="5" l="1"/>
  <c r="BJ3" i="5"/>
  <c r="BD4" i="5"/>
  <c r="BD3" i="5"/>
  <c r="BD2" i="5"/>
  <c r="T5" i="3"/>
  <c r="T4" i="3"/>
  <c r="T3" i="3"/>
  <c r="O11" i="3"/>
  <c r="O10" i="3"/>
  <c r="O9" i="3"/>
  <c r="O5" i="3"/>
  <c r="O4" i="3"/>
  <c r="O3" i="3"/>
  <c r="O11" i="5"/>
  <c r="O10" i="5"/>
  <c r="O9" i="5"/>
  <c r="T5" i="5"/>
  <c r="T4" i="5"/>
  <c r="T3" i="5"/>
  <c r="O5" i="5"/>
  <c r="O4" i="5"/>
  <c r="O3" i="5"/>
  <c r="N11" i="5"/>
  <c r="M11" i="5"/>
  <c r="N10" i="5"/>
  <c r="M10" i="5"/>
  <c r="N9" i="5"/>
  <c r="M9" i="5"/>
  <c r="S5" i="5"/>
  <c r="R5" i="5"/>
  <c r="N5" i="5"/>
  <c r="M5" i="5"/>
  <c r="S4" i="5"/>
  <c r="R4" i="5"/>
  <c r="N4" i="5"/>
  <c r="M4" i="5"/>
  <c r="S3" i="5"/>
  <c r="R3" i="5"/>
  <c r="N3" i="5"/>
  <c r="M3" i="5"/>
  <c r="N11" i="3"/>
  <c r="M11" i="3"/>
  <c r="N10" i="3"/>
  <c r="M10" i="3"/>
  <c r="N9" i="3"/>
  <c r="M9" i="3"/>
  <c r="S5" i="3"/>
  <c r="R5" i="3"/>
  <c r="N5" i="3"/>
  <c r="M5" i="3"/>
  <c r="S4" i="3"/>
  <c r="R4" i="3"/>
  <c r="N4" i="3"/>
  <c r="M4" i="3"/>
  <c r="S3" i="3"/>
  <c r="R3" i="3"/>
  <c r="N3" i="3"/>
  <c r="M3" i="3"/>
  <c r="BL4" i="5"/>
  <c r="BK4" i="5"/>
  <c r="BI4" i="5"/>
  <c r="BH4" i="5"/>
  <c r="BG4" i="5"/>
  <c r="BF4" i="5"/>
  <c r="BE4" i="5"/>
  <c r="BA4" i="5"/>
  <c r="AZ4" i="5"/>
  <c r="AY4" i="5"/>
  <c r="AX4" i="5"/>
  <c r="AW4" i="5"/>
  <c r="AV4" i="5"/>
  <c r="AU4" i="5"/>
  <c r="AT4" i="5"/>
  <c r="AS4" i="5"/>
  <c r="AP4" i="5"/>
  <c r="AO4" i="5"/>
  <c r="AN4" i="5"/>
  <c r="AM4" i="5"/>
  <c r="AL4" i="5"/>
  <c r="AK4" i="5"/>
  <c r="AJ4" i="5"/>
  <c r="AI4" i="5"/>
  <c r="AH4" i="5"/>
  <c r="AE4" i="5"/>
  <c r="AD4" i="5"/>
  <c r="AC4" i="5"/>
  <c r="AB4" i="5"/>
  <c r="AA4" i="5"/>
  <c r="Z4" i="5"/>
  <c r="Y4" i="5"/>
  <c r="X4" i="5"/>
  <c r="W4" i="5"/>
  <c r="BL3" i="5"/>
  <c r="BK3" i="5"/>
  <c r="BI3" i="5"/>
  <c r="BH3" i="5"/>
  <c r="BG3" i="5"/>
  <c r="BF3" i="5"/>
  <c r="BE3" i="5"/>
  <c r="BA3" i="5"/>
  <c r="AZ3" i="5"/>
  <c r="AY3" i="5"/>
  <c r="AX3" i="5"/>
  <c r="AW3" i="5"/>
  <c r="AV3" i="5"/>
  <c r="AU3" i="5"/>
  <c r="AT3" i="5"/>
  <c r="AS3" i="5"/>
  <c r="AP3" i="5"/>
  <c r="AO3" i="5"/>
  <c r="AN3" i="5"/>
  <c r="AM3" i="5"/>
  <c r="AL3" i="5"/>
  <c r="AK3" i="5"/>
  <c r="AJ3" i="5"/>
  <c r="AI3" i="5"/>
  <c r="AH3" i="5"/>
  <c r="AE3" i="5"/>
  <c r="AD3" i="5"/>
  <c r="AC3" i="5"/>
  <c r="AB3" i="5"/>
  <c r="AA3" i="5"/>
  <c r="Z3" i="5"/>
  <c r="Y3" i="5"/>
  <c r="X3" i="5"/>
  <c r="W3" i="5"/>
  <c r="BL2" i="5"/>
  <c r="BK2" i="5"/>
  <c r="BJ2" i="5"/>
  <c r="BI2" i="5"/>
  <c r="BH2" i="5"/>
  <c r="BG2" i="5"/>
  <c r="BF2" i="5"/>
  <c r="BE2" i="5"/>
  <c r="BA2" i="5"/>
  <c r="AZ2" i="5"/>
  <c r="AY2" i="5"/>
  <c r="AX2" i="5"/>
  <c r="AW2" i="5"/>
  <c r="AV2" i="5"/>
  <c r="AU2" i="5"/>
  <c r="AT2" i="5"/>
  <c r="AS2" i="5"/>
  <c r="AP2" i="5"/>
  <c r="AO2" i="5"/>
  <c r="AN2" i="5"/>
  <c r="AM2" i="5"/>
  <c r="AL2" i="5"/>
  <c r="AK2" i="5"/>
  <c r="AJ2" i="5"/>
  <c r="AI2" i="5"/>
  <c r="AH2" i="5"/>
  <c r="AE2" i="5"/>
  <c r="AD2" i="5"/>
  <c r="AC2" i="5"/>
  <c r="AB2" i="5"/>
  <c r="AA2" i="5"/>
  <c r="Z2" i="5"/>
  <c r="Y2" i="5"/>
  <c r="X2" i="5"/>
  <c r="W2" i="5"/>
  <c r="BL4" i="3"/>
  <c r="BI4" i="3"/>
  <c r="BF4" i="3"/>
  <c r="BL3" i="3"/>
  <c r="BI3" i="3"/>
  <c r="BF3" i="3"/>
  <c r="BL2" i="3"/>
  <c r="BI2" i="3"/>
  <c r="BF2" i="3"/>
  <c r="BA4" i="3"/>
  <c r="AX4" i="3"/>
  <c r="AU4" i="3"/>
  <c r="BA3" i="3"/>
  <c r="AX3" i="3"/>
  <c r="AU3" i="3"/>
  <c r="BA2" i="3"/>
  <c r="AX2" i="3"/>
  <c r="AU2" i="3"/>
  <c r="AP4" i="3"/>
  <c r="AM4" i="3"/>
  <c r="AJ4" i="3"/>
  <c r="AP3" i="3"/>
  <c r="AM3" i="3"/>
  <c r="AJ3" i="3"/>
  <c r="AP2" i="3"/>
  <c r="AM2" i="3"/>
  <c r="AJ2" i="3"/>
  <c r="AE3" i="3"/>
  <c r="AB3" i="3"/>
  <c r="Y3" i="3"/>
  <c r="AE2" i="3"/>
  <c r="AB2" i="3"/>
  <c r="Y2" i="3"/>
  <c r="AE4" i="3"/>
  <c r="AB4" i="3"/>
  <c r="AA4" i="3"/>
  <c r="Y4" i="3"/>
  <c r="BJ4" i="3"/>
  <c r="BH4" i="3"/>
  <c r="AZ4" i="3"/>
  <c r="AH4" i="3"/>
  <c r="BK3" i="3"/>
  <c r="BE3" i="3"/>
  <c r="AI3" i="3"/>
  <c r="BH2" i="3"/>
  <c r="AN2" i="3"/>
  <c r="N11" i="2"/>
  <c r="N10" i="2"/>
  <c r="N9" i="2"/>
  <c r="M11" i="2"/>
  <c r="M10" i="2"/>
  <c r="M9" i="2"/>
  <c r="R5" i="2"/>
  <c r="R4" i="2"/>
  <c r="R3" i="2"/>
  <c r="Q5" i="2"/>
  <c r="Q4" i="2"/>
  <c r="Q3" i="2"/>
  <c r="N5" i="2"/>
  <c r="M5" i="2"/>
  <c r="N4" i="2"/>
  <c r="M4" i="2"/>
  <c r="N3" i="2"/>
  <c r="M3" i="2"/>
  <c r="AZ4" i="2"/>
  <c r="AX4" i="2"/>
  <c r="AV4" i="2"/>
  <c r="AZ3" i="2"/>
  <c r="AX3" i="2"/>
  <c r="AV3" i="2"/>
  <c r="AZ2" i="2"/>
  <c r="AX2" i="2"/>
  <c r="AV2" i="2"/>
  <c r="AY4" i="2"/>
  <c r="AW4" i="2"/>
  <c r="AU4" i="2"/>
  <c r="AY3" i="2"/>
  <c r="AW3" i="2"/>
  <c r="AU3" i="2"/>
  <c r="AY2" i="2"/>
  <c r="AW2" i="2"/>
  <c r="AU2" i="2"/>
  <c r="AQ4" i="2"/>
  <c r="AO4" i="2"/>
  <c r="AM4" i="2"/>
  <c r="AQ3" i="2"/>
  <c r="AO3" i="2"/>
  <c r="AM3" i="2"/>
  <c r="AQ2" i="2"/>
  <c r="AO2" i="2"/>
  <c r="AM2" i="2"/>
  <c r="AR4" i="2"/>
  <c r="AP4" i="2"/>
  <c r="AN4" i="2"/>
  <c r="AR3" i="2"/>
  <c r="AP3" i="2"/>
  <c r="AN3" i="2"/>
  <c r="AR2" i="2"/>
  <c r="AP2" i="2"/>
  <c r="AN2" i="2"/>
  <c r="AJ4" i="2"/>
  <c r="AH4" i="2"/>
  <c r="AF4" i="2"/>
  <c r="AJ3" i="2"/>
  <c r="AH3" i="2"/>
  <c r="AF3" i="2"/>
  <c r="AJ2" i="2"/>
  <c r="AH2" i="2"/>
  <c r="AF2" i="2"/>
  <c r="AE2" i="2"/>
  <c r="AI4" i="2"/>
  <c r="AG4" i="2"/>
  <c r="AE4" i="2"/>
  <c r="AI3" i="2"/>
  <c r="AG3" i="2"/>
  <c r="AE3" i="2"/>
  <c r="AI2" i="2"/>
  <c r="AG2" i="2"/>
  <c r="AB4" i="2"/>
  <c r="AA4" i="2"/>
  <c r="AB3" i="2"/>
  <c r="AA3" i="2"/>
  <c r="Z4" i="2"/>
  <c r="Y4" i="2"/>
  <c r="Z3" i="2"/>
  <c r="Y3" i="2"/>
  <c r="AB2" i="2"/>
  <c r="AA2" i="2"/>
  <c r="Z2" i="2"/>
  <c r="Y2" i="2"/>
  <c r="X3" i="2"/>
  <c r="X2" i="2"/>
  <c r="X4" i="2"/>
  <c r="W4" i="2"/>
  <c r="W3" i="2"/>
  <c r="W2" i="2"/>
  <c r="B3" i="2"/>
  <c r="J44" i="5"/>
  <c r="J43" i="5"/>
  <c r="J42" i="5"/>
  <c r="J41" i="5"/>
  <c r="J40" i="5"/>
  <c r="J39" i="5"/>
  <c r="J38" i="5"/>
  <c r="J37" i="5"/>
  <c r="J36" i="5"/>
  <c r="J35" i="5"/>
  <c r="J34" i="5"/>
  <c r="J33" i="5"/>
  <c r="I44" i="5"/>
  <c r="I43" i="5"/>
  <c r="I42" i="5"/>
  <c r="I41" i="5"/>
  <c r="I40" i="5"/>
  <c r="I39" i="5"/>
  <c r="I38" i="5"/>
  <c r="I37" i="5"/>
  <c r="I36" i="5"/>
  <c r="I35" i="5"/>
  <c r="I34" i="5"/>
  <c r="I33" i="5"/>
  <c r="H44" i="5"/>
  <c r="H43" i="5"/>
  <c r="H42" i="5"/>
  <c r="H41" i="5"/>
  <c r="H40" i="5"/>
  <c r="H39" i="5"/>
  <c r="H38" i="5"/>
  <c r="H37" i="5"/>
  <c r="H36" i="5"/>
  <c r="H35" i="5"/>
  <c r="H34" i="5"/>
  <c r="H33" i="5"/>
  <c r="G44" i="5"/>
  <c r="G43" i="5"/>
  <c r="G42" i="5"/>
  <c r="G41" i="5"/>
  <c r="G40" i="5"/>
  <c r="G39" i="5"/>
  <c r="G38" i="5"/>
  <c r="G37" i="5"/>
  <c r="G36" i="5"/>
  <c r="G35" i="5"/>
  <c r="G34" i="5"/>
  <c r="G33" i="5"/>
  <c r="F44" i="5"/>
  <c r="F43" i="5"/>
  <c r="F42" i="5"/>
  <c r="F41" i="5"/>
  <c r="F40" i="5"/>
  <c r="F39" i="5"/>
  <c r="F38" i="5"/>
  <c r="F37" i="5"/>
  <c r="F36" i="5"/>
  <c r="F35" i="5"/>
  <c r="F34" i="5"/>
  <c r="F33" i="5"/>
  <c r="E44" i="5"/>
  <c r="E43" i="5"/>
  <c r="E42" i="5"/>
  <c r="E41" i="5"/>
  <c r="E40" i="5"/>
  <c r="E39" i="5"/>
  <c r="E38" i="5"/>
  <c r="E37" i="5"/>
  <c r="E36" i="5"/>
  <c r="E35" i="5"/>
  <c r="E34" i="5"/>
  <c r="E33" i="5"/>
  <c r="D44" i="5"/>
  <c r="D43" i="5"/>
  <c r="D42" i="5"/>
  <c r="D41" i="5"/>
  <c r="D40" i="5"/>
  <c r="D39" i="5"/>
  <c r="D38" i="5"/>
  <c r="D37" i="5"/>
  <c r="D36" i="5"/>
  <c r="D35" i="5"/>
  <c r="D34" i="5"/>
  <c r="D33" i="5"/>
  <c r="C44" i="5"/>
  <c r="C43" i="5"/>
  <c r="C42" i="5"/>
  <c r="C41" i="5"/>
  <c r="C40" i="5"/>
  <c r="C39" i="5"/>
  <c r="C38" i="5"/>
  <c r="C37" i="5"/>
  <c r="C36" i="5"/>
  <c r="C35" i="5"/>
  <c r="C34" i="5"/>
  <c r="C33" i="5"/>
  <c r="B44" i="5"/>
  <c r="B43" i="5"/>
  <c r="B42" i="5"/>
  <c r="B41" i="5"/>
  <c r="B40" i="5"/>
  <c r="B39" i="5"/>
  <c r="B38" i="5"/>
  <c r="B37" i="5"/>
  <c r="B36" i="5"/>
  <c r="B35" i="5"/>
  <c r="B34" i="5"/>
  <c r="B33" i="5"/>
  <c r="J29" i="5"/>
  <c r="J28" i="5"/>
  <c r="J27" i="5"/>
  <c r="J26" i="5"/>
  <c r="J25" i="5"/>
  <c r="J24" i="5"/>
  <c r="J23" i="5"/>
  <c r="J22" i="5"/>
  <c r="J21" i="5"/>
  <c r="J20" i="5"/>
  <c r="J19" i="5"/>
  <c r="J18" i="5"/>
  <c r="I29" i="5"/>
  <c r="I28" i="5"/>
  <c r="I27" i="5"/>
  <c r="I26" i="5"/>
  <c r="I25" i="5"/>
  <c r="I24" i="5"/>
  <c r="I23" i="5"/>
  <c r="I22" i="5"/>
  <c r="I21" i="5"/>
  <c r="I20" i="5"/>
  <c r="I19" i="5"/>
  <c r="I18" i="5"/>
  <c r="H29" i="5"/>
  <c r="H28" i="5"/>
  <c r="H27" i="5"/>
  <c r="H26" i="5"/>
  <c r="H25" i="5"/>
  <c r="H24" i="5"/>
  <c r="H23" i="5"/>
  <c r="H22" i="5"/>
  <c r="H21" i="5"/>
  <c r="H20" i="5"/>
  <c r="H19" i="5"/>
  <c r="H18" i="5"/>
  <c r="G29" i="5"/>
  <c r="G28" i="5"/>
  <c r="G27" i="5"/>
  <c r="G26" i="5"/>
  <c r="G25" i="5"/>
  <c r="G24" i="5"/>
  <c r="G23" i="5"/>
  <c r="G22" i="5"/>
  <c r="G21" i="5"/>
  <c r="G20" i="5"/>
  <c r="G19" i="5"/>
  <c r="G18" i="5"/>
  <c r="F29" i="5"/>
  <c r="F28" i="5"/>
  <c r="F27" i="5"/>
  <c r="F26" i="5"/>
  <c r="F25" i="5"/>
  <c r="F24" i="5"/>
  <c r="F23" i="5"/>
  <c r="F22" i="5"/>
  <c r="F21" i="5"/>
  <c r="F20" i="5"/>
  <c r="F19" i="5"/>
  <c r="F18" i="5"/>
  <c r="E29" i="5"/>
  <c r="E28" i="5"/>
  <c r="E27" i="5"/>
  <c r="E26" i="5"/>
  <c r="E25" i="5"/>
  <c r="E24" i="5"/>
  <c r="E23" i="5"/>
  <c r="E22" i="5"/>
  <c r="E21" i="5"/>
  <c r="E20" i="5"/>
  <c r="E19" i="5"/>
  <c r="E18" i="5"/>
  <c r="D29" i="5"/>
  <c r="D28" i="5"/>
  <c r="D27" i="5"/>
  <c r="D26" i="5"/>
  <c r="D25" i="5"/>
  <c r="D24" i="5"/>
  <c r="D23" i="5"/>
  <c r="D22" i="5"/>
  <c r="D21" i="5"/>
  <c r="D20" i="5"/>
  <c r="D19" i="5"/>
  <c r="D18" i="5"/>
  <c r="C29" i="5"/>
  <c r="C28" i="5"/>
  <c r="C27" i="5"/>
  <c r="C26" i="5"/>
  <c r="C25" i="5"/>
  <c r="C24" i="5"/>
  <c r="C23" i="5"/>
  <c r="C22" i="5"/>
  <c r="C21" i="5"/>
  <c r="C20" i="5"/>
  <c r="C19" i="5"/>
  <c r="C18" i="5"/>
  <c r="B29" i="5"/>
  <c r="B28" i="5"/>
  <c r="B27" i="5"/>
  <c r="B26" i="5"/>
  <c r="B25" i="5"/>
  <c r="B24" i="5"/>
  <c r="B23" i="5"/>
  <c r="B22" i="5"/>
  <c r="B21" i="5"/>
  <c r="B20" i="5"/>
  <c r="B19" i="5"/>
  <c r="B18" i="5"/>
  <c r="J14" i="5"/>
  <c r="J13" i="5"/>
  <c r="J12" i="5"/>
  <c r="J11" i="5"/>
  <c r="J10" i="5"/>
  <c r="J9" i="5"/>
  <c r="J8" i="5"/>
  <c r="J7" i="5"/>
  <c r="J6" i="5"/>
  <c r="J5" i="5"/>
  <c r="J4" i="5"/>
  <c r="J3" i="5"/>
  <c r="I14" i="5"/>
  <c r="I13" i="5"/>
  <c r="I12" i="5"/>
  <c r="I11" i="5"/>
  <c r="I10" i="5"/>
  <c r="I9" i="5"/>
  <c r="I8" i="5"/>
  <c r="I7" i="5"/>
  <c r="I6" i="5"/>
  <c r="I5" i="5"/>
  <c r="I4" i="5"/>
  <c r="I3" i="5"/>
  <c r="H14" i="5"/>
  <c r="H13" i="5"/>
  <c r="H12" i="5"/>
  <c r="H11" i="5"/>
  <c r="H10" i="5"/>
  <c r="H9" i="5"/>
  <c r="H8" i="5"/>
  <c r="H7" i="5"/>
  <c r="H6" i="5"/>
  <c r="H5" i="5"/>
  <c r="H4" i="5"/>
  <c r="H3" i="5"/>
  <c r="G14" i="5"/>
  <c r="G13" i="5"/>
  <c r="G12" i="5"/>
  <c r="G11" i="5"/>
  <c r="G10" i="5"/>
  <c r="G9" i="5"/>
  <c r="G8" i="5"/>
  <c r="G7" i="5"/>
  <c r="G6" i="5"/>
  <c r="G5" i="5"/>
  <c r="G4" i="5"/>
  <c r="G3" i="5"/>
  <c r="F14" i="5"/>
  <c r="F13" i="5"/>
  <c r="F12" i="5"/>
  <c r="F11" i="5"/>
  <c r="F10" i="5"/>
  <c r="F9" i="5"/>
  <c r="F8" i="5"/>
  <c r="F7" i="5"/>
  <c r="F6" i="5"/>
  <c r="F5" i="5"/>
  <c r="F4" i="5"/>
  <c r="F3" i="5"/>
  <c r="E14" i="5"/>
  <c r="E13" i="5"/>
  <c r="E12" i="5"/>
  <c r="E11" i="5"/>
  <c r="E10" i="5"/>
  <c r="E9" i="5"/>
  <c r="E8" i="5"/>
  <c r="E7" i="5"/>
  <c r="E6" i="5"/>
  <c r="E5" i="5"/>
  <c r="E4" i="5"/>
  <c r="E3" i="5"/>
  <c r="D14" i="5"/>
  <c r="D13" i="5"/>
  <c r="D12" i="5"/>
  <c r="D11" i="5"/>
  <c r="D10" i="5"/>
  <c r="D9" i="5"/>
  <c r="D8" i="5"/>
  <c r="D7" i="5"/>
  <c r="D6" i="5"/>
  <c r="D5" i="5"/>
  <c r="D4" i="5"/>
  <c r="D3" i="5"/>
  <c r="C14" i="5"/>
  <c r="C13" i="5"/>
  <c r="C12" i="5"/>
  <c r="C11" i="5"/>
  <c r="C10" i="5"/>
  <c r="C9" i="5"/>
  <c r="C8" i="5"/>
  <c r="C7" i="5"/>
  <c r="C6" i="5"/>
  <c r="C5" i="5"/>
  <c r="C4" i="5"/>
  <c r="C3" i="5"/>
  <c r="B14" i="5"/>
  <c r="B13" i="5"/>
  <c r="B12" i="5"/>
  <c r="B11" i="5"/>
  <c r="B10" i="5"/>
  <c r="B9" i="5"/>
  <c r="B8" i="5"/>
  <c r="B7" i="5"/>
  <c r="B6" i="5"/>
  <c r="B5" i="5"/>
  <c r="B4" i="5"/>
  <c r="B3" i="5"/>
  <c r="J38" i="3"/>
  <c r="J37" i="3"/>
  <c r="J36" i="3"/>
  <c r="J35" i="3"/>
  <c r="J34" i="3"/>
  <c r="J33" i="3"/>
  <c r="J44" i="3"/>
  <c r="J43" i="3"/>
  <c r="J42" i="3"/>
  <c r="J41" i="3"/>
  <c r="J40" i="3"/>
  <c r="J39" i="3"/>
  <c r="I44" i="3"/>
  <c r="I43" i="3"/>
  <c r="I42" i="3"/>
  <c r="I41" i="3"/>
  <c r="I40" i="3"/>
  <c r="I39" i="3"/>
  <c r="I38" i="3"/>
  <c r="I37" i="3"/>
  <c r="I36" i="3"/>
  <c r="I35" i="3"/>
  <c r="I34" i="3"/>
  <c r="I33" i="3"/>
  <c r="H44" i="3"/>
  <c r="H43" i="3"/>
  <c r="H42" i="3"/>
  <c r="H41" i="3"/>
  <c r="H40" i="3"/>
  <c r="H39" i="3"/>
  <c r="H38" i="3"/>
  <c r="H37" i="3"/>
  <c r="H36" i="3"/>
  <c r="H35" i="3"/>
  <c r="H34" i="3"/>
  <c r="H33" i="3"/>
  <c r="G44" i="3"/>
  <c r="G43" i="3"/>
  <c r="G42" i="3"/>
  <c r="G41" i="3"/>
  <c r="G40" i="3"/>
  <c r="G39" i="3"/>
  <c r="G38" i="3"/>
  <c r="G37" i="3"/>
  <c r="G36" i="3"/>
  <c r="G35" i="3"/>
  <c r="G34" i="3"/>
  <c r="G33" i="3"/>
  <c r="F44" i="3"/>
  <c r="F43" i="3"/>
  <c r="F42" i="3"/>
  <c r="F41" i="3"/>
  <c r="F40" i="3"/>
  <c r="F39" i="3"/>
  <c r="F38" i="3"/>
  <c r="F37" i="3"/>
  <c r="F36" i="3"/>
  <c r="F35" i="3"/>
  <c r="F34" i="3"/>
  <c r="F33" i="3"/>
  <c r="E44" i="3"/>
  <c r="E43" i="3"/>
  <c r="E42" i="3"/>
  <c r="E41" i="3"/>
  <c r="E40" i="3"/>
  <c r="E39" i="3"/>
  <c r="E38" i="3"/>
  <c r="E37" i="3"/>
  <c r="E36" i="3"/>
  <c r="E35" i="3"/>
  <c r="E34" i="3"/>
  <c r="E33" i="3"/>
  <c r="D44" i="3"/>
  <c r="D43" i="3"/>
  <c r="D42" i="3"/>
  <c r="D41" i="3"/>
  <c r="D40" i="3"/>
  <c r="D39" i="3"/>
  <c r="D38" i="3"/>
  <c r="D37" i="3"/>
  <c r="D36" i="3"/>
  <c r="D35" i="3"/>
  <c r="D34" i="3"/>
  <c r="D33" i="3"/>
  <c r="C44" i="3"/>
  <c r="C43" i="3"/>
  <c r="C42" i="3"/>
  <c r="C41" i="3"/>
  <c r="C40" i="3"/>
  <c r="C39" i="3"/>
  <c r="C38" i="3"/>
  <c r="C37" i="3"/>
  <c r="C36" i="3"/>
  <c r="C35" i="3"/>
  <c r="C34" i="3"/>
  <c r="C33" i="3"/>
  <c r="B44" i="3"/>
  <c r="B43" i="3"/>
  <c r="B42" i="3"/>
  <c r="B41" i="3"/>
  <c r="B40" i="3"/>
  <c r="B39" i="3"/>
  <c r="B38" i="3"/>
  <c r="B37" i="3"/>
  <c r="B36" i="3"/>
  <c r="B35" i="3"/>
  <c r="B34" i="3"/>
  <c r="B33" i="3"/>
  <c r="J29" i="3"/>
  <c r="AD4" i="3" s="1"/>
  <c r="J28" i="3"/>
  <c r="J27" i="3"/>
  <c r="J26" i="3"/>
  <c r="J25" i="3"/>
  <c r="J24" i="3"/>
  <c r="BK4" i="3" s="1"/>
  <c r="J23" i="3"/>
  <c r="J22" i="3"/>
  <c r="J21" i="3"/>
  <c r="J20" i="3"/>
  <c r="J19" i="3"/>
  <c r="J18" i="3"/>
  <c r="I29" i="3"/>
  <c r="AD3" i="3" s="1"/>
  <c r="I28" i="3"/>
  <c r="I27" i="3"/>
  <c r="I26" i="3"/>
  <c r="I25" i="3"/>
  <c r="AZ3" i="3" s="1"/>
  <c r="I24" i="3"/>
  <c r="I23" i="3"/>
  <c r="I22" i="3"/>
  <c r="I21" i="3"/>
  <c r="I20" i="3"/>
  <c r="I19" i="3"/>
  <c r="I18" i="3"/>
  <c r="H29" i="3"/>
  <c r="AD2" i="3" s="1"/>
  <c r="H28" i="3"/>
  <c r="H27" i="3"/>
  <c r="H26" i="3"/>
  <c r="H25" i="3"/>
  <c r="AZ2" i="3" s="1"/>
  <c r="H24" i="3"/>
  <c r="BK2" i="3" s="1"/>
  <c r="H23" i="3"/>
  <c r="H22" i="3"/>
  <c r="H21" i="3"/>
  <c r="H20" i="3"/>
  <c r="H19" i="3"/>
  <c r="H18" i="3"/>
  <c r="G29" i="3"/>
  <c r="G28" i="3"/>
  <c r="G27" i="3"/>
  <c r="G26" i="3"/>
  <c r="G25" i="3"/>
  <c r="AW4" i="3" s="1"/>
  <c r="G24" i="3"/>
  <c r="G23" i="3"/>
  <c r="G22" i="3"/>
  <c r="G21" i="3"/>
  <c r="G20" i="3"/>
  <c r="G19" i="3"/>
  <c r="G18" i="3"/>
  <c r="F29" i="3"/>
  <c r="AA3" i="3" s="1"/>
  <c r="F28" i="3"/>
  <c r="F27" i="3"/>
  <c r="F26" i="3"/>
  <c r="F25" i="3"/>
  <c r="AW3" i="3" s="1"/>
  <c r="F24" i="3"/>
  <c r="BH3" i="3" s="1"/>
  <c r="F23" i="3"/>
  <c r="F22" i="3"/>
  <c r="F21" i="3"/>
  <c r="F20" i="3"/>
  <c r="F19" i="3"/>
  <c r="F18" i="3"/>
  <c r="E29" i="3"/>
  <c r="AA2" i="3" s="1"/>
  <c r="E28" i="3"/>
  <c r="E27" i="3"/>
  <c r="E26" i="3"/>
  <c r="E25" i="3"/>
  <c r="AW2" i="3" s="1"/>
  <c r="E24" i="3"/>
  <c r="E23" i="3"/>
  <c r="E22" i="3"/>
  <c r="E21" i="3"/>
  <c r="E20" i="3"/>
  <c r="E19" i="3"/>
  <c r="E18" i="3"/>
  <c r="D29" i="3"/>
  <c r="D28" i="3"/>
  <c r="D27" i="3"/>
  <c r="D26" i="3"/>
  <c r="D25" i="3"/>
  <c r="D24" i="3"/>
  <c r="BE4" i="3" s="1"/>
  <c r="D23" i="3"/>
  <c r="D22" i="3"/>
  <c r="D21" i="3"/>
  <c r="D20" i="3"/>
  <c r="D19" i="3"/>
  <c r="D18" i="3"/>
  <c r="C29" i="3"/>
  <c r="C28" i="3"/>
  <c r="C27" i="3"/>
  <c r="C26" i="3"/>
  <c r="C25" i="3"/>
  <c r="C24" i="3"/>
  <c r="C23" i="3"/>
  <c r="C22" i="3"/>
  <c r="C21" i="3"/>
  <c r="C20" i="3"/>
  <c r="C19" i="3"/>
  <c r="C18" i="3"/>
  <c r="B29" i="3"/>
  <c r="X2" i="3" s="1"/>
  <c r="B28" i="3"/>
  <c r="B27" i="3"/>
  <c r="B26" i="3"/>
  <c r="B25" i="3"/>
  <c r="B24" i="3"/>
  <c r="BE2" i="3" s="1"/>
  <c r="B23" i="3"/>
  <c r="B22" i="3"/>
  <c r="B21" i="3"/>
  <c r="B20" i="3"/>
  <c r="B19" i="3"/>
  <c r="B18" i="3"/>
  <c r="J14" i="3"/>
  <c r="AC4" i="3" s="1"/>
  <c r="J13" i="3"/>
  <c r="J12" i="3"/>
  <c r="J11" i="3"/>
  <c r="AN4" i="3" s="1"/>
  <c r="J10" i="3"/>
  <c r="AY4" i="3" s="1"/>
  <c r="J9" i="3"/>
  <c r="J8" i="3"/>
  <c r="J7" i="3"/>
  <c r="J6" i="3"/>
  <c r="J5" i="3"/>
  <c r="J4" i="3"/>
  <c r="J3" i="3"/>
  <c r="I14" i="3"/>
  <c r="AC3" i="3" s="1"/>
  <c r="I13" i="3"/>
  <c r="I12" i="3"/>
  <c r="I11" i="3"/>
  <c r="AN3" i="3" s="1"/>
  <c r="I10" i="3"/>
  <c r="AY3" i="3" s="1"/>
  <c r="I9" i="3"/>
  <c r="BJ3" i="3" s="1"/>
  <c r="I8" i="3"/>
  <c r="I7" i="3"/>
  <c r="I6" i="3"/>
  <c r="I5" i="3"/>
  <c r="I4" i="3"/>
  <c r="I3" i="3"/>
  <c r="H14" i="3"/>
  <c r="AC2" i="3" s="1"/>
  <c r="H13" i="3"/>
  <c r="H12" i="3"/>
  <c r="H11" i="3"/>
  <c r="H10" i="3"/>
  <c r="AY2" i="3" s="1"/>
  <c r="H9" i="3"/>
  <c r="BJ2" i="3" s="1"/>
  <c r="H8" i="3"/>
  <c r="H7" i="3"/>
  <c r="H6" i="3"/>
  <c r="H5" i="3"/>
  <c r="H4" i="3"/>
  <c r="H3" i="3"/>
  <c r="G14" i="3"/>
  <c r="Z4" i="3" s="1"/>
  <c r="G13" i="3"/>
  <c r="G12" i="3"/>
  <c r="G11" i="3"/>
  <c r="AK4" i="3" s="1"/>
  <c r="G10" i="3"/>
  <c r="AV4" i="3" s="1"/>
  <c r="G9" i="3"/>
  <c r="BG4" i="3" s="1"/>
  <c r="G8" i="3"/>
  <c r="G7" i="3"/>
  <c r="G6" i="3"/>
  <c r="G5" i="3"/>
  <c r="G4" i="3"/>
  <c r="G3" i="3"/>
  <c r="F14" i="3"/>
  <c r="Z3" i="3" s="1"/>
  <c r="F13" i="3"/>
  <c r="F12" i="3"/>
  <c r="F11" i="3"/>
  <c r="AK3" i="3" s="1"/>
  <c r="F10" i="3"/>
  <c r="AV3" i="3" s="1"/>
  <c r="F9" i="3"/>
  <c r="BG3" i="3" s="1"/>
  <c r="F8" i="3"/>
  <c r="F7" i="3"/>
  <c r="F6" i="3"/>
  <c r="F5" i="3"/>
  <c r="F4" i="3"/>
  <c r="F3" i="3"/>
  <c r="E14" i="3"/>
  <c r="Z2" i="3" s="1"/>
  <c r="E13" i="3"/>
  <c r="E12" i="3"/>
  <c r="E11" i="3"/>
  <c r="AK2" i="3" s="1"/>
  <c r="E10" i="3"/>
  <c r="AV2" i="3" s="1"/>
  <c r="E9" i="3"/>
  <c r="BG2" i="3" s="1"/>
  <c r="E8" i="3"/>
  <c r="E7" i="3"/>
  <c r="E6" i="3"/>
  <c r="E5" i="3"/>
  <c r="E4" i="3"/>
  <c r="E3" i="3"/>
  <c r="D14" i="3"/>
  <c r="W4" i="3" s="1"/>
  <c r="D13" i="3"/>
  <c r="D12" i="3"/>
  <c r="D11" i="3"/>
  <c r="D10" i="3"/>
  <c r="D9" i="3"/>
  <c r="BD4" i="3" s="1"/>
  <c r="D8" i="3"/>
  <c r="D7" i="3"/>
  <c r="D6" i="3"/>
  <c r="D5" i="3"/>
  <c r="D4" i="3"/>
  <c r="D3" i="3"/>
  <c r="C14" i="3"/>
  <c r="W3" i="3" s="1"/>
  <c r="C13" i="3"/>
  <c r="C12" i="3"/>
  <c r="C11" i="3"/>
  <c r="AH3" i="3" s="1"/>
  <c r="C10" i="3"/>
  <c r="C9" i="3"/>
  <c r="BD3" i="3" s="1"/>
  <c r="C8" i="3"/>
  <c r="C7" i="3"/>
  <c r="C6" i="3"/>
  <c r="C5" i="3"/>
  <c r="C4" i="3"/>
  <c r="C3" i="3"/>
  <c r="B14" i="3"/>
  <c r="W2" i="3" s="1"/>
  <c r="B13" i="3"/>
  <c r="B12" i="3"/>
  <c r="B11" i="3"/>
  <c r="AH2" i="3" s="1"/>
  <c r="B10" i="3"/>
  <c r="B9" i="3"/>
  <c r="BD2" i="3" s="1"/>
  <c r="B8" i="3"/>
  <c r="B7" i="3"/>
  <c r="B6" i="3"/>
  <c r="B5" i="3"/>
  <c r="B4" i="3"/>
  <c r="B3" i="3"/>
  <c r="J20" i="2"/>
  <c r="J19" i="2"/>
  <c r="J18" i="2"/>
  <c r="I20" i="2"/>
  <c r="I19" i="2"/>
  <c r="I18" i="2"/>
  <c r="H20" i="2"/>
  <c r="H19" i="2"/>
  <c r="H18" i="2"/>
  <c r="G20" i="2"/>
  <c r="G19" i="2"/>
  <c r="G18" i="2"/>
  <c r="F20" i="2"/>
  <c r="F19" i="2"/>
  <c r="F18" i="2"/>
  <c r="E20" i="2"/>
  <c r="E19" i="2"/>
  <c r="E18" i="2"/>
  <c r="D20" i="2"/>
  <c r="D19" i="2"/>
  <c r="D18" i="2"/>
  <c r="C20" i="2"/>
  <c r="C19" i="2"/>
  <c r="C18" i="2"/>
  <c r="B20" i="2"/>
  <c r="B19" i="2"/>
  <c r="B18" i="2"/>
  <c r="J5" i="2"/>
  <c r="J4" i="2"/>
  <c r="J3" i="2"/>
  <c r="I5" i="2"/>
  <c r="I4" i="2"/>
  <c r="I3" i="2"/>
  <c r="H5" i="2"/>
  <c r="H4" i="2"/>
  <c r="H3" i="2"/>
  <c r="G5" i="2"/>
  <c r="G4" i="2"/>
  <c r="G3" i="2"/>
  <c r="F5" i="2"/>
  <c r="F4" i="2"/>
  <c r="F3" i="2"/>
  <c r="E5" i="2"/>
  <c r="E4" i="2"/>
  <c r="E3" i="2"/>
  <c r="D5" i="2"/>
  <c r="D4" i="2"/>
  <c r="D3" i="2"/>
  <c r="C5" i="2"/>
  <c r="C4" i="2"/>
  <c r="C3" i="2"/>
  <c r="B5" i="2"/>
  <c r="B4" i="2"/>
  <c r="J29" i="2"/>
  <c r="J28" i="2"/>
  <c r="J27" i="2"/>
  <c r="J26" i="2"/>
  <c r="J25" i="2"/>
  <c r="J24" i="2"/>
  <c r="J23" i="2"/>
  <c r="J22" i="2"/>
  <c r="J21" i="2"/>
  <c r="I29" i="2"/>
  <c r="I28" i="2"/>
  <c r="I27" i="2"/>
  <c r="I26" i="2"/>
  <c r="I25" i="2"/>
  <c r="I24" i="2"/>
  <c r="I23" i="2"/>
  <c r="I22" i="2"/>
  <c r="I21" i="2"/>
  <c r="H29" i="2"/>
  <c r="H28" i="2"/>
  <c r="H27" i="2"/>
  <c r="H26" i="2"/>
  <c r="H25" i="2"/>
  <c r="H24" i="2"/>
  <c r="H23" i="2"/>
  <c r="H22" i="2"/>
  <c r="H21" i="2"/>
  <c r="G29" i="2"/>
  <c r="G28" i="2"/>
  <c r="G27" i="2"/>
  <c r="G26" i="2"/>
  <c r="G25" i="2"/>
  <c r="G24" i="2"/>
  <c r="G23" i="2"/>
  <c r="G22" i="2"/>
  <c r="G21" i="2"/>
  <c r="F29" i="2"/>
  <c r="F28" i="2"/>
  <c r="F27" i="2"/>
  <c r="F26" i="2"/>
  <c r="F25" i="2"/>
  <c r="F24" i="2"/>
  <c r="F23" i="2"/>
  <c r="F22" i="2"/>
  <c r="F21" i="2"/>
  <c r="E29" i="2"/>
  <c r="E28" i="2"/>
  <c r="E27" i="2"/>
  <c r="E26" i="2"/>
  <c r="E25" i="2"/>
  <c r="E24" i="2"/>
  <c r="E23" i="2"/>
  <c r="E22" i="2"/>
  <c r="E21" i="2"/>
  <c r="D29" i="2"/>
  <c r="D28" i="2"/>
  <c r="D27" i="2"/>
  <c r="D26" i="2"/>
  <c r="D25" i="2"/>
  <c r="D24" i="2"/>
  <c r="D23" i="2"/>
  <c r="D22" i="2"/>
  <c r="D21" i="2"/>
  <c r="C29" i="2"/>
  <c r="C28" i="2"/>
  <c r="C27" i="2"/>
  <c r="C26" i="2"/>
  <c r="C25" i="2"/>
  <c r="C24" i="2"/>
  <c r="C23" i="2"/>
  <c r="C22" i="2"/>
  <c r="C21" i="2"/>
  <c r="B29" i="2"/>
  <c r="B28" i="2"/>
  <c r="B27" i="2"/>
  <c r="B26" i="2"/>
  <c r="B25" i="2"/>
  <c r="B24" i="2"/>
  <c r="B23" i="2"/>
  <c r="B22" i="2"/>
  <c r="B21" i="2"/>
  <c r="J11" i="2"/>
  <c r="J10" i="2"/>
  <c r="I11" i="2"/>
  <c r="I10" i="2"/>
  <c r="H11" i="2"/>
  <c r="H10" i="2"/>
  <c r="G11" i="2"/>
  <c r="G10" i="2"/>
  <c r="F11" i="2"/>
  <c r="F10" i="2"/>
  <c r="E11" i="2"/>
  <c r="E10" i="2"/>
  <c r="D11" i="2"/>
  <c r="D10" i="2"/>
  <c r="C11" i="2"/>
  <c r="C10" i="2"/>
  <c r="B11" i="2"/>
  <c r="B10" i="2"/>
  <c r="J14" i="2"/>
  <c r="I14" i="2"/>
  <c r="H14" i="2"/>
  <c r="G14" i="2"/>
  <c r="F14" i="2"/>
  <c r="E14" i="2"/>
  <c r="D14" i="2"/>
  <c r="C14" i="2"/>
  <c r="B14" i="2"/>
  <c r="J8" i="2"/>
  <c r="I8" i="2"/>
  <c r="H8" i="2"/>
  <c r="G8" i="2"/>
  <c r="F8" i="2"/>
  <c r="E8" i="2"/>
  <c r="D8" i="2"/>
  <c r="C8" i="2"/>
  <c r="B8" i="2"/>
  <c r="J13" i="2"/>
  <c r="I13" i="2"/>
  <c r="H13" i="2"/>
  <c r="G13" i="2"/>
  <c r="F13" i="2"/>
  <c r="E13" i="2"/>
  <c r="D13" i="2"/>
  <c r="C13" i="2"/>
  <c r="B13" i="2"/>
  <c r="J7" i="2"/>
  <c r="I7" i="2"/>
  <c r="H7" i="2"/>
  <c r="G7" i="2"/>
  <c r="F7" i="2"/>
  <c r="E7" i="2"/>
  <c r="D7" i="2"/>
  <c r="C7" i="2"/>
  <c r="B7" i="2"/>
  <c r="J12" i="2"/>
  <c r="I12" i="2"/>
  <c r="H12" i="2"/>
  <c r="G12" i="2"/>
  <c r="F12" i="2"/>
  <c r="E12" i="2"/>
  <c r="D12" i="2"/>
  <c r="C12" i="2"/>
  <c r="B12" i="2"/>
  <c r="J9" i="2"/>
  <c r="I9" i="2"/>
  <c r="H9" i="2"/>
  <c r="G9" i="2"/>
  <c r="F9" i="2"/>
  <c r="E9" i="2"/>
  <c r="D9" i="2"/>
  <c r="C9" i="2"/>
  <c r="B9" i="2"/>
  <c r="J6" i="2"/>
  <c r="I6" i="2"/>
  <c r="H6" i="2"/>
  <c r="G6" i="2"/>
  <c r="F6" i="2"/>
  <c r="E6" i="2"/>
  <c r="D6" i="2"/>
  <c r="C6" i="2"/>
  <c r="B6" i="2"/>
  <c r="AI2" i="3" l="1"/>
  <c r="AL2" i="3"/>
  <c r="AO2" i="3"/>
  <c r="AL3" i="3"/>
  <c r="AI4" i="3"/>
  <c r="AS2" i="3"/>
  <c r="AT2" i="3"/>
  <c r="AO3" i="3"/>
  <c r="AL4" i="3"/>
  <c r="AS3" i="3"/>
  <c r="AT3" i="3"/>
  <c r="AO4" i="3"/>
  <c r="AS4" i="3"/>
  <c r="AT4" i="3"/>
  <c r="X3" i="3"/>
  <c r="X4" i="3"/>
</calcChain>
</file>

<file path=xl/sharedStrings.xml><?xml version="1.0" encoding="utf-8"?>
<sst xmlns="http://schemas.openxmlformats.org/spreadsheetml/2006/main" count="410" uniqueCount="69">
  <si>
    <t>Scenario</t>
  </si>
  <si>
    <t>Year</t>
  </si>
  <si>
    <t>Buying Threshold</t>
  </si>
  <si>
    <t>Selling Threshold</t>
  </si>
  <si>
    <t>H2 Produced (kg)</t>
  </si>
  <si>
    <t>H2 Converted (kg)</t>
  </si>
  <si>
    <t>H2 Sold (kg)</t>
  </si>
  <si>
    <t>Energy Recovered (kWh)</t>
  </si>
  <si>
    <t>Electricity Cost [€]</t>
  </si>
  <si>
    <t>Revenue H2 Sold [€]</t>
  </si>
  <si>
    <t>Profit [€]</t>
  </si>
  <si>
    <t>Cave Cost [€]</t>
  </si>
  <si>
    <t>H2 Selling Price [€/kg]</t>
  </si>
  <si>
    <t>Payback Salt Cavern (years)</t>
  </si>
  <si>
    <t>Payback Full System (years)</t>
  </si>
  <si>
    <t>Storage Utilization (%)</t>
  </si>
  <si>
    <t>Flexibility Index (%)</t>
  </si>
  <si>
    <t>Flexibility Index H2(%)</t>
  </si>
  <si>
    <t>LCOH P2G2P (€/kg)</t>
  </si>
  <si>
    <t>LCOH Standard (€/kg)</t>
  </si>
  <si>
    <t>LCOH Adjusted (€/kg)</t>
  </si>
  <si>
    <t>Threshold Type</t>
  </si>
  <si>
    <t>NT</t>
  </si>
  <si>
    <t>Average Cost</t>
  </si>
  <si>
    <t>Deficit Cost</t>
  </si>
  <si>
    <t>Manual Threshold</t>
  </si>
  <si>
    <t>GA</t>
  </si>
  <si>
    <t>DE</t>
  </si>
  <si>
    <t>Cave Capacity (ton)</t>
  </si>
  <si>
    <t>Threshold - Average Cost</t>
  </si>
  <si>
    <t>Threshold - Deficit Cost</t>
  </si>
  <si>
    <t>Threshold - Manual Threshold</t>
  </si>
  <si>
    <t>Data</t>
  </si>
  <si>
    <t>Threshold Value [€/MWh]</t>
  </si>
  <si>
    <t>H2 Produced [ton]</t>
  </si>
  <si>
    <t>H2 Converted [ton]</t>
  </si>
  <si>
    <t>H2 Sold [ton]</t>
  </si>
  <si>
    <t>Payback Salt Cavern [years]</t>
  </si>
  <si>
    <t>Payback Full System [years]</t>
  </si>
  <si>
    <t>Storage Utilization [%]</t>
  </si>
  <si>
    <t>Flexibility Index [%]</t>
  </si>
  <si>
    <t>LCOH P2G2P [€/kg]</t>
  </si>
  <si>
    <t>LCOH Standard [€/kg]</t>
  </si>
  <si>
    <t>LCOH Adjusted [€/kg]</t>
  </si>
  <si>
    <t xml:space="preserve">NT 2040 - </t>
  </si>
  <si>
    <t>Average Cost 2035</t>
  </si>
  <si>
    <t>Average Cost 2040</t>
  </si>
  <si>
    <t>Average Cost 2050</t>
  </si>
  <si>
    <t>Deficit Cost 2035</t>
  </si>
  <si>
    <t>Deficit Cost 2040</t>
  </si>
  <si>
    <t>Deficit Cost 2050</t>
  </si>
  <si>
    <t>Manual Cost 2035</t>
  </si>
  <si>
    <t>Manual Cost 2040</t>
  </si>
  <si>
    <t>Manual Cost 2050</t>
  </si>
  <si>
    <t>Average Cost 2030</t>
  </si>
  <si>
    <t>Deficit Cost 2030</t>
  </si>
  <si>
    <t>Manual Cost 2030</t>
  </si>
  <si>
    <t>Threshold - Manual Cost</t>
  </si>
  <si>
    <t>\\</t>
  </si>
  <si>
    <t>[tons]</t>
  </si>
  <si>
    <t>[€]</t>
  </si>
  <si>
    <t>Time [years]</t>
  </si>
  <si>
    <t xml:space="preserve">2035 - </t>
  </si>
  <si>
    <t xml:space="preserve">GA 2040 - </t>
  </si>
  <si>
    <t xml:space="preserve">DE 2040 - </t>
  </si>
  <si>
    <t xml:space="preserve">DE 2050 - </t>
  </si>
  <si>
    <t>AT 2040</t>
  </si>
  <si>
    <t>AT 2035</t>
  </si>
  <si>
    <t>AT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</si>
</sst>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</font>
    <font>
      <b/>
      <sz val="1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6" tint="-0.499984740745262"/>
      <name val="Calibri"/>
      <family val="2"/>
      <scheme val="minor"/>
    </font>
    <font>
      <b/>
      <sz val="11"/>
      <color rgb="FF4F622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6228"/>
        <bgColor indexed="64"/>
      </patternFill>
    </fill>
  </fills>
  <borders count="97">
    <border>
      <left/>
      <right/>
      <top/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medium">
        <color theme="6" tint="-0.499984740745262"/>
      </bottom>
      <diagonal/>
    </border>
    <border>
      <left/>
      <right/>
      <top style="medium">
        <color theme="6" tint="-0.499984740745262"/>
      </top>
      <bottom style="medium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 style="medium">
        <color theme="6" tint="-0.499984740745262"/>
      </left>
      <right/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249977111117893"/>
      </top>
      <bottom style="thin">
        <color theme="6" tint="-0.499984740745262"/>
      </bottom>
      <diagonal/>
    </border>
    <border>
      <left style="medium">
        <color theme="6" tint="-0.499984740745262"/>
      </left>
      <right/>
      <top/>
      <bottom style="medium">
        <color theme="6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theme="6" tint="-0.499984740745262"/>
      </top>
      <bottom style="thin">
        <color theme="6" tint="-0.499984740745262"/>
      </bottom>
      <diagonal/>
    </border>
    <border>
      <left/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/>
      <top/>
      <bottom/>
      <diagonal/>
    </border>
    <border>
      <left style="medium">
        <color theme="6" tint="-0.499984740745262"/>
      </left>
      <right/>
      <top/>
      <bottom style="thin">
        <color theme="6" tint="-0.499984740745262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medium">
        <color theme="6" tint="-0.499984740745262"/>
      </left>
      <right style="medium">
        <color theme="6" tint="-0.499984740745262"/>
      </right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/>
      <top style="thin">
        <color theme="6" tint="-0.499984740745262"/>
      </top>
      <bottom style="thin">
        <color rgb="FF4F6228"/>
      </bottom>
      <diagonal/>
    </border>
    <border>
      <left style="medium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rgb="FF4F6228"/>
      </bottom>
      <diagonal/>
    </border>
    <border>
      <left style="medium">
        <color rgb="FF4F6228"/>
      </left>
      <right/>
      <top style="medium">
        <color rgb="FF4F6228"/>
      </top>
      <bottom/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/>
      <top style="thin">
        <color rgb="FF4F6228"/>
      </top>
      <bottom style="thin">
        <color rgb="FF4F6228"/>
      </bottom>
      <diagonal/>
    </border>
    <border>
      <left style="medium">
        <color rgb="FF4F6228"/>
      </left>
      <right/>
      <top style="thin">
        <color rgb="FF4F6228"/>
      </top>
      <bottom style="medium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/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/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/>
      <diagonal/>
    </border>
    <border>
      <left style="medium">
        <color rgb="FF4F6228"/>
      </left>
      <right/>
      <top/>
      <bottom style="thin">
        <color rgb="FF4F6228"/>
      </bottom>
      <diagonal/>
    </border>
    <border>
      <left style="medium">
        <color rgb="FF4F6228"/>
      </left>
      <right style="thin">
        <color rgb="FF4F6228"/>
      </right>
      <top/>
      <bottom style="thin">
        <color rgb="FF4F6228"/>
      </bottom>
      <diagonal/>
    </border>
    <border>
      <left style="thin">
        <color rgb="FF4F6228"/>
      </left>
      <right style="medium">
        <color rgb="FF4F6228"/>
      </right>
      <top/>
      <bottom style="thin">
        <color rgb="FF4F6228"/>
      </bottom>
      <diagonal/>
    </border>
    <border>
      <left style="medium">
        <color rgb="FF4F6228"/>
      </left>
      <right/>
      <top style="medium">
        <color rgb="FF4F6228"/>
      </top>
      <bottom style="medium">
        <color rgb="FF4F6228"/>
      </bottom>
      <diagonal/>
    </border>
    <border>
      <left style="medium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/>
      <top style="medium">
        <color rgb="FF4F6228"/>
      </top>
      <bottom style="thin">
        <color rgb="FF4F6228"/>
      </bottom>
      <diagonal/>
    </border>
    <border>
      <left style="thin">
        <color rgb="FF4F6228"/>
      </left>
      <right/>
      <top style="thin">
        <color rgb="FF4F6228"/>
      </top>
      <bottom style="thin">
        <color rgb="FF4F6228"/>
      </bottom>
      <diagonal/>
    </border>
    <border>
      <left style="thin">
        <color rgb="FF4F6228"/>
      </left>
      <right/>
      <top style="thin">
        <color rgb="FF4F6228"/>
      </top>
      <bottom style="medium">
        <color rgb="FF4F6228"/>
      </bottom>
      <diagonal/>
    </border>
    <border>
      <left/>
      <right style="thin">
        <color theme="6" tint="-0.499984740745262"/>
      </right>
      <top style="medium">
        <color theme="6" tint="-0.499984740745262"/>
      </top>
      <bottom/>
      <diagonal/>
    </border>
    <border>
      <left/>
      <right style="thin">
        <color rgb="FF4F6228"/>
      </right>
      <top style="medium">
        <color rgb="FF4F6228"/>
      </top>
      <bottom style="thin">
        <color rgb="FF4F6228"/>
      </bottom>
      <diagonal/>
    </border>
    <border>
      <left/>
      <right style="thin">
        <color rgb="FF4F6228"/>
      </right>
      <top style="thin">
        <color rgb="FF4F6228"/>
      </top>
      <bottom style="thin">
        <color rgb="FF4F6228"/>
      </bottom>
      <diagonal/>
    </border>
    <border>
      <left/>
      <right style="thin">
        <color rgb="FF4F6228"/>
      </right>
      <top style="thin">
        <color rgb="FF4F6228"/>
      </top>
      <bottom style="medium">
        <color rgb="FF4F6228"/>
      </bottom>
      <diagonal/>
    </border>
    <border>
      <left style="medium">
        <color rgb="FF4F6228"/>
      </left>
      <right style="thin">
        <color theme="6" tint="-0.499984740745262"/>
      </right>
      <top style="medium">
        <color rgb="FF4F6228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medium">
        <color rgb="FF4F6228"/>
      </top>
      <bottom/>
      <diagonal/>
    </border>
    <border>
      <left/>
      <right style="medium">
        <color rgb="FF4F6228"/>
      </right>
      <top style="medium">
        <color rgb="FF4F6228"/>
      </top>
      <bottom/>
      <diagonal/>
    </border>
    <border>
      <left style="thin">
        <color rgb="FF4F6228"/>
      </left>
      <right style="thin">
        <color rgb="FF4F6228"/>
      </right>
      <top/>
      <bottom style="thin">
        <color rgb="FF4F6228"/>
      </bottom>
      <diagonal/>
    </border>
    <border>
      <left style="thin">
        <color rgb="FF4F6228"/>
      </left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/>
      <right style="thin">
        <color rgb="FF4F6228"/>
      </right>
      <top style="medium">
        <color rgb="FF4F6228"/>
      </top>
      <bottom style="medium">
        <color rgb="FF4F6228"/>
      </bottom>
      <diagonal/>
    </border>
    <border>
      <left/>
      <right style="thin">
        <color rgb="FF4F6228"/>
      </right>
      <top/>
      <bottom style="thin">
        <color rgb="FF4F6228"/>
      </bottom>
      <diagonal/>
    </border>
    <border>
      <left/>
      <right/>
      <top style="medium">
        <color rgb="FF4F6228"/>
      </top>
      <bottom style="medium">
        <color rgb="FF4F6228"/>
      </bottom>
      <diagonal/>
    </border>
    <border>
      <left/>
      <right style="medium">
        <color rgb="FF4F6228"/>
      </right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/>
      <top style="medium">
        <color rgb="FF4F6228"/>
      </top>
      <bottom style="medium">
        <color rgb="FF4F6228"/>
      </bottom>
      <diagonal/>
    </border>
    <border>
      <left style="thin">
        <color rgb="FF4F6228"/>
      </left>
      <right/>
      <top/>
      <bottom style="thin">
        <color rgb="FF4F6228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7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/>
    </xf>
    <xf numFmtId="2" fontId="0" fillId="8" borderId="35" xfId="0" applyNumberFormat="1" applyFill="1" applyBorder="1" applyAlignment="1">
      <alignment wrapText="1"/>
    </xf>
    <xf numFmtId="2" fontId="0" fillId="8" borderId="36" xfId="0" applyNumberFormat="1" applyFill="1" applyBorder="1" applyAlignment="1">
      <alignment wrapText="1"/>
    </xf>
    <xf numFmtId="2" fontId="0" fillId="8" borderId="37" xfId="0" applyNumberFormat="1" applyFill="1" applyBorder="1" applyAlignment="1">
      <alignment wrapText="1"/>
    </xf>
    <xf numFmtId="2" fontId="0" fillId="8" borderId="38" xfId="0" applyNumberFormat="1" applyFill="1" applyBorder="1" applyAlignment="1">
      <alignment wrapText="1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3" borderId="12" xfId="0" applyFill="1" applyBorder="1"/>
    <xf numFmtId="0" fontId="0" fillId="4" borderId="1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5" borderId="27" xfId="0" applyFill="1" applyBorder="1"/>
    <xf numFmtId="0" fontId="0" fillId="5" borderId="3" xfId="0" applyFill="1" applyBorder="1"/>
    <xf numFmtId="0" fontId="0" fillId="5" borderId="7" xfId="0" applyFill="1" applyBorder="1"/>
    <xf numFmtId="0" fontId="0" fillId="6" borderId="23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27" xfId="0" applyFill="1" applyBorder="1"/>
    <xf numFmtId="0" fontId="0" fillId="6" borderId="3" xfId="0" applyFill="1" applyBorder="1"/>
    <xf numFmtId="0" fontId="0" fillId="6" borderId="7" xfId="0" applyFill="1" applyBorder="1"/>
    <xf numFmtId="0" fontId="0" fillId="3" borderId="6" xfId="0" applyFill="1" applyBorder="1"/>
    <xf numFmtId="0" fontId="0" fillId="4" borderId="6" xfId="0" applyFill="1" applyBorder="1"/>
    <xf numFmtId="0" fontId="0" fillId="6" borderId="24" xfId="0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28" xfId="0" applyFill="1" applyBorder="1"/>
    <xf numFmtId="0" fontId="0" fillId="6" borderId="9" xfId="0" applyFill="1" applyBorder="1"/>
    <xf numFmtId="0" fontId="0" fillId="6" borderId="11" xfId="0" applyFill="1" applyBorder="1"/>
    <xf numFmtId="0" fontId="0" fillId="3" borderId="41" xfId="0" applyFill="1" applyBorder="1"/>
    <xf numFmtId="0" fontId="0" fillId="4" borderId="41" xfId="0" applyFill="1" applyBorder="1"/>
    <xf numFmtId="0" fontId="0" fillId="5" borderId="35" xfId="0" applyFill="1" applyBorder="1"/>
    <xf numFmtId="0" fontId="0" fillId="5" borderId="37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43" xfId="0" applyFill="1" applyBorder="1"/>
    <xf numFmtId="0" fontId="0" fillId="5" borderId="36" xfId="0" applyFill="1" applyBorder="1"/>
    <xf numFmtId="0" fontId="0" fillId="5" borderId="38" xfId="0" applyFill="1" applyBorder="1"/>
    <xf numFmtId="0" fontId="0" fillId="6" borderId="22" xfId="0" applyFill="1" applyBorder="1"/>
    <xf numFmtId="0" fontId="0" fillId="6" borderId="15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26" xfId="0" applyFill="1" applyBorder="1"/>
    <xf numFmtId="0" fontId="0" fillId="6" borderId="14" xfId="0" applyFill="1" applyBorder="1"/>
    <xf numFmtId="0" fontId="0" fillId="6" borderId="16" xfId="0" applyFill="1" applyBorder="1"/>
    <xf numFmtId="0" fontId="0" fillId="5" borderId="24" xfId="0" applyFill="1" applyBorder="1"/>
    <xf numFmtId="0" fontId="0" fillId="5" borderId="10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28" xfId="0" applyFill="1" applyBorder="1"/>
    <xf numFmtId="0" fontId="0" fillId="5" borderId="9" xfId="0" applyFill="1" applyBorder="1"/>
    <xf numFmtId="0" fontId="0" fillId="5" borderId="11" xfId="0" applyFill="1" applyBorder="1"/>
    <xf numFmtId="0" fontId="3" fillId="0" borderId="30" xfId="0" applyFont="1" applyBorder="1" applyAlignment="1">
      <alignment vertical="center" wrapText="1"/>
    </xf>
    <xf numFmtId="0" fontId="0" fillId="4" borderId="45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2" fontId="0" fillId="8" borderId="3" xfId="0" applyNumberFormat="1" applyFill="1" applyBorder="1" applyAlignment="1">
      <alignment wrapText="1"/>
    </xf>
    <xf numFmtId="2" fontId="0" fillId="8" borderId="7" xfId="0" applyNumberFormat="1" applyFill="1" applyBorder="1" applyAlignment="1">
      <alignment wrapText="1"/>
    </xf>
    <xf numFmtId="2" fontId="0" fillId="8" borderId="9" xfId="0" applyNumberFormat="1" applyFill="1" applyBorder="1" applyAlignment="1">
      <alignment wrapText="1"/>
    </xf>
    <xf numFmtId="2" fontId="0" fillId="8" borderId="11" xfId="0" applyNumberFormat="1" applyFill="1" applyBorder="1" applyAlignment="1">
      <alignment wrapText="1"/>
    </xf>
    <xf numFmtId="0" fontId="0" fillId="9" borderId="0" xfId="0" applyFill="1"/>
    <xf numFmtId="0" fontId="0" fillId="4" borderId="47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2" fontId="0" fillId="8" borderId="5" xfId="0" applyNumberFormat="1" applyFill="1" applyBorder="1" applyAlignment="1">
      <alignment wrapText="1"/>
    </xf>
    <xf numFmtId="2" fontId="0" fillId="8" borderId="23" xfId="0" applyNumberFormat="1" applyFill="1" applyBorder="1" applyAlignment="1">
      <alignment wrapText="1"/>
    </xf>
    <xf numFmtId="2" fontId="0" fillId="8" borderId="24" xfId="0" applyNumberFormat="1" applyFill="1" applyBorder="1" applyAlignment="1">
      <alignment wrapText="1"/>
    </xf>
    <xf numFmtId="2" fontId="0" fillId="8" borderId="4" xfId="0" applyNumberFormat="1" applyFill="1" applyBorder="1" applyAlignment="1">
      <alignment wrapText="1"/>
    </xf>
    <xf numFmtId="2" fontId="0" fillId="8" borderId="10" xfId="0" applyNumberFormat="1" applyFill="1" applyBorder="1" applyAlignment="1">
      <alignment wrapText="1"/>
    </xf>
    <xf numFmtId="2" fontId="0" fillId="5" borderId="23" xfId="0" applyNumberFormat="1" applyFill="1" applyBorder="1" applyAlignment="1">
      <alignment wrapText="1"/>
    </xf>
    <xf numFmtId="2" fontId="0" fillId="5" borderId="3" xfId="0" applyNumberFormat="1" applyFill="1" applyBorder="1" applyAlignment="1">
      <alignment wrapText="1"/>
    </xf>
    <xf numFmtId="2" fontId="0" fillId="5" borderId="7" xfId="0" applyNumberFormat="1" applyFill="1" applyBorder="1" applyAlignment="1">
      <alignment wrapText="1"/>
    </xf>
    <xf numFmtId="2" fontId="0" fillId="5" borderId="4" xfId="0" applyNumberFormat="1" applyFill="1" applyBorder="1" applyAlignment="1">
      <alignment wrapText="1"/>
    </xf>
    <xf numFmtId="2" fontId="0" fillId="5" borderId="35" xfId="0" applyNumberFormat="1" applyFill="1" applyBorder="1" applyAlignment="1">
      <alignment wrapText="1"/>
    </xf>
    <xf numFmtId="2" fontId="0" fillId="5" borderId="36" xfId="0" applyNumberFormat="1" applyFill="1" applyBorder="1" applyAlignment="1">
      <alignment wrapText="1"/>
    </xf>
    <xf numFmtId="2" fontId="0" fillId="5" borderId="38" xfId="0" applyNumberFormat="1" applyFill="1" applyBorder="1" applyAlignment="1">
      <alignment wrapText="1"/>
    </xf>
    <xf numFmtId="2" fontId="0" fillId="5" borderId="22" xfId="0" applyNumberFormat="1" applyFill="1" applyBorder="1" applyAlignment="1">
      <alignment wrapText="1"/>
    </xf>
    <xf numFmtId="2" fontId="0" fillId="5" borderId="14" xfId="0" applyNumberFormat="1" applyFill="1" applyBorder="1" applyAlignment="1">
      <alignment wrapText="1"/>
    </xf>
    <xf numFmtId="2" fontId="0" fillId="5" borderId="16" xfId="0" applyNumberFormat="1" applyFill="1" applyBorder="1" applyAlignment="1">
      <alignment wrapText="1"/>
    </xf>
    <xf numFmtId="2" fontId="0" fillId="5" borderId="15" xfId="0" applyNumberFormat="1" applyFill="1" applyBorder="1" applyAlignment="1">
      <alignment wrapText="1"/>
    </xf>
    <xf numFmtId="2" fontId="0" fillId="5" borderId="24" xfId="0" applyNumberFormat="1" applyFill="1" applyBorder="1" applyAlignment="1">
      <alignment wrapText="1"/>
    </xf>
    <xf numFmtId="2" fontId="0" fillId="5" borderId="9" xfId="0" applyNumberFormat="1" applyFill="1" applyBorder="1" applyAlignment="1">
      <alignment wrapText="1"/>
    </xf>
    <xf numFmtId="2" fontId="0" fillId="5" borderId="11" xfId="0" applyNumberFormat="1" applyFill="1" applyBorder="1" applyAlignment="1">
      <alignment wrapText="1"/>
    </xf>
    <xf numFmtId="2" fontId="0" fillId="5" borderId="13" xfId="0" applyNumberFormat="1" applyFill="1" applyBorder="1" applyAlignment="1">
      <alignment wrapText="1"/>
    </xf>
    <xf numFmtId="2" fontId="0" fillId="5" borderId="10" xfId="0" applyNumberFormat="1" applyFill="1" applyBorder="1" applyAlignment="1">
      <alignment wrapText="1"/>
    </xf>
    <xf numFmtId="2" fontId="0" fillId="5" borderId="8" xfId="0" applyNumberFormat="1" applyFill="1" applyBorder="1" applyAlignment="1">
      <alignment wrapText="1"/>
    </xf>
    <xf numFmtId="9" fontId="0" fillId="5" borderId="35" xfId="2" applyFont="1" applyFill="1" applyBorder="1" applyAlignment="1">
      <alignment wrapText="1"/>
    </xf>
    <xf numFmtId="9" fontId="0" fillId="5" borderId="36" xfId="2" applyFont="1" applyFill="1" applyBorder="1" applyAlignment="1">
      <alignment wrapText="1"/>
    </xf>
    <xf numFmtId="9" fontId="0" fillId="5" borderId="38" xfId="2" applyFont="1" applyFill="1" applyBorder="1" applyAlignment="1">
      <alignment wrapText="1"/>
    </xf>
    <xf numFmtId="9" fontId="0" fillId="5" borderId="37" xfId="2" applyFont="1" applyFill="1" applyBorder="1" applyAlignment="1">
      <alignment wrapText="1"/>
    </xf>
    <xf numFmtId="9" fontId="0" fillId="8" borderId="24" xfId="2" applyFont="1" applyFill="1" applyBorder="1" applyAlignment="1">
      <alignment wrapText="1"/>
    </xf>
    <xf numFmtId="9" fontId="0" fillId="8" borderId="9" xfId="2" applyFont="1" applyFill="1" applyBorder="1" applyAlignment="1">
      <alignment wrapText="1"/>
    </xf>
    <xf numFmtId="9" fontId="0" fillId="8" borderId="11" xfId="2" applyFont="1" applyFill="1" applyBorder="1" applyAlignment="1">
      <alignment wrapText="1"/>
    </xf>
    <xf numFmtId="9" fontId="0" fillId="8" borderId="50" xfId="2" applyFont="1" applyFill="1" applyBorder="1" applyAlignment="1">
      <alignment wrapText="1"/>
    </xf>
    <xf numFmtId="9" fontId="0" fillId="8" borderId="51" xfId="2" applyFont="1" applyFill="1" applyBorder="1" applyAlignment="1">
      <alignment wrapText="1"/>
    </xf>
    <xf numFmtId="9" fontId="0" fillId="8" borderId="52" xfId="2" applyFont="1" applyFill="1" applyBorder="1" applyAlignment="1">
      <alignment wrapText="1"/>
    </xf>
    <xf numFmtId="0" fontId="6" fillId="9" borderId="1" xfId="0" applyFont="1" applyFill="1" applyBorder="1" applyAlignment="1">
      <alignment horizontal="center" vertical="center"/>
    </xf>
    <xf numFmtId="2" fontId="0" fillId="5" borderId="35" xfId="1" applyNumberFormat="1" applyFont="1" applyFill="1" applyBorder="1" applyAlignment="1">
      <alignment wrapText="1"/>
    </xf>
    <xf numFmtId="2" fontId="0" fillId="5" borderId="36" xfId="1" applyNumberFormat="1" applyFont="1" applyFill="1" applyBorder="1" applyAlignment="1">
      <alignment wrapText="1"/>
    </xf>
    <xf numFmtId="2" fontId="0" fillId="5" borderId="38" xfId="1" applyNumberFormat="1" applyFont="1" applyFill="1" applyBorder="1" applyAlignment="1">
      <alignment wrapText="1"/>
    </xf>
    <xf numFmtId="2" fontId="0" fillId="5" borderId="37" xfId="1" applyNumberFormat="1" applyFont="1" applyFill="1" applyBorder="1" applyAlignment="1">
      <alignment wrapText="1"/>
    </xf>
    <xf numFmtId="2" fontId="0" fillId="8" borderId="23" xfId="1" applyNumberFormat="1" applyFont="1" applyFill="1" applyBorder="1" applyAlignment="1">
      <alignment wrapText="1"/>
    </xf>
    <xf numFmtId="2" fontId="0" fillId="8" borderId="3" xfId="1" applyNumberFormat="1" applyFont="1" applyFill="1" applyBorder="1" applyAlignment="1">
      <alignment wrapText="1"/>
    </xf>
    <xf numFmtId="2" fontId="0" fillId="8" borderId="7" xfId="1" applyNumberFormat="1" applyFont="1" applyFill="1" applyBorder="1" applyAlignment="1">
      <alignment wrapText="1"/>
    </xf>
    <xf numFmtId="2" fontId="0" fillId="8" borderId="4" xfId="1" applyNumberFormat="1" applyFont="1" applyFill="1" applyBorder="1" applyAlignment="1">
      <alignment wrapText="1"/>
    </xf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9" fillId="7" borderId="32" xfId="0" applyFont="1" applyFill="1" applyBorder="1" applyAlignment="1">
      <alignment horizontal="center" vertical="center" wrapText="1"/>
    </xf>
    <xf numFmtId="0" fontId="9" fillId="7" borderId="5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5" fillId="7" borderId="47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54" xfId="0" applyFont="1" applyFill="1" applyBorder="1" applyAlignment="1">
      <alignment horizontal="center" vertical="center" wrapText="1"/>
    </xf>
    <xf numFmtId="9" fontId="0" fillId="8" borderId="35" xfId="2" applyFont="1" applyFill="1" applyBorder="1" applyAlignment="1">
      <alignment wrapText="1"/>
    </xf>
    <xf numFmtId="0" fontId="10" fillId="10" borderId="32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2" fontId="0" fillId="8" borderId="55" xfId="0" applyNumberFormat="1" applyFill="1" applyBorder="1" applyAlignment="1">
      <alignment wrapText="1"/>
    </xf>
    <xf numFmtId="0" fontId="5" fillId="7" borderId="56" xfId="0" applyFont="1" applyFill="1" applyBorder="1" applyAlignment="1">
      <alignment horizontal="center" vertical="center" wrapText="1"/>
    </xf>
    <xf numFmtId="2" fontId="0" fillId="8" borderId="57" xfId="0" applyNumberFormat="1" applyFill="1" applyBorder="1" applyAlignment="1">
      <alignment wrapText="1"/>
    </xf>
    <xf numFmtId="9" fontId="0" fillId="8" borderId="57" xfId="2" applyFont="1" applyFill="1" applyBorder="1" applyAlignment="1">
      <alignment wrapText="1"/>
    </xf>
    <xf numFmtId="9" fontId="0" fillId="8" borderId="55" xfId="2" applyFont="1" applyFill="1" applyBorder="1" applyAlignment="1">
      <alignment wrapText="1"/>
    </xf>
    <xf numFmtId="2" fontId="0" fillId="8" borderId="35" xfId="2" applyNumberFormat="1" applyFont="1" applyFill="1" applyBorder="1" applyAlignment="1">
      <alignment wrapText="1"/>
    </xf>
    <xf numFmtId="2" fontId="0" fillId="8" borderId="57" xfId="2" applyNumberFormat="1" applyFont="1" applyFill="1" applyBorder="1" applyAlignment="1">
      <alignment wrapText="1"/>
    </xf>
    <xf numFmtId="2" fontId="0" fillId="8" borderId="55" xfId="2" applyNumberFormat="1" applyFont="1" applyFill="1" applyBorder="1" applyAlignment="1">
      <alignment wrapText="1"/>
    </xf>
    <xf numFmtId="0" fontId="0" fillId="11" borderId="0" xfId="0" applyFill="1"/>
    <xf numFmtId="0" fontId="9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2" fontId="0" fillId="11" borderId="0" xfId="0" applyNumberFormat="1" applyFill="1" applyAlignment="1">
      <alignment wrapText="1"/>
    </xf>
    <xf numFmtId="0" fontId="5" fillId="0" borderId="0" xfId="2" applyNumberFormat="1" applyFont="1" applyFill="1" applyBorder="1" applyAlignment="1">
      <alignment horizontal="center" vertical="center" wrapText="1"/>
    </xf>
    <xf numFmtId="0" fontId="0" fillId="0" borderId="0" xfId="2" applyNumberFormat="1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3" fillId="12" borderId="58" xfId="0" applyFont="1" applyFill="1" applyBorder="1" applyAlignment="1">
      <alignment vertical="center" wrapText="1"/>
    </xf>
    <xf numFmtId="0" fontId="10" fillId="7" borderId="68" xfId="0" applyFont="1" applyFill="1" applyBorder="1"/>
    <xf numFmtId="0" fontId="10" fillId="7" borderId="69" xfId="0" applyFont="1" applyFill="1" applyBorder="1"/>
    <xf numFmtId="0" fontId="3" fillId="12" borderId="72" xfId="0" applyFont="1" applyFill="1" applyBorder="1" applyAlignment="1">
      <alignment vertical="center" wrapText="1"/>
    </xf>
    <xf numFmtId="0" fontId="10" fillId="7" borderId="73" xfId="0" applyFont="1" applyFill="1" applyBorder="1"/>
    <xf numFmtId="0" fontId="0" fillId="12" borderId="76" xfId="0" applyFill="1" applyBorder="1"/>
    <xf numFmtId="0" fontId="5" fillId="7" borderId="77" xfId="2" applyNumberFormat="1" applyFont="1" applyFill="1" applyBorder="1" applyAlignment="1">
      <alignment horizontal="center" vertical="center" wrapText="1"/>
    </xf>
    <xf numFmtId="0" fontId="5" fillId="7" borderId="78" xfId="2" applyNumberFormat="1" applyFont="1" applyFill="1" applyBorder="1" applyAlignment="1">
      <alignment horizontal="center" vertical="center" wrapText="1"/>
    </xf>
    <xf numFmtId="9" fontId="0" fillId="0" borderId="74" xfId="2" applyFont="1" applyFill="1" applyBorder="1" applyAlignment="1">
      <alignment wrapText="1"/>
    </xf>
    <xf numFmtId="9" fontId="0" fillId="0" borderId="75" xfId="2" applyFont="1" applyFill="1" applyBorder="1" applyAlignment="1">
      <alignment wrapText="1"/>
    </xf>
    <xf numFmtId="9" fontId="0" fillId="0" borderId="63" xfId="2" applyFont="1" applyBorder="1" applyAlignment="1">
      <alignment wrapText="1"/>
    </xf>
    <xf numFmtId="9" fontId="0" fillId="0" borderId="64" xfId="2" applyFont="1" applyBorder="1"/>
    <xf numFmtId="9" fontId="0" fillId="0" borderId="65" xfId="2" applyFont="1" applyBorder="1" applyAlignment="1">
      <alignment wrapText="1"/>
    </xf>
    <xf numFmtId="9" fontId="0" fillId="0" borderId="67" xfId="2" applyFont="1" applyBorder="1"/>
    <xf numFmtId="2" fontId="0" fillId="8" borderId="59" xfId="0" applyNumberFormat="1" applyFill="1" applyBorder="1" applyAlignment="1">
      <alignment wrapText="1"/>
    </xf>
    <xf numFmtId="2" fontId="0" fillId="8" borderId="60" xfId="0" applyNumberFormat="1" applyFill="1" applyBorder="1" applyAlignment="1">
      <alignment wrapText="1"/>
    </xf>
    <xf numFmtId="2" fontId="0" fillId="8" borderId="61" xfId="0" applyNumberFormat="1" applyFill="1" applyBorder="1" applyAlignment="1">
      <alignment wrapText="1"/>
    </xf>
    <xf numFmtId="2" fontId="0" fillId="8" borderId="62" xfId="0" applyNumberFormat="1" applyFill="1" applyBorder="1" applyAlignment="1">
      <alignment wrapText="1"/>
    </xf>
    <xf numFmtId="2" fontId="0" fillId="8" borderId="63" xfId="0" applyNumberFormat="1" applyFill="1" applyBorder="1" applyAlignment="1">
      <alignment wrapText="1"/>
    </xf>
    <xf numFmtId="2" fontId="0" fillId="8" borderId="64" xfId="0" applyNumberFormat="1" applyFill="1" applyBorder="1" applyAlignment="1">
      <alignment wrapText="1"/>
    </xf>
    <xf numFmtId="2" fontId="0" fillId="8" borderId="65" xfId="0" applyNumberFormat="1" applyFill="1" applyBorder="1" applyAlignment="1">
      <alignment wrapText="1"/>
    </xf>
    <xf numFmtId="2" fontId="0" fillId="8" borderId="66" xfId="0" applyNumberFormat="1" applyFill="1" applyBorder="1" applyAlignment="1">
      <alignment wrapText="1"/>
    </xf>
    <xf numFmtId="2" fontId="0" fillId="8" borderId="67" xfId="0" applyNumberFormat="1" applyFill="1" applyBorder="1" applyAlignment="1">
      <alignment wrapText="1"/>
    </xf>
    <xf numFmtId="0" fontId="9" fillId="7" borderId="30" xfId="0" applyFont="1" applyFill="1" applyBorder="1" applyAlignment="1">
      <alignment horizontal="center" vertical="center" wrapText="1"/>
    </xf>
    <xf numFmtId="2" fontId="0" fillId="8" borderId="79" xfId="0" applyNumberFormat="1" applyFill="1" applyBorder="1" applyAlignment="1">
      <alignment wrapText="1"/>
    </xf>
    <xf numFmtId="2" fontId="0" fillId="8" borderId="80" xfId="0" applyNumberFormat="1" applyFill="1" applyBorder="1" applyAlignment="1">
      <alignment wrapText="1"/>
    </xf>
    <xf numFmtId="2" fontId="0" fillId="8" borderId="81" xfId="0" applyNumberFormat="1" applyFill="1" applyBorder="1" applyAlignment="1">
      <alignment wrapText="1"/>
    </xf>
    <xf numFmtId="0" fontId="9" fillId="7" borderId="82" xfId="0" applyFont="1" applyFill="1" applyBorder="1" applyAlignment="1">
      <alignment horizontal="center" vertical="center" wrapText="1"/>
    </xf>
    <xf numFmtId="2" fontId="0" fillId="8" borderId="83" xfId="0" applyNumberFormat="1" applyFill="1" applyBorder="1" applyAlignment="1">
      <alignment wrapText="1"/>
    </xf>
    <xf numFmtId="2" fontId="0" fillId="8" borderId="84" xfId="0" applyNumberFormat="1" applyFill="1" applyBorder="1" applyAlignment="1">
      <alignment wrapText="1"/>
    </xf>
    <xf numFmtId="2" fontId="0" fillId="8" borderId="85" xfId="0" applyNumberFormat="1" applyFill="1" applyBorder="1" applyAlignment="1">
      <alignment wrapText="1"/>
    </xf>
    <xf numFmtId="0" fontId="9" fillId="7" borderId="86" xfId="0" applyFont="1" applyFill="1" applyBorder="1" applyAlignment="1">
      <alignment horizontal="center" vertical="center" wrapText="1"/>
    </xf>
    <xf numFmtId="0" fontId="9" fillId="7" borderId="87" xfId="0" applyFont="1" applyFill="1" applyBorder="1" applyAlignment="1">
      <alignment horizontal="center" vertical="center" wrapText="1"/>
    </xf>
    <xf numFmtId="0" fontId="9" fillId="7" borderId="88" xfId="0" applyFont="1" applyFill="1" applyBorder="1" applyAlignment="1">
      <alignment horizontal="center" vertical="center" wrapText="1"/>
    </xf>
    <xf numFmtId="9" fontId="0" fillId="8" borderId="59" xfId="2" applyFont="1" applyFill="1" applyBorder="1" applyAlignment="1">
      <alignment wrapText="1"/>
    </xf>
    <xf numFmtId="9" fontId="0" fillId="8" borderId="63" xfId="2" applyFont="1" applyFill="1" applyBorder="1" applyAlignment="1">
      <alignment wrapText="1"/>
    </xf>
    <xf numFmtId="9" fontId="0" fillId="8" borderId="64" xfId="2" applyFont="1" applyFill="1" applyBorder="1" applyAlignment="1">
      <alignment wrapText="1"/>
    </xf>
    <xf numFmtId="9" fontId="0" fillId="8" borderId="65" xfId="2" applyFont="1" applyFill="1" applyBorder="1" applyAlignment="1">
      <alignment wrapText="1"/>
    </xf>
    <xf numFmtId="9" fontId="0" fillId="8" borderId="66" xfId="2" applyFont="1" applyFill="1" applyBorder="1" applyAlignment="1">
      <alignment wrapText="1"/>
    </xf>
    <xf numFmtId="9" fontId="0" fillId="8" borderId="67" xfId="2" applyFont="1" applyFill="1" applyBorder="1" applyAlignment="1">
      <alignment wrapText="1"/>
    </xf>
    <xf numFmtId="9" fontId="0" fillId="8" borderId="74" xfId="2" applyFont="1" applyFill="1" applyBorder="1" applyAlignment="1">
      <alignment wrapText="1"/>
    </xf>
    <xf numFmtId="9" fontId="0" fillId="8" borderId="89" xfId="2" applyFont="1" applyFill="1" applyBorder="1" applyAlignment="1">
      <alignment wrapText="1"/>
    </xf>
    <xf numFmtId="9" fontId="0" fillId="8" borderId="75" xfId="2" applyFont="1" applyFill="1" applyBorder="1" applyAlignment="1">
      <alignment wrapText="1"/>
    </xf>
    <xf numFmtId="0" fontId="10" fillId="10" borderId="77" xfId="0" applyFont="1" applyFill="1" applyBorder="1" applyAlignment="1">
      <alignment horizontal="center" vertical="center" wrapText="1"/>
    </xf>
    <xf numFmtId="0" fontId="9" fillId="7" borderId="90" xfId="0" applyFont="1" applyFill="1" applyBorder="1" applyAlignment="1">
      <alignment horizontal="center" vertical="center" wrapText="1"/>
    </xf>
    <xf numFmtId="0" fontId="9" fillId="7" borderId="78" xfId="0" applyFont="1" applyFill="1" applyBorder="1" applyAlignment="1">
      <alignment horizontal="center" vertical="center" wrapText="1"/>
    </xf>
    <xf numFmtId="0" fontId="9" fillId="7" borderId="77" xfId="0" applyFont="1" applyFill="1" applyBorder="1" applyAlignment="1">
      <alignment horizontal="center" vertical="center" wrapText="1"/>
    </xf>
    <xf numFmtId="2" fontId="0" fillId="8" borderId="59" xfId="2" applyNumberFormat="1" applyFont="1" applyFill="1" applyBorder="1" applyAlignment="1">
      <alignment wrapText="1"/>
    </xf>
    <xf numFmtId="2" fontId="0" fillId="8" borderId="63" xfId="2" applyNumberFormat="1" applyFont="1" applyFill="1" applyBorder="1" applyAlignment="1">
      <alignment wrapText="1"/>
    </xf>
    <xf numFmtId="2" fontId="0" fillId="8" borderId="64" xfId="2" applyNumberFormat="1" applyFont="1" applyFill="1" applyBorder="1" applyAlignment="1">
      <alignment wrapText="1"/>
    </xf>
    <xf numFmtId="2" fontId="0" fillId="8" borderId="65" xfId="2" applyNumberFormat="1" applyFont="1" applyFill="1" applyBorder="1" applyAlignment="1">
      <alignment wrapText="1"/>
    </xf>
    <xf numFmtId="2" fontId="0" fillId="8" borderId="66" xfId="2" applyNumberFormat="1" applyFont="1" applyFill="1" applyBorder="1" applyAlignment="1">
      <alignment wrapText="1"/>
    </xf>
    <xf numFmtId="2" fontId="0" fillId="8" borderId="67" xfId="2" applyNumberFormat="1" applyFont="1" applyFill="1" applyBorder="1" applyAlignment="1">
      <alignment wrapText="1"/>
    </xf>
    <xf numFmtId="2" fontId="0" fillId="8" borderId="74" xfId="2" applyNumberFormat="1" applyFont="1" applyFill="1" applyBorder="1" applyAlignment="1">
      <alignment wrapText="1"/>
    </xf>
    <xf numFmtId="2" fontId="0" fillId="8" borderId="89" xfId="2" applyNumberFormat="1" applyFont="1" applyFill="1" applyBorder="1" applyAlignment="1">
      <alignment wrapText="1"/>
    </xf>
    <xf numFmtId="2" fontId="0" fillId="8" borderId="75" xfId="2" applyNumberFormat="1" applyFont="1" applyFill="1" applyBorder="1" applyAlignment="1">
      <alignment wrapText="1"/>
    </xf>
    <xf numFmtId="0" fontId="9" fillId="7" borderId="91" xfId="0" applyFont="1" applyFill="1" applyBorder="1" applyAlignment="1">
      <alignment horizontal="center" vertical="center" wrapText="1"/>
    </xf>
    <xf numFmtId="2" fontId="0" fillId="8" borderId="92" xfId="2" applyNumberFormat="1" applyFont="1" applyFill="1" applyBorder="1" applyAlignment="1">
      <alignment wrapText="1"/>
    </xf>
    <xf numFmtId="2" fontId="0" fillId="8" borderId="84" xfId="2" applyNumberFormat="1" applyFont="1" applyFill="1" applyBorder="1" applyAlignment="1">
      <alignment wrapText="1"/>
    </xf>
    <xf numFmtId="2" fontId="0" fillId="8" borderId="85" xfId="2" applyNumberFormat="1" applyFont="1" applyFill="1" applyBorder="1" applyAlignment="1">
      <alignment wrapText="1"/>
    </xf>
    <xf numFmtId="0" fontId="5" fillId="7" borderId="95" xfId="2" applyNumberFormat="1" applyFont="1" applyFill="1" applyBorder="1" applyAlignment="1">
      <alignment horizontal="center" vertical="center" wrapText="1"/>
    </xf>
    <xf numFmtId="9" fontId="0" fillId="0" borderId="96" xfId="2" applyFont="1" applyFill="1" applyBorder="1" applyAlignment="1">
      <alignment wrapText="1"/>
    </xf>
    <xf numFmtId="9" fontId="0" fillId="0" borderId="80" xfId="2" applyFont="1" applyBorder="1"/>
    <xf numFmtId="9" fontId="0" fillId="0" borderId="81" xfId="2" applyFont="1" applyBorder="1"/>
    <xf numFmtId="0" fontId="11" fillId="0" borderId="0" xfId="3"/>
    <xf numFmtId="0" fontId="12" fillId="0" borderId="0" xfId="0" applyFont="1" applyAlignment="1">
      <alignment horizontal="center" vertical="center" readingOrder="1"/>
    </xf>
    <xf numFmtId="0" fontId="13" fillId="0" borderId="0" xfId="0" applyFont="1" applyAlignment="1">
      <alignment wrapText="1"/>
    </xf>
    <xf numFmtId="2" fontId="0" fillId="5" borderId="5" xfId="0" applyNumberFormat="1" applyFill="1" applyBorder="1"/>
    <xf numFmtId="2" fontId="0" fillId="6" borderId="5" xfId="0" applyNumberFormat="1" applyFill="1" applyBorder="1"/>
    <xf numFmtId="2" fontId="0" fillId="6" borderId="8" xfId="0" applyNumberFormat="1" applyFill="1" applyBorder="1"/>
    <xf numFmtId="2" fontId="0" fillId="5" borderId="42" xfId="0" applyNumberFormat="1" applyFill="1" applyBorder="1"/>
    <xf numFmtId="2" fontId="0" fillId="5" borderId="8" xfId="0" applyNumberFormat="1" applyFill="1" applyBorder="1"/>
    <xf numFmtId="2" fontId="0" fillId="6" borderId="13" xfId="0" applyNumberFormat="1" applyFill="1" applyBorder="1"/>
    <xf numFmtId="2" fontId="0" fillId="0" borderId="0" xfId="0" applyNumberFormat="1" applyAlignment="1">
      <alignment wrapText="1"/>
    </xf>
    <xf numFmtId="2" fontId="0" fillId="5" borderId="4" xfId="0" applyNumberFormat="1" applyFill="1" applyBorder="1"/>
    <xf numFmtId="2" fontId="0" fillId="6" borderId="4" xfId="0" applyNumberFormat="1" applyFill="1" applyBorder="1"/>
    <xf numFmtId="2" fontId="0" fillId="6" borderId="10" xfId="0" applyNumberFormat="1" applyFill="1" applyBorder="1"/>
    <xf numFmtId="2" fontId="0" fillId="5" borderId="37" xfId="0" applyNumberFormat="1" applyFill="1" applyBorder="1"/>
    <xf numFmtId="2" fontId="0" fillId="5" borderId="10" xfId="0" applyNumberFormat="1" applyFill="1" applyBorder="1"/>
    <xf numFmtId="2" fontId="0" fillId="6" borderId="15" xfId="0" applyNumberFormat="1" applyFill="1" applyBorder="1"/>
    <xf numFmtId="0" fontId="3" fillId="2" borderId="31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 textRotation="255"/>
    </xf>
    <xf numFmtId="0" fontId="3" fillId="2" borderId="70" xfId="0" applyFont="1" applyFill="1" applyBorder="1" applyAlignment="1">
      <alignment horizontal="center" vertical="center" wrapText="1"/>
    </xf>
    <xf numFmtId="0" fontId="3" fillId="2" borderId="71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 wrapText="1"/>
    </xf>
    <xf numFmtId="0" fontId="3" fillId="2" borderId="93" xfId="0" applyFont="1" applyFill="1" applyBorder="1" applyAlignment="1">
      <alignment horizontal="center" vertical="center" wrapText="1"/>
    </xf>
    <xf numFmtId="0" fontId="3" fillId="2" borderId="94" xfId="0" applyFont="1" applyFill="1" applyBorder="1" applyAlignment="1">
      <alignment horizontal="center" vertical="center" wrapText="1"/>
    </xf>
    <xf numFmtId="0" fontId="14" fillId="3" borderId="41" xfId="0" applyFont="1" applyFill="1" applyBorder="1"/>
    <xf numFmtId="0" fontId="14" fillId="4" borderId="41" xfId="0" applyFont="1" applyFill="1" applyBorder="1"/>
    <xf numFmtId="0" fontId="14" fillId="5" borderId="35" xfId="0" applyFont="1" applyFill="1" applyBorder="1"/>
    <xf numFmtId="0" fontId="14" fillId="5" borderId="37" xfId="0" applyFont="1" applyFill="1" applyBorder="1"/>
    <xf numFmtId="0" fontId="14" fillId="5" borderId="41" xfId="0" applyFont="1" applyFill="1" applyBorder="1"/>
    <xf numFmtId="0" fontId="14" fillId="5" borderId="42" xfId="0" applyFont="1" applyFill="1" applyBorder="1"/>
    <xf numFmtId="2" fontId="14" fillId="5" borderId="42" xfId="0" applyNumberFormat="1" applyFont="1" applyFill="1" applyBorder="1"/>
    <xf numFmtId="2" fontId="14" fillId="5" borderId="37" xfId="0" applyNumberFormat="1" applyFont="1" applyFill="1" applyBorder="1"/>
    <xf numFmtId="0" fontId="14" fillId="5" borderId="43" xfId="0" applyFont="1" applyFill="1" applyBorder="1"/>
    <xf numFmtId="0" fontId="14" fillId="5" borderId="36" xfId="0" applyFont="1" applyFill="1" applyBorder="1"/>
    <xf numFmtId="0" fontId="14" fillId="5" borderId="38" xfId="0" applyFont="1" applyFill="1" applyBorder="1"/>
    <xf numFmtId="0" fontId="14" fillId="0" borderId="0" xfId="0" applyFont="1" applyAlignment="1">
      <alignment wrapText="1"/>
    </xf>
    <xf numFmtId="0" fontId="14" fillId="3" borderId="2" xfId="0" applyFont="1" applyFill="1" applyBorder="1"/>
    <xf numFmtId="0" fontId="14" fillId="4" borderId="2" xfId="0" applyFont="1" applyFill="1" applyBorder="1"/>
    <xf numFmtId="0" fontId="14" fillId="5" borderId="23" xfId="0" applyFont="1" applyFill="1" applyBorder="1"/>
    <xf numFmtId="0" fontId="14" fillId="5" borderId="4" xfId="0" applyFont="1" applyFill="1" applyBorder="1"/>
    <xf numFmtId="0" fontId="14" fillId="5" borderId="2" xfId="0" applyFont="1" applyFill="1" applyBorder="1"/>
    <xf numFmtId="0" fontId="14" fillId="5" borderId="5" xfId="0" applyFont="1" applyFill="1" applyBorder="1"/>
    <xf numFmtId="2" fontId="14" fillId="5" borderId="5" xfId="0" applyNumberFormat="1" applyFont="1" applyFill="1" applyBorder="1"/>
    <xf numFmtId="2" fontId="14" fillId="5" borderId="4" xfId="0" applyNumberFormat="1" applyFont="1" applyFill="1" applyBorder="1"/>
    <xf numFmtId="0" fontId="14" fillId="5" borderId="27" xfId="0" applyFont="1" applyFill="1" applyBorder="1"/>
    <xf numFmtId="0" fontId="14" fillId="5" borderId="3" xfId="0" applyFont="1" applyFill="1" applyBorder="1"/>
    <xf numFmtId="0" fontId="14" fillId="5" borderId="7" xfId="0" applyFont="1" applyFill="1" applyBorder="1"/>
    <xf numFmtId="0" fontId="14" fillId="6" borderId="23" xfId="0" applyFont="1" applyFill="1" applyBorder="1"/>
    <xf numFmtId="0" fontId="14" fillId="6" borderId="4" xfId="0" applyFont="1" applyFill="1" applyBorder="1"/>
    <xf numFmtId="0" fontId="14" fillId="6" borderId="2" xfId="0" applyFont="1" applyFill="1" applyBorder="1"/>
    <xf numFmtId="0" fontId="14" fillId="6" borderId="5" xfId="0" applyFont="1" applyFill="1" applyBorder="1"/>
    <xf numFmtId="2" fontId="14" fillId="6" borderId="5" xfId="0" applyNumberFormat="1" applyFont="1" applyFill="1" applyBorder="1"/>
    <xf numFmtId="2" fontId="14" fillId="6" borderId="4" xfId="0" applyNumberFormat="1" applyFont="1" applyFill="1" applyBorder="1"/>
    <xf numFmtId="0" fontId="14" fillId="6" borderId="27" xfId="0" applyFont="1" applyFill="1" applyBorder="1"/>
    <xf numFmtId="0" fontId="14" fillId="6" borderId="3" xfId="0" applyFont="1" applyFill="1" applyBorder="1"/>
    <xf numFmtId="0" fontId="14" fillId="6" borderId="7" xfId="0" applyFont="1" applyFill="1" applyBorder="1"/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wrapText="1"/>
    </xf>
    <xf numFmtId="9" fontId="0" fillId="0" borderId="0" xfId="2" applyFont="1" applyFill="1" applyBorder="1" applyAlignment="1">
      <alignment wrapText="1"/>
    </xf>
    <xf numFmtId="2" fontId="0" fillId="0" borderId="0" xfId="2" applyNumberFormat="1" applyFont="1" applyFill="1" applyBorder="1" applyAlignment="1">
      <alignment wrapText="1"/>
    </xf>
  </cellXfs>
  <cellStyles count="4">
    <cellStyle name="Hiperligação" xfId="3" builtinId="8"/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colors>
    <mruColors>
      <color rgb="FF623E6A"/>
      <color rgb="FF4F6228"/>
      <color rgb="FF217487"/>
      <color rgb="FF6EC6DC"/>
      <color rgb="FF955EA2"/>
      <color rgb="FF9BBB59"/>
      <color rgb="FFC2A3C9"/>
      <color rgb="FFA2DBE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2030</a:t>
            </a:r>
            <a:r>
              <a:rPr lang="pt-PT" baseline="0"/>
              <a:t> - </a:t>
            </a:r>
            <a:r>
              <a:rPr lang="pt-PT"/>
              <a:t>H2 Produced, Converted and Sold 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NT!$B$3:$D$3</c:f>
              <c:numCache>
                <c:formatCode>0.00</c:formatCode>
                <c:ptCount val="3"/>
                <c:pt idx="0">
                  <c:v>89001.25075229982</c:v>
                </c:pt>
                <c:pt idx="1">
                  <c:v>113317.1298004906</c:v>
                </c:pt>
                <c:pt idx="2">
                  <c:v>127038.75690413169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160-8907-9D76360E6019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NT!$B$4:$D$4</c:f>
              <c:numCache>
                <c:formatCode>0.00</c:formatCode>
                <c:ptCount val="3"/>
                <c:pt idx="0">
                  <c:v>49519.379651438903</c:v>
                </c:pt>
                <c:pt idx="1">
                  <c:v>69229.708064345061</c:v>
                </c:pt>
                <c:pt idx="2">
                  <c:v>77294.012159387508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A-4160-8907-9D76360E6019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NT!$B$5:$D$5</c:f>
              <c:numCache>
                <c:formatCode>0.00</c:formatCode>
                <c:ptCount val="3"/>
                <c:pt idx="0">
                  <c:v>36557.777545817429</c:v>
                </c:pt>
                <c:pt idx="1">
                  <c:v>38558.050649338053</c:v>
                </c:pt>
                <c:pt idx="2">
                  <c:v>41557.507507507857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EA-4160-8907-9D76360E60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NT!$H$8:$J$8</c:f>
              <c:numCache>
                <c:formatCode>0.00</c:formatCode>
                <c:ptCount val="3"/>
                <c:pt idx="0">
                  <c:v>0.49943955522077987</c:v>
                </c:pt>
                <c:pt idx="1">
                  <c:v>1.554873158583342</c:v>
                </c:pt>
                <c:pt idx="2">
                  <c:v>2.7795939481607599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3-465B-BBE9-0C1530E0D822}"/>
            </c:ext>
          </c:extLst>
        </c:ser>
        <c:ser>
          <c:idx val="1"/>
          <c:order val="1"/>
          <c:tx>
            <c:strRef>
              <c:f>NT!$A$9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NT!$H$9:$J$9</c:f>
              <c:numCache>
                <c:formatCode>0.00</c:formatCode>
                <c:ptCount val="3"/>
                <c:pt idx="0">
                  <c:v>7.9359271798784148</c:v>
                </c:pt>
                <c:pt idx="1">
                  <c:v>7.5511979902645354</c:v>
                </c:pt>
                <c:pt idx="2">
                  <c:v>7.897595060279758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3-465B-BBE9-0C1530E0D8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DE!$E$21:$G$21</c:f>
              <c:numCache>
                <c:formatCode>0.00</c:formatCode>
                <c:ptCount val="3"/>
                <c:pt idx="0">
                  <c:v>140289316.62140679</c:v>
                </c:pt>
                <c:pt idx="1">
                  <c:v>157461127.92950469</c:v>
                </c:pt>
                <c:pt idx="2">
                  <c:v>163262851.0045808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B-4A6B-9171-714519E9FC8D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DE!$E$22:$G$22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B-4A6B-9171-714519E9F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DE!$H$21:$J$21</c:f>
              <c:numCache>
                <c:formatCode>0.00</c:formatCode>
                <c:ptCount val="3"/>
                <c:pt idx="0">
                  <c:v>129504345.45516001</c:v>
                </c:pt>
                <c:pt idx="1">
                  <c:v>145963080.42300749</c:v>
                </c:pt>
                <c:pt idx="2">
                  <c:v>148051740.84390619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3-4B4C-8DFF-42770219BB67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DE!$H$22:$J$22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3-4B4C-8DFF-42770219B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DE!$E$23:$G$23</c:f>
              <c:numCache>
                <c:formatCode>0.00</c:formatCode>
                <c:ptCount val="3"/>
                <c:pt idx="0">
                  <c:v>0.26354812491750912</c:v>
                </c:pt>
                <c:pt idx="1">
                  <c:v>0.77046070372022735</c:v>
                </c:pt>
                <c:pt idx="2">
                  <c:v>1.2738540757521979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6-4A62-B2CD-5435E18F3520}"/>
            </c:ext>
          </c:extLst>
        </c:ser>
        <c:ser>
          <c:idx val="1"/>
          <c:order val="1"/>
          <c:tx>
            <c:strRef>
              <c:f>DE!$A$24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DE!$E$24:$G$24</c:f>
              <c:numCache>
                <c:formatCode>0.00</c:formatCode>
                <c:ptCount val="3"/>
                <c:pt idx="0">
                  <c:v>3.030734652740863</c:v>
                </c:pt>
                <c:pt idx="1">
                  <c:v>2.7295483930628222</c:v>
                </c:pt>
                <c:pt idx="2">
                  <c:v>2.6580035636208388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6-4A62-B2CD-5435E18F35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DE!$H$23:$J$23</c:f>
              <c:numCache>
                <c:formatCode>0.00</c:formatCode>
                <c:ptCount val="3"/>
                <c:pt idx="0">
                  <c:v>0.28549610603091419</c:v>
                </c:pt>
                <c:pt idx="1">
                  <c:v>0.83115272082202629</c:v>
                </c:pt>
                <c:pt idx="2">
                  <c:v>1.4047322036583081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D9-48ED-BBBE-BC5F2ACC68EE}"/>
            </c:ext>
          </c:extLst>
        </c:ser>
        <c:ser>
          <c:idx val="1"/>
          <c:order val="1"/>
          <c:tx>
            <c:strRef>
              <c:f>DE!$A$24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DE!$H$24:$J$24</c:f>
              <c:numCache>
                <c:formatCode>0.00</c:formatCode>
                <c:ptCount val="3"/>
                <c:pt idx="0">
                  <c:v>3.2386406442838789</c:v>
                </c:pt>
                <c:pt idx="1">
                  <c:v>2.898545033809377</c:v>
                </c:pt>
                <c:pt idx="2">
                  <c:v>2.8794468404031748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D9-48ED-BBBE-BC5F2ACC6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DE!$E$25:$G$25</c:f>
              <c:numCache>
                <c:formatCode>0%</c:formatCode>
                <c:ptCount val="3"/>
                <c:pt idx="0">
                  <c:v>0.64551244592460177</c:v>
                </c:pt>
                <c:pt idx="1">
                  <c:v>0.73866017430193021</c:v>
                </c:pt>
                <c:pt idx="2">
                  <c:v>0.7720616689181018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2-42E4-9640-630FFE0889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DE!$H$25:$J$25</c:f>
              <c:numCache>
                <c:formatCode>0%</c:formatCode>
                <c:ptCount val="3"/>
                <c:pt idx="0">
                  <c:v>0.57677562938862492</c:v>
                </c:pt>
                <c:pt idx="1">
                  <c:v>0.68424555926833419</c:v>
                </c:pt>
                <c:pt idx="2">
                  <c:v>0.70628407258641179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6-405A-9B53-B196A1248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DE!$B$33:$D$33</c:f>
              <c:numCache>
                <c:formatCode>0.00</c:formatCode>
                <c:ptCount val="3"/>
                <c:pt idx="0">
                  <c:v>142751.13290192359</c:v>
                </c:pt>
                <c:pt idx="1">
                  <c:v>167313.44526836308</c:v>
                </c:pt>
                <c:pt idx="2">
                  <c:v>168401.21059327709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D07-BA7F-40306FA89AD9}"/>
            </c:ext>
          </c:extLst>
        </c:ser>
        <c:ser>
          <c:idx val="1"/>
          <c:order val="1"/>
          <c:tx>
            <c:strRef>
              <c:f>DE!$A$34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DE!$B$34:$D$34</c:f>
              <c:numCache>
                <c:formatCode>0.00</c:formatCode>
                <c:ptCount val="3"/>
                <c:pt idx="0">
                  <c:v>35170.554387031254</c:v>
                </c:pt>
                <c:pt idx="1">
                  <c:v>40003.08557532946</c:v>
                </c:pt>
                <c:pt idx="2">
                  <c:v>41389.703300613211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E-4D07-BA7F-40306FA89AD9}"/>
            </c:ext>
          </c:extLst>
        </c:ser>
        <c:ser>
          <c:idx val="2"/>
          <c:order val="2"/>
          <c:tx>
            <c:strRef>
              <c:f>DE!$A$35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DE!$B$35:$D$35</c:f>
              <c:numCache>
                <c:formatCode>0.00</c:formatCode>
                <c:ptCount val="3"/>
                <c:pt idx="0">
                  <c:v>101391.3393789401</c:v>
                </c:pt>
                <c:pt idx="1">
                  <c:v>119159.0672231482</c:v>
                </c:pt>
                <c:pt idx="2">
                  <c:v>118875.1574427969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E-4D07-BA7F-40306FA89A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DE!$B$36:$D$36</c:f>
              <c:numCache>
                <c:formatCode>0.00</c:formatCode>
                <c:ptCount val="3"/>
                <c:pt idx="0">
                  <c:v>68946110.777676448</c:v>
                </c:pt>
                <c:pt idx="1">
                  <c:v>81028165.711736828</c:v>
                </c:pt>
                <c:pt idx="2">
                  <c:v>80835107.061097965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1-401A-9319-A80D37C8434C}"/>
            </c:ext>
          </c:extLst>
        </c:ser>
        <c:ser>
          <c:idx val="1"/>
          <c:order val="1"/>
          <c:tx>
            <c:strRef>
              <c:f>DE!$A$37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DE!$B$37:$D$37</c:f>
              <c:numCache>
                <c:formatCode>0.00</c:formatCode>
                <c:ptCount val="3"/>
                <c:pt idx="0">
                  <c:v>42718803.719093777</c:v>
                </c:pt>
                <c:pt idx="1">
                  <c:v>140171074.7032764</c:v>
                </c:pt>
                <c:pt idx="2">
                  <c:v>240293270.91990241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1-401A-9319-A80D37C843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DE!$B$38:$D$38</c:f>
              <c:numCache>
                <c:formatCode>0.00</c:formatCode>
                <c:ptCount val="3"/>
                <c:pt idx="0">
                  <c:v>0.61959700463518219</c:v>
                </c:pt>
                <c:pt idx="1">
                  <c:v>1.7299055639732051</c:v>
                </c:pt>
                <c:pt idx="2">
                  <c:v>2.9726350302014262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C-4BDE-BA26-790DA69C9CC1}"/>
            </c:ext>
          </c:extLst>
        </c:ser>
        <c:ser>
          <c:idx val="1"/>
          <c:order val="1"/>
          <c:tx>
            <c:strRef>
              <c:f>DE!$A$39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DE!$B$39:$D$39</c:f>
              <c:numCache>
                <c:formatCode>0.00</c:formatCode>
                <c:ptCount val="3"/>
                <c:pt idx="0">
                  <c:v>4.1782452330222366</c:v>
                </c:pt>
                <c:pt idx="1">
                  <c:v>3.6077736986515512</c:v>
                </c:pt>
                <c:pt idx="2">
                  <c:v>3.645853985934854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C-4BDE-BA26-790DA69C9C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DE!$B$40:$D$40</c:f>
              <c:numCache>
                <c:formatCode>0%</c:formatCode>
                <c:ptCount val="3"/>
                <c:pt idx="0">
                  <c:v>0.44683275868351702</c:v>
                </c:pt>
                <c:pt idx="1">
                  <c:v>0.55689133245997635</c:v>
                </c:pt>
                <c:pt idx="2">
                  <c:v>0.56474521545780176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A-49EC-92E2-AD9E51DA4A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NT!$E$10:$G$10</c:f>
              <c:numCache>
                <c:formatCode>0%</c:formatCode>
                <c:ptCount val="3"/>
                <c:pt idx="0">
                  <c:v>0.69353664493256384</c:v>
                </c:pt>
                <c:pt idx="1">
                  <c:v>0.75602876785763296</c:v>
                </c:pt>
                <c:pt idx="2">
                  <c:v>0.77964706775511095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A-44F3-9E46-8878831431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DE!$A$32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DE!$E$32:$G$32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F-44ED-9AF7-4322B55EDF6F}"/>
            </c:ext>
          </c:extLst>
        </c:ser>
        <c:ser>
          <c:idx val="1"/>
          <c:order val="1"/>
          <c:tx>
            <c:strRef>
              <c:f>DE!$A$33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DE!$E$33:$G$33</c:f>
              <c:numCache>
                <c:formatCode>0.00</c:formatCode>
                <c:ptCount val="3"/>
                <c:pt idx="0">
                  <c:v>128877.5259275455</c:v>
                </c:pt>
                <c:pt idx="1">
                  <c:v>144718.41556088859</c:v>
                </c:pt>
                <c:pt idx="2">
                  <c:v>145640.60529646568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F-44ED-9AF7-4322B55EDF6F}"/>
            </c:ext>
          </c:extLst>
        </c:ser>
        <c:ser>
          <c:idx val="2"/>
          <c:order val="2"/>
          <c:tx>
            <c:strRef>
              <c:f>DE!$A$34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DE!$E$34:$G$34</c:f>
              <c:numCache>
                <c:formatCode>0.00</c:formatCode>
                <c:ptCount val="3"/>
                <c:pt idx="0">
                  <c:v>10729.450442555401</c:v>
                </c:pt>
                <c:pt idx="1">
                  <c:v>12436.603824093179</c:v>
                </c:pt>
                <c:pt idx="2">
                  <c:v>12436.603824093179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F-44ED-9AF7-4322B55ED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DE!$H$33:$J$33</c:f>
              <c:numCache>
                <c:formatCode>0.00</c:formatCode>
                <c:ptCount val="3"/>
                <c:pt idx="0">
                  <c:v>142674.01215566878</c:v>
                </c:pt>
                <c:pt idx="1">
                  <c:v>166942.03022781399</c:v>
                </c:pt>
                <c:pt idx="2">
                  <c:v>168029.795552728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A-43E9-8733-FED3C6AE1F6F}"/>
            </c:ext>
          </c:extLst>
        </c:ser>
        <c:ser>
          <c:idx val="1"/>
          <c:order val="1"/>
          <c:tx>
            <c:strRef>
              <c:f>DE!$A$34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DE!$H$34:$J$34</c:f>
              <c:numCache>
                <c:formatCode>0.00</c:formatCode>
                <c:ptCount val="3"/>
                <c:pt idx="0">
                  <c:v>34707.349812822162</c:v>
                </c:pt>
                <c:pt idx="1">
                  <c:v>39560.153259163584</c:v>
                </c:pt>
                <c:pt idx="2">
                  <c:v>40825.503633716093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A-43E9-8733-FED3C6AE1F6F}"/>
            </c:ext>
          </c:extLst>
        </c:ser>
        <c:ser>
          <c:idx val="2"/>
          <c:order val="2"/>
          <c:tx>
            <c:strRef>
              <c:f>DE!$A$35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DE!$H$35:$J$35</c:f>
              <c:numCache>
                <c:formatCode>0.00</c:formatCode>
                <c:ptCount val="3"/>
                <c:pt idx="0">
                  <c:v>101758.11901549681</c:v>
                </c:pt>
                <c:pt idx="1">
                  <c:v>119227.0086349841</c:v>
                </c:pt>
                <c:pt idx="2">
                  <c:v>119058.3028378275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A-43E9-8733-FED3C6AE1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DE!$E$21:$G$21</c:f>
              <c:numCache>
                <c:formatCode>0.00</c:formatCode>
                <c:ptCount val="3"/>
                <c:pt idx="0">
                  <c:v>140289316.62140679</c:v>
                </c:pt>
                <c:pt idx="1">
                  <c:v>157461127.92950469</c:v>
                </c:pt>
                <c:pt idx="2">
                  <c:v>163262851.0045808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C-47B4-B7FF-D11CAE72F79E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DE!$E$22:$G$22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C-47B4-B7FF-D11CAE72F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DE!$H$36:$J$36</c:f>
              <c:numCache>
                <c:formatCode>0.00</c:formatCode>
                <c:ptCount val="3"/>
                <c:pt idx="0">
                  <c:v>69195520.930534944</c:v>
                </c:pt>
                <c:pt idx="1">
                  <c:v>81074365.871785283</c:v>
                </c:pt>
                <c:pt idx="2">
                  <c:v>80959645.929718792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F-499D-8F6E-D3B6D50C8982}"/>
            </c:ext>
          </c:extLst>
        </c:ser>
        <c:ser>
          <c:idx val="1"/>
          <c:order val="1"/>
          <c:tx>
            <c:strRef>
              <c:f>DE!$A$37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DE!$H$37:$J$37</c:f>
              <c:numCache>
                <c:formatCode>0.00</c:formatCode>
                <c:ptCount val="3"/>
                <c:pt idx="0">
                  <c:v>42718803.719093777</c:v>
                </c:pt>
                <c:pt idx="1">
                  <c:v>140171074.7032764</c:v>
                </c:pt>
                <c:pt idx="2">
                  <c:v>240293270.91990241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F-499D-8F6E-D3B6D50C89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DE!$E$38:$G$38</c:f>
              <c:numCache>
                <c:formatCode>0.00</c:formatCode>
                <c:ptCount val="3"/>
                <c:pt idx="0">
                  <c:v>0.56377555409155355</c:v>
                </c:pt>
                <c:pt idx="1">
                  <c:v>1.6753721867356619</c:v>
                </c:pt>
                <c:pt idx="2">
                  <c:v>2.912900198091545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B-49B9-A57A-A1DA2A1EEBB6}"/>
            </c:ext>
          </c:extLst>
        </c:ser>
        <c:ser>
          <c:idx val="1"/>
          <c:order val="1"/>
          <c:tx>
            <c:strRef>
              <c:f>DE!$A$39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DE!$E$39:$G$39</c:f>
              <c:numCache>
                <c:formatCode>0.00</c:formatCode>
                <c:ptCount val="3"/>
                <c:pt idx="0">
                  <c:v>3.84757806276339</c:v>
                </c:pt>
                <c:pt idx="1">
                  <c:v>3.5279469781330288</c:v>
                </c:pt>
                <c:pt idx="2">
                  <c:v>3.611892872417958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B-49B9-A57A-A1DA2A1EEB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DE!$H$38:$J$38</c:f>
              <c:numCache>
                <c:formatCode>0.00</c:formatCode>
                <c:ptCount val="3"/>
                <c:pt idx="0">
                  <c:v>0.61736371291978542</c:v>
                </c:pt>
                <c:pt idx="1">
                  <c:v>1.728919778724503</c:v>
                </c:pt>
                <c:pt idx="2">
                  <c:v>2.968062275476123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4AB1-A127-127FB5993606}"/>
            </c:ext>
          </c:extLst>
        </c:ser>
        <c:ser>
          <c:idx val="1"/>
          <c:order val="1"/>
          <c:tx>
            <c:strRef>
              <c:f>DE!$A$39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DE!$H$39:$J$39</c:f>
              <c:numCache>
                <c:formatCode>0.00</c:formatCode>
                <c:ptCount val="3"/>
                <c:pt idx="0">
                  <c:v>4.1622015487761823</c:v>
                </c:pt>
                <c:pt idx="1">
                  <c:v>3.6047185389509449</c:v>
                </c:pt>
                <c:pt idx="2">
                  <c:v>3.6392449409286929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7-4AB1-A127-127FB59936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DE!$D$2:$F$2</c:f>
              <c:numCache>
                <c:formatCode>General</c:formatCode>
                <c:ptCount val="3"/>
                <c:pt idx="0">
                  <c:v>6000</c:v>
                </c:pt>
                <c:pt idx="1">
                  <c:v>1000</c:v>
                </c:pt>
                <c:pt idx="2">
                  <c:v>3500</c:v>
                </c:pt>
              </c:numCache>
            </c:numRef>
          </c:cat>
          <c:val>
            <c:numRef>
              <c:f>DE!$D$40:$F$40</c:f>
              <c:numCache>
                <c:formatCode>0%</c:formatCode>
                <c:ptCount val="3"/>
                <c:pt idx="0">
                  <c:v>0.56474521545780176</c:v>
                </c:pt>
                <c:pt idx="1">
                  <c:v>0.59236711711070666</c:v>
                </c:pt>
                <c:pt idx="2">
                  <c:v>0.61222657029478389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0E0-AF20-B8CDFDE0E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2050 -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DE!$H$40:$J$40</c:f>
              <c:numCache>
                <c:formatCode>0%</c:formatCode>
                <c:ptCount val="3"/>
                <c:pt idx="0">
                  <c:v>0.44741176428122592</c:v>
                </c:pt>
                <c:pt idx="1">
                  <c:v>0.55839636243607016</c:v>
                </c:pt>
                <c:pt idx="2">
                  <c:v>0.56523977731759312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5-4619-A4EF-8853275095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NT!$W$1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NT!$W$2:$W$4</c:f>
              <c:numCache>
                <c:formatCode>0.00</c:formatCode>
                <c:ptCount val="3"/>
                <c:pt idx="0">
                  <c:v>4.9278741729451507</c:v>
                </c:pt>
                <c:pt idx="1">
                  <c:v>3.8495744490231329</c:v>
                </c:pt>
                <c:pt idx="2">
                  <c:v>3.400442436404489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D-4E54-996C-0FCBDFCC36E2}"/>
            </c:ext>
          </c:extLst>
        </c:ser>
        <c:ser>
          <c:idx val="1"/>
          <c:order val="1"/>
          <c:tx>
            <c:strRef>
              <c:f>NT!$X$1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NT!$X$2:$X$4</c:f>
              <c:numCache>
                <c:formatCode>0.00</c:formatCode>
                <c:ptCount val="3"/>
                <c:pt idx="0">
                  <c:v>1.503154199376554</c:v>
                </c:pt>
                <c:pt idx="1">
                  <c:v>1.4467442474744909</c:v>
                </c:pt>
                <c:pt idx="2">
                  <c:v>1.4469642051427469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D-4E54-996C-0FCBDFCC36E2}"/>
            </c:ext>
          </c:extLst>
        </c:ser>
        <c:ser>
          <c:idx val="2"/>
          <c:order val="2"/>
          <c:tx>
            <c:strRef>
              <c:f>NT!$Y$1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NT!$Y$2:$Y$4</c:f>
              <c:numCache>
                <c:formatCode>0.00</c:formatCode>
                <c:ptCount val="3"/>
                <c:pt idx="0">
                  <c:v>5.3691914444419906</c:v>
                </c:pt>
                <c:pt idx="1">
                  <c:v>4.3292418129013521</c:v>
                </c:pt>
                <c:pt idx="2">
                  <c:v>4.0583496106129244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D-4E54-996C-0FCBDFCC36E2}"/>
            </c:ext>
          </c:extLst>
        </c:ser>
        <c:ser>
          <c:idx val="3"/>
          <c:order val="3"/>
          <c:tx>
            <c:strRef>
              <c:f>NT!$Z$1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NT!$Z$2:$Z$4</c:f>
              <c:numCache>
                <c:formatCode>0.00</c:formatCode>
                <c:ptCount val="3"/>
                <c:pt idx="0">
                  <c:v>1.580331482737819</c:v>
                </c:pt>
                <c:pt idx="1">
                  <c:v>1.576477336101622</c:v>
                </c:pt>
                <c:pt idx="2">
                  <c:v>1.571229624022294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E54-996C-0FCBDFCC36E2}"/>
            </c:ext>
          </c:extLst>
        </c:ser>
        <c:ser>
          <c:idx val="4"/>
          <c:order val="4"/>
          <c:tx>
            <c:strRef>
              <c:f>NT!$AA$1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NT!$AA$2:$AA$4</c:f>
              <c:numCache>
                <c:formatCode>0.00</c:formatCode>
                <c:ptCount val="3"/>
                <c:pt idx="0">
                  <c:v>4.5984141177907327</c:v>
                </c:pt>
                <c:pt idx="1">
                  <c:v>3.6449368136731031</c:v>
                </c:pt>
                <c:pt idx="2">
                  <c:v>3.3555788123218169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D-4E54-996C-0FCBDFCC36E2}"/>
            </c:ext>
          </c:extLst>
        </c:ser>
        <c:ser>
          <c:idx val="5"/>
          <c:order val="5"/>
          <c:tx>
            <c:strRef>
              <c:f>NT!$AB$1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NT!$AB$2:$AB$4</c:f>
              <c:numCache>
                <c:formatCode>0.00</c:formatCode>
                <c:ptCount val="3"/>
                <c:pt idx="0">
                  <c:v>1.507808156133009</c:v>
                </c:pt>
                <c:pt idx="1">
                  <c:v>1.4510513027697249</c:v>
                </c:pt>
                <c:pt idx="2">
                  <c:v>1.4512296816889441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1D-4E54-996C-0FCBDFCC36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GA!$W$1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GA!$W$2:$W$4</c:f>
              <c:numCache>
                <c:formatCode>0.00</c:formatCode>
                <c:ptCount val="3"/>
                <c:pt idx="0">
                  <c:v>5.1541415417261209</c:v>
                </c:pt>
                <c:pt idx="1">
                  <c:v>4.4557677653765566</c:v>
                </c:pt>
                <c:pt idx="2">
                  <c:v>4.5369291054199037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3-4FC3-9D6D-FDF1B89EB78E}"/>
            </c:ext>
          </c:extLst>
        </c:ser>
        <c:ser>
          <c:idx val="1"/>
          <c:order val="1"/>
          <c:tx>
            <c:strRef>
              <c:f>GA!$X$1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GA!$X$2:$X$4</c:f>
              <c:numCache>
                <c:formatCode>0.00</c:formatCode>
                <c:ptCount val="3"/>
                <c:pt idx="0">
                  <c:v>2.1959621082186729</c:v>
                </c:pt>
                <c:pt idx="1">
                  <c:v>1.7108401997202569</c:v>
                </c:pt>
                <c:pt idx="2">
                  <c:v>1.55768824206193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43-4FC3-9D6D-FDF1B89EB78E}"/>
            </c:ext>
          </c:extLst>
        </c:ser>
        <c:ser>
          <c:idx val="2"/>
          <c:order val="2"/>
          <c:tx>
            <c:strRef>
              <c:f>GA!$Y$1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GA!$Y$2:$Y$4</c:f>
              <c:numCache>
                <c:formatCode>0.00</c:formatCode>
                <c:ptCount val="3"/>
                <c:pt idx="0">
                  <c:v>2.1168061304354251</c:v>
                </c:pt>
                <c:pt idx="1">
                  <c:v>1.694764260741775</c:v>
                </c:pt>
                <c:pt idx="2">
                  <c:v>1.6211472696980329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43-4FC3-9D6D-FDF1B89EB78E}"/>
            </c:ext>
          </c:extLst>
        </c:ser>
        <c:ser>
          <c:idx val="3"/>
          <c:order val="3"/>
          <c:tx>
            <c:strRef>
              <c:f>GA!$Z$1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GA!$Z$2:$Z$4</c:f>
              <c:numCache>
                <c:formatCode>0.00</c:formatCode>
                <c:ptCount val="3"/>
                <c:pt idx="0">
                  <c:v>4.7023674433126423</c:v>
                </c:pt>
                <c:pt idx="1">
                  <c:v>3.8379084409041999</c:v>
                </c:pt>
                <c:pt idx="2">
                  <c:v>3.8091466179246489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43-4FC3-9D6D-FDF1B89EB78E}"/>
            </c:ext>
          </c:extLst>
        </c:ser>
        <c:ser>
          <c:idx val="4"/>
          <c:order val="4"/>
          <c:tx>
            <c:strRef>
              <c:f>GA!$AA$1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GA!$AA$2:$AA$4</c:f>
              <c:numCache>
                <c:formatCode>0.00</c:formatCode>
                <c:ptCount val="3"/>
                <c:pt idx="0">
                  <c:v>2.1853541049292651</c:v>
                </c:pt>
                <c:pt idx="1">
                  <c:v>1.8208438986617079</c:v>
                </c:pt>
                <c:pt idx="2">
                  <c:v>1.680108936109443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3-4FC3-9D6D-FDF1B89EB78E}"/>
            </c:ext>
          </c:extLst>
        </c:ser>
        <c:ser>
          <c:idx val="5"/>
          <c:order val="5"/>
          <c:tx>
            <c:strRef>
              <c:f>GA!$AB$1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GA!$AB$2:$AB$4</c:f>
              <c:numCache>
                <c:formatCode>0.00</c:formatCode>
                <c:ptCount val="3"/>
                <c:pt idx="0">
                  <c:v>2.2768830768581432</c:v>
                </c:pt>
                <c:pt idx="1">
                  <c:v>2.0903721257589081</c:v>
                </c:pt>
                <c:pt idx="2">
                  <c:v>2.023025900297168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43-4FC3-9D6D-FDF1B89EB78E}"/>
            </c:ext>
          </c:extLst>
        </c:ser>
        <c:ser>
          <c:idx val="6"/>
          <c:order val="6"/>
          <c:tx>
            <c:strRef>
              <c:f>GA!$AC$1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GA!$AC$2:$AC$4</c:f>
              <c:numCache>
                <c:formatCode>0.00</c:formatCode>
                <c:ptCount val="3"/>
                <c:pt idx="0">
                  <c:v>4.9924627397063821</c:v>
                </c:pt>
                <c:pt idx="1">
                  <c:v>4.1876717790320166</c:v>
                </c:pt>
                <c:pt idx="2">
                  <c:v>4.3134017206568016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43-4FC3-9D6D-FDF1B89EB78E}"/>
            </c:ext>
          </c:extLst>
        </c:ser>
        <c:ser>
          <c:idx val="7"/>
          <c:order val="7"/>
          <c:tx>
            <c:strRef>
              <c:f>GA!$AD$1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GA!$AD$2:$AD$4</c:f>
              <c:numCache>
                <c:formatCode>0.00</c:formatCode>
                <c:ptCount val="3"/>
                <c:pt idx="0">
                  <c:v>2.161805934127095</c:v>
                </c:pt>
                <c:pt idx="1">
                  <c:v>1.70892023931592</c:v>
                </c:pt>
                <c:pt idx="2">
                  <c:v>1.60723577069364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43-4FC3-9D6D-FDF1B89EB78E}"/>
            </c:ext>
          </c:extLst>
        </c:ser>
        <c:ser>
          <c:idx val="8"/>
          <c:order val="8"/>
          <c:tx>
            <c:strRef>
              <c:f>GA!$AE$1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GA!$AE$2:$AE$4</c:f>
              <c:numCache>
                <c:formatCode>0.00</c:formatCode>
                <c:ptCount val="3"/>
                <c:pt idx="0">
                  <c:v>2.067282202216576</c:v>
                </c:pt>
                <c:pt idx="1">
                  <c:v>1.660776150086916</c:v>
                </c:pt>
                <c:pt idx="2">
                  <c:v>1.569747963327605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43-4FC3-9D6D-FDF1B89EB7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NT!$H$10:$J$10</c:f>
              <c:numCache>
                <c:formatCode>0%</c:formatCode>
                <c:ptCount val="3"/>
                <c:pt idx="0">
                  <c:v>0.54962180408698291</c:v>
                </c:pt>
                <c:pt idx="1">
                  <c:v>0.51900285615138986</c:v>
                </c:pt>
                <c:pt idx="2">
                  <c:v>0.53016195354814766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20D-AE7A-377917669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NT!$AE$1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NT!$AE$2:$AE$4</c:f>
              <c:numCache>
                <c:formatCode>0%</c:formatCode>
                <c:ptCount val="3"/>
                <c:pt idx="0">
                  <c:v>0.78331238433278172</c:v>
                </c:pt>
                <c:pt idx="1">
                  <c:v>0.86245950237616464</c:v>
                </c:pt>
                <c:pt idx="2">
                  <c:v>0.90464858058360553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6-4A1A-8305-D97E10BA3B01}"/>
            </c:ext>
          </c:extLst>
        </c:ser>
        <c:ser>
          <c:idx val="1"/>
          <c:order val="1"/>
          <c:tx>
            <c:strRef>
              <c:f>NT!$AF$1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NT!$AF$2:$AF$4</c:f>
              <c:numCache>
                <c:formatCode>0%</c:formatCode>
                <c:ptCount val="3"/>
                <c:pt idx="0">
                  <c:v>0.91372904692866452</c:v>
                </c:pt>
                <c:pt idx="1">
                  <c:v>0.98556075873585125</c:v>
                </c:pt>
                <c:pt idx="2">
                  <c:v>0.98556075873585125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6-4A1A-8305-D97E10BA3B01}"/>
            </c:ext>
          </c:extLst>
        </c:ser>
        <c:ser>
          <c:idx val="2"/>
          <c:order val="2"/>
          <c:tx>
            <c:strRef>
              <c:f>NT!$AG$1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NT!$AG$2:$AG$4</c:f>
              <c:numCache>
                <c:formatCode>0%</c:formatCode>
                <c:ptCount val="3"/>
                <c:pt idx="0">
                  <c:v>0.76313539691006871</c:v>
                </c:pt>
                <c:pt idx="1">
                  <c:v>0.87055058477823988</c:v>
                </c:pt>
                <c:pt idx="2">
                  <c:v>0.90618049426636493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6-4A1A-8305-D97E10BA3B01}"/>
            </c:ext>
          </c:extLst>
        </c:ser>
        <c:ser>
          <c:idx val="3"/>
          <c:order val="3"/>
          <c:tx>
            <c:strRef>
              <c:f>NT!$AH$1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NT!$AH$2:$AH$4</c:f>
              <c:numCache>
                <c:formatCode>0%</c:formatCode>
                <c:ptCount val="3"/>
                <c:pt idx="0">
                  <c:v>0.91230225769336026</c:v>
                </c:pt>
                <c:pt idx="1">
                  <c:v>0.91230225769336026</c:v>
                </c:pt>
                <c:pt idx="2">
                  <c:v>0.91230225769336026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6-4A1A-8305-D97E10BA3B01}"/>
            </c:ext>
          </c:extLst>
        </c:ser>
        <c:ser>
          <c:idx val="4"/>
          <c:order val="4"/>
          <c:tx>
            <c:strRef>
              <c:f>NT!$AI$1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NT!$AI$2:$AI$4</c:f>
              <c:numCache>
                <c:formatCode>0%</c:formatCode>
                <c:ptCount val="3"/>
                <c:pt idx="0">
                  <c:v>0.76266398224757415</c:v>
                </c:pt>
                <c:pt idx="1">
                  <c:v>0.83572805947766005</c:v>
                </c:pt>
                <c:pt idx="2">
                  <c:v>0.88725984527634527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6-4A1A-8305-D97E10BA3B01}"/>
            </c:ext>
          </c:extLst>
        </c:ser>
        <c:ser>
          <c:idx val="5"/>
          <c:order val="5"/>
          <c:tx>
            <c:strRef>
              <c:f>NT!$AJ$1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NT!$AJ$2:$AJ$4</c:f>
              <c:numCache>
                <c:formatCode>0%</c:formatCode>
                <c:ptCount val="3"/>
                <c:pt idx="0">
                  <c:v>0.91126173745484262</c:v>
                </c:pt>
                <c:pt idx="1">
                  <c:v>0.98514780309438099</c:v>
                </c:pt>
                <c:pt idx="2">
                  <c:v>0.98514780309438099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16-4A1A-8305-D97E10BA3B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GA!$AH$1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GA!$AH$2:$AH$4</c:f>
              <c:numCache>
                <c:formatCode>0%</c:formatCode>
                <c:ptCount val="3"/>
                <c:pt idx="0">
                  <c:v>0.34308153695053617</c:v>
                </c:pt>
                <c:pt idx="1">
                  <c:v>0.51977435116965354</c:v>
                </c:pt>
                <c:pt idx="2">
                  <c:v>0.56864454631165351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9-4C24-897A-3C45A9F8C3AB}"/>
            </c:ext>
          </c:extLst>
        </c:ser>
        <c:ser>
          <c:idx val="1"/>
          <c:order val="1"/>
          <c:tx>
            <c:strRef>
              <c:f>GA!$AI$1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GA!$AI$2:$AI$4</c:f>
              <c:numCache>
                <c:formatCode>0%</c:formatCode>
                <c:ptCount val="3"/>
                <c:pt idx="0">
                  <c:v>0.79205212039806294</c:v>
                </c:pt>
                <c:pt idx="1">
                  <c:v>0.88068749364039833</c:v>
                </c:pt>
                <c:pt idx="2">
                  <c:v>0.93289563063219161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9-4C24-897A-3C45A9F8C3AB}"/>
            </c:ext>
          </c:extLst>
        </c:ser>
        <c:ser>
          <c:idx val="2"/>
          <c:order val="2"/>
          <c:tx>
            <c:strRef>
              <c:f>GA!$AJ$1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GA!$AJ$2:$AJ$4</c:f>
              <c:numCache>
                <c:formatCode>0%</c:formatCode>
                <c:ptCount val="3"/>
                <c:pt idx="0">
                  <c:v>0.79164189014277109</c:v>
                </c:pt>
                <c:pt idx="1">
                  <c:v>0.86658630253177094</c:v>
                </c:pt>
                <c:pt idx="2">
                  <c:v>0.88665801247945564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9-4C24-897A-3C45A9F8C3AB}"/>
            </c:ext>
          </c:extLst>
        </c:ser>
        <c:ser>
          <c:idx val="3"/>
          <c:order val="3"/>
          <c:tx>
            <c:strRef>
              <c:f>GA!$AK$1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GA!$AK$2:$AK$4</c:f>
              <c:numCache>
                <c:formatCode>0%</c:formatCode>
                <c:ptCount val="3"/>
                <c:pt idx="0">
                  <c:v>0.30779137247710808</c:v>
                </c:pt>
                <c:pt idx="1">
                  <c:v>0.52768430721203918</c:v>
                </c:pt>
                <c:pt idx="2">
                  <c:v>0.67686534490040262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09-4C24-897A-3C45A9F8C3AB}"/>
            </c:ext>
          </c:extLst>
        </c:ser>
        <c:ser>
          <c:idx val="4"/>
          <c:order val="4"/>
          <c:tx>
            <c:strRef>
              <c:f>GA!$AL$1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GA!$AL$2:$AL$4</c:f>
              <c:numCache>
                <c:formatCode>0%</c:formatCode>
                <c:ptCount val="3"/>
                <c:pt idx="0">
                  <c:v>0.81311382834334944</c:v>
                </c:pt>
                <c:pt idx="1">
                  <c:v>0.88681467968788863</c:v>
                </c:pt>
                <c:pt idx="2">
                  <c:v>0.93129560835075931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09-4C24-897A-3C45A9F8C3AB}"/>
            </c:ext>
          </c:extLst>
        </c:ser>
        <c:ser>
          <c:idx val="5"/>
          <c:order val="5"/>
          <c:tx>
            <c:strRef>
              <c:f>GA!$AM$1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GA!$AM$2:$AM$4</c:f>
              <c:numCache>
                <c:formatCode>0%</c:formatCode>
                <c:ptCount val="3"/>
                <c:pt idx="0">
                  <c:v>0.55496941269007727</c:v>
                </c:pt>
                <c:pt idx="1">
                  <c:v>0.6981145472015825</c:v>
                </c:pt>
                <c:pt idx="2">
                  <c:v>0.77237263489337182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09-4C24-897A-3C45A9F8C3AB}"/>
            </c:ext>
          </c:extLst>
        </c:ser>
        <c:ser>
          <c:idx val="6"/>
          <c:order val="6"/>
          <c:tx>
            <c:strRef>
              <c:f>GA!$AN$1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GA!$AN$2:$AN$4</c:f>
              <c:numCache>
                <c:formatCode>0%</c:formatCode>
                <c:ptCount val="3"/>
                <c:pt idx="0">
                  <c:v>0.2918554583721471</c:v>
                </c:pt>
                <c:pt idx="1">
                  <c:v>0.52835347206989658</c:v>
                </c:pt>
                <c:pt idx="2">
                  <c:v>0.63757897905666294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09-4C24-897A-3C45A9F8C3AB}"/>
            </c:ext>
          </c:extLst>
        </c:ser>
        <c:ser>
          <c:idx val="7"/>
          <c:order val="7"/>
          <c:tx>
            <c:strRef>
              <c:f>GA!$AO$1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GA!$AO$2:$AO$4</c:f>
              <c:numCache>
                <c:formatCode>0%</c:formatCode>
                <c:ptCount val="3"/>
                <c:pt idx="0">
                  <c:v>0.83526324572079447</c:v>
                </c:pt>
                <c:pt idx="1">
                  <c:v>0.90453132854816332</c:v>
                </c:pt>
                <c:pt idx="2">
                  <c:v>0.93965501375227134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09-4C24-897A-3C45A9F8C3AB}"/>
            </c:ext>
          </c:extLst>
        </c:ser>
        <c:ser>
          <c:idx val="8"/>
          <c:order val="8"/>
          <c:tx>
            <c:strRef>
              <c:f>GA!$AP$1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GA!$AP$2:$AP$4</c:f>
              <c:numCache>
                <c:formatCode>0%</c:formatCode>
                <c:ptCount val="3"/>
                <c:pt idx="0">
                  <c:v>0.78054738549260261</c:v>
                </c:pt>
                <c:pt idx="1">
                  <c:v>0.86318790802278211</c:v>
                </c:pt>
                <c:pt idx="2">
                  <c:v>0.88694903158816418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09-4C24-897A-3C45A9F8C3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System</a:t>
            </a:r>
            <a:r>
              <a:rPr lang="pt-PT" baseline="0"/>
              <a:t> Payback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NT!$AU$1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NT!$AU$2:$AU$4</c:f>
              <c:numCache>
                <c:formatCode>0.00</c:formatCode>
                <c:ptCount val="3"/>
                <c:pt idx="0">
                  <c:v>7.2746289118073273</c:v>
                </c:pt>
                <c:pt idx="1">
                  <c:v>6.9170512577296872</c:v>
                </c:pt>
                <c:pt idx="2">
                  <c:v>6.4366864029542752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E-4363-95AC-B3717DD180FB}"/>
            </c:ext>
          </c:extLst>
        </c:ser>
        <c:ser>
          <c:idx val="1"/>
          <c:order val="1"/>
          <c:tx>
            <c:strRef>
              <c:f>NT!$AV$1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NT!$AV$2:$AV$4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E-4363-95AC-B3717DD180FB}"/>
            </c:ext>
          </c:extLst>
        </c:ser>
        <c:ser>
          <c:idx val="2"/>
          <c:order val="2"/>
          <c:tx>
            <c:strRef>
              <c:f>NT!$AW$1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NT!$AW$2:$AW$4</c:f>
              <c:numCache>
                <c:formatCode>0.00</c:formatCode>
                <c:ptCount val="3"/>
                <c:pt idx="0">
                  <c:v>5.6322006487254503</c:v>
                </c:pt>
                <c:pt idx="1">
                  <c:v>5.1829772364652609</c:v>
                </c:pt>
                <c:pt idx="2">
                  <c:v>5.2266183659374326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E-4363-95AC-B3717DD180FB}"/>
            </c:ext>
          </c:extLst>
        </c:ser>
        <c:ser>
          <c:idx val="3"/>
          <c:order val="3"/>
          <c:tx>
            <c:strRef>
              <c:f>NT!$AX$1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NT!$AX$2:$AX$4</c:f>
              <c:numCache>
                <c:formatCode>0.00</c:formatCode>
                <c:ptCount val="3"/>
                <c:pt idx="0">
                  <c:v>2.3042387285382548</c:v>
                </c:pt>
                <c:pt idx="1">
                  <c:v>2.3210707364765879</c:v>
                </c:pt>
                <c:pt idx="2">
                  <c:v>2.336723784002162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E-4363-95AC-B3717DD180FB}"/>
            </c:ext>
          </c:extLst>
        </c:ser>
        <c:ser>
          <c:idx val="4"/>
          <c:order val="4"/>
          <c:tx>
            <c:strRef>
              <c:f>NT!$AY$1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NT!$AY$2:$AY$4</c:f>
              <c:numCache>
                <c:formatCode>0.00</c:formatCode>
                <c:ptCount val="3"/>
                <c:pt idx="0">
                  <c:v>7.9359271798784148</c:v>
                </c:pt>
                <c:pt idx="1">
                  <c:v>7.5511979902645354</c:v>
                </c:pt>
                <c:pt idx="2">
                  <c:v>7.897595060279758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E-4363-95AC-B3717DD180FB}"/>
            </c:ext>
          </c:extLst>
        </c:ser>
        <c:ser>
          <c:idx val="5"/>
          <c:order val="5"/>
          <c:tx>
            <c:strRef>
              <c:f>NT!$AZ$1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NT!$AZ$2:$AZ$4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2E-4363-95AC-B3717DD18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System Payback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GA!$BD$1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GA!$BD$2:$BD$4</c:f>
              <c:numCache>
                <c:formatCode>0.00</c:formatCode>
                <c:ptCount val="3"/>
                <c:pt idx="0">
                  <c:v>6.7707113848278002</c:v>
                </c:pt>
                <c:pt idx="1">
                  <c:v>7.6724428184877693</c:v>
                </c:pt>
                <c:pt idx="2">
                  <c:v>8.8434685008747262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6-4E15-B940-15A408E1B22A}"/>
            </c:ext>
          </c:extLst>
        </c:ser>
        <c:ser>
          <c:idx val="1"/>
          <c:order val="1"/>
          <c:tx>
            <c:strRef>
              <c:f>GA!$BE$1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GA!$BE$2:$BE$4</c:f>
              <c:numCache>
                <c:formatCode>0.00</c:formatCode>
                <c:ptCount val="3"/>
                <c:pt idx="0">
                  <c:v>3.7937665924815249</c:v>
                </c:pt>
                <c:pt idx="1">
                  <c:v>3.2823234080338421</c:v>
                </c:pt>
                <c:pt idx="2">
                  <c:v>3.101778445162426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6-4E15-B940-15A408E1B22A}"/>
            </c:ext>
          </c:extLst>
        </c:ser>
        <c:ser>
          <c:idx val="2"/>
          <c:order val="2"/>
          <c:tx>
            <c:strRef>
              <c:f>GA!$BF$1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GA!$BF$2:$BF$4</c:f>
              <c:numCache>
                <c:formatCode>0.00</c:formatCode>
                <c:ptCount val="3"/>
                <c:pt idx="0">
                  <c:v>8.0604325806030133</c:v>
                </c:pt>
                <c:pt idx="1">
                  <c:v>8.6320343348016699</c:v>
                </c:pt>
                <c:pt idx="2">
                  <c:v>9.2546739358202093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6-4E15-B940-15A408E1B22A}"/>
            </c:ext>
          </c:extLst>
        </c:ser>
        <c:ser>
          <c:idx val="3"/>
          <c:order val="3"/>
          <c:tx>
            <c:strRef>
              <c:f>GA!$BG$1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GA!$BG$2:$BG$4</c:f>
              <c:numCache>
                <c:formatCode>0.00</c:formatCode>
                <c:ptCount val="3"/>
                <c:pt idx="0">
                  <c:v>4.5241569386657998</c:v>
                </c:pt>
                <c:pt idx="1">
                  <c:v>4.0796580220726701</c:v>
                </c:pt>
                <c:pt idx="2">
                  <c:v>4.2274528435141523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6-4E15-B940-15A408E1B22A}"/>
            </c:ext>
          </c:extLst>
        </c:ser>
        <c:ser>
          <c:idx val="4"/>
          <c:order val="4"/>
          <c:tx>
            <c:strRef>
              <c:f>GA!$BH$1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GA!$BH$2:$BH$4</c:f>
              <c:numCache>
                <c:formatCode>0.00</c:formatCode>
                <c:ptCount val="3"/>
                <c:pt idx="0">
                  <c:v>3.2160066461750629</c:v>
                </c:pt>
                <c:pt idx="1">
                  <c:v>2.8903030202779578</c:v>
                </c:pt>
                <c:pt idx="2">
                  <c:v>2.7592029600278192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86-4E15-B940-15A408E1B22A}"/>
            </c:ext>
          </c:extLst>
        </c:ser>
        <c:ser>
          <c:idx val="5"/>
          <c:order val="5"/>
          <c:tx>
            <c:strRef>
              <c:f>GA!$BI$1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GA!$BI$2:$BI$4</c:f>
              <c:numCache>
                <c:formatCode>0.00</c:formatCode>
                <c:ptCount val="3"/>
                <c:pt idx="0">
                  <c:v>4.85227770137333</c:v>
                </c:pt>
                <c:pt idx="1">
                  <c:v>4.836568567674318</c:v>
                </c:pt>
                <c:pt idx="2">
                  <c:v>4.8210778914585877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86-4E15-B940-15A408E1B22A}"/>
            </c:ext>
          </c:extLst>
        </c:ser>
        <c:ser>
          <c:idx val="6"/>
          <c:order val="6"/>
          <c:tx>
            <c:strRef>
              <c:f>GA!$BJ$1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GA!$BJ$2:$BJ$4</c:f>
              <c:numCache>
                <c:formatCode>0.00</c:formatCode>
                <c:ptCount val="3"/>
                <c:pt idx="0">
                  <c:v>5.3448796059774866</c:v>
                </c:pt>
                <c:pt idx="1">
                  <c:v>5.4752079698080616</c:v>
                </c:pt>
                <c:pt idx="2">
                  <c:v>6.2945701464007149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6-4E15-B940-15A408E1B22A}"/>
            </c:ext>
          </c:extLst>
        </c:ser>
        <c:ser>
          <c:idx val="7"/>
          <c:order val="7"/>
          <c:tx>
            <c:strRef>
              <c:f>GA!$BK$1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GA!$BK$2:$BK$4</c:f>
              <c:numCache>
                <c:formatCode>0.00</c:formatCode>
                <c:ptCount val="3"/>
                <c:pt idx="0">
                  <c:v>3.4023729094821791</c:v>
                </c:pt>
                <c:pt idx="1">
                  <c:v>2.950718370190959</c:v>
                </c:pt>
                <c:pt idx="2">
                  <c:v>2.8574671872584601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86-4E15-B940-15A408E1B22A}"/>
            </c:ext>
          </c:extLst>
        </c:ser>
        <c:ser>
          <c:idx val="8"/>
          <c:order val="8"/>
          <c:tx>
            <c:strRef>
              <c:f>GA!$BL$1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GA!$BL$2:$BL$4</c:f>
              <c:numCache>
                <c:formatCode>0.00</c:formatCode>
                <c:ptCount val="3"/>
                <c:pt idx="0">
                  <c:v>7.5944625384198963</c:v>
                </c:pt>
                <c:pt idx="1">
                  <c:v>7.8505166504295367</c:v>
                </c:pt>
                <c:pt idx="2">
                  <c:v>7.8826178165044736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86-4E15-B940-15A408E1B2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GA!$AS$1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GA!$AS$2:$AS$4</c:f>
              <c:numCache>
                <c:formatCode>0%</c:formatCode>
                <c:ptCount val="3"/>
                <c:pt idx="0">
                  <c:v>0.36230345097647165</c:v>
                </c:pt>
                <c:pt idx="1">
                  <c:v>0.32174161116889438</c:v>
                </c:pt>
                <c:pt idx="2">
                  <c:v>0.31029746182284679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C-4274-B56D-82C9D8C9C9A6}"/>
            </c:ext>
          </c:extLst>
        </c:ser>
        <c:ser>
          <c:idx val="1"/>
          <c:order val="1"/>
          <c:tx>
            <c:strRef>
              <c:f>GA!$AT$1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GA!$AT$2:$AT$4</c:f>
              <c:numCache>
                <c:formatCode>0%</c:formatCode>
                <c:ptCount val="3"/>
                <c:pt idx="0">
                  <c:v>0.46839004534755013</c:v>
                </c:pt>
                <c:pt idx="1">
                  <c:v>0.55728955175162065</c:v>
                </c:pt>
                <c:pt idx="2">
                  <c:v>0.5763951649937058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C-4274-B56D-82C9D8C9C9A6}"/>
            </c:ext>
          </c:extLst>
        </c:ser>
        <c:ser>
          <c:idx val="2"/>
          <c:order val="2"/>
          <c:tx>
            <c:strRef>
              <c:f>GA!$AU$1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GA!$AU$2:$AU$4</c:f>
              <c:numCache>
                <c:formatCode>0%</c:formatCode>
                <c:ptCount val="3"/>
                <c:pt idx="0">
                  <c:v>0.28581732137977389</c:v>
                </c:pt>
                <c:pt idx="1">
                  <c:v>0.28991565369851413</c:v>
                </c:pt>
                <c:pt idx="2">
                  <c:v>0.2951691245610053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C-4274-B56D-82C9D8C9C9A6}"/>
            </c:ext>
          </c:extLst>
        </c:ser>
        <c:ser>
          <c:idx val="3"/>
          <c:order val="3"/>
          <c:tx>
            <c:strRef>
              <c:f>GA!$AV$1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GA!$AV$2:$AV$4</c:f>
              <c:numCache>
                <c:formatCode>0%</c:formatCode>
                <c:ptCount val="3"/>
                <c:pt idx="0">
                  <c:v>0.50630932613410329</c:v>
                </c:pt>
                <c:pt idx="1">
                  <c:v>0.57252998794214671</c:v>
                </c:pt>
                <c:pt idx="2">
                  <c:v>0.58398122799750807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C-4274-B56D-82C9D8C9C9A6}"/>
            </c:ext>
          </c:extLst>
        </c:ser>
        <c:ser>
          <c:idx val="4"/>
          <c:order val="4"/>
          <c:tx>
            <c:strRef>
              <c:f>GA!$AW$1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GA!$AW$2:$AW$4</c:f>
              <c:numCache>
                <c:formatCode>0%</c:formatCode>
                <c:ptCount val="3"/>
                <c:pt idx="0">
                  <c:v>0.56080281208179938</c:v>
                </c:pt>
                <c:pt idx="1">
                  <c:v>0.66707807412275899</c:v>
                </c:pt>
                <c:pt idx="2">
                  <c:v>0.69527743694420829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0C-4274-B56D-82C9D8C9C9A6}"/>
            </c:ext>
          </c:extLst>
        </c:ser>
        <c:ser>
          <c:idx val="5"/>
          <c:order val="5"/>
          <c:tx>
            <c:strRef>
              <c:f>GA!$AX$1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GA!$AX$2:$AX$4</c:f>
              <c:numCache>
                <c:formatCode>0%</c:formatCode>
                <c:ptCount val="3"/>
                <c:pt idx="0">
                  <c:v>0.48239506340801425</c:v>
                </c:pt>
                <c:pt idx="1">
                  <c:v>0.54883300229122722</c:v>
                </c:pt>
                <c:pt idx="2">
                  <c:v>0.54718150806536348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0C-4274-B56D-82C9D8C9C9A6}"/>
            </c:ext>
          </c:extLst>
        </c:ser>
        <c:ser>
          <c:idx val="6"/>
          <c:order val="6"/>
          <c:tx>
            <c:strRef>
              <c:f>GA!$AY$1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GA!$AY$2:$AY$4</c:f>
              <c:numCache>
                <c:formatCode>0%</c:formatCode>
                <c:ptCount val="3"/>
                <c:pt idx="0">
                  <c:v>0.41651109736422059</c:v>
                </c:pt>
                <c:pt idx="1">
                  <c:v>0.41269458229714046</c:v>
                </c:pt>
                <c:pt idx="2">
                  <c:v>0.42996220860848061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0C-4274-B56D-82C9D8C9C9A6}"/>
            </c:ext>
          </c:extLst>
        </c:ser>
        <c:ser>
          <c:idx val="7"/>
          <c:order val="7"/>
          <c:tx>
            <c:strRef>
              <c:f>GA!$AZ$1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GA!$AZ$2:$AZ$4</c:f>
              <c:numCache>
                <c:formatCode>0%</c:formatCode>
                <c:ptCount val="3"/>
                <c:pt idx="0">
                  <c:v>0.52432714791712731</c:v>
                </c:pt>
                <c:pt idx="1">
                  <c:v>0.62480310298712327</c:v>
                </c:pt>
                <c:pt idx="2">
                  <c:v>0.65881703323913454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0C-4274-B56D-82C9D8C9C9A6}"/>
            </c:ext>
          </c:extLst>
        </c:ser>
        <c:ser>
          <c:idx val="8"/>
          <c:order val="8"/>
          <c:tx>
            <c:strRef>
              <c:f>GA!$BA$1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GA!$BA$2:$BA$4</c:f>
              <c:numCache>
                <c:formatCode>0%</c:formatCode>
                <c:ptCount val="3"/>
                <c:pt idx="0">
                  <c:v>0.31000418461541168</c:v>
                </c:pt>
                <c:pt idx="1">
                  <c:v>0.31939049265279257</c:v>
                </c:pt>
                <c:pt idx="2">
                  <c:v>0.31953959821838829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0C-4274-B56D-82C9D8C9C9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NT!$AM$1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NT!$AM$2:$AM$4</c:f>
              <c:numCache>
                <c:formatCode>0%</c:formatCode>
                <c:ptCount val="3"/>
                <c:pt idx="0">
                  <c:v>0.59105367387368135</c:v>
                </c:pt>
                <c:pt idx="1">
                  <c:v>0.56864276207601738</c:v>
                </c:pt>
                <c:pt idx="2">
                  <c:v>0.58941976017365971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D-4826-8816-0F00ABC287F4}"/>
            </c:ext>
          </c:extLst>
        </c:ser>
        <c:ser>
          <c:idx val="1"/>
          <c:order val="1"/>
          <c:tx>
            <c:strRef>
              <c:f>NT!$AN$1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NT!$AN$2:$AN$4</c:f>
              <c:numCache>
                <c:formatCode>0%</c:formatCode>
                <c:ptCount val="3"/>
                <c:pt idx="0">
                  <c:v>0.93123204627129974</c:v>
                </c:pt>
                <c:pt idx="1">
                  <c:v>0.96424723119295774</c:v>
                </c:pt>
                <c:pt idx="2">
                  <c:v>0.9682588816297194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D-4826-8816-0F00ABC287F4}"/>
            </c:ext>
          </c:extLst>
        </c:ser>
        <c:ser>
          <c:idx val="2"/>
          <c:order val="2"/>
          <c:tx>
            <c:strRef>
              <c:f>NT!$AO$1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NT!$AO$2:$AO$4</c:f>
              <c:numCache>
                <c:formatCode>0%</c:formatCode>
                <c:ptCount val="3"/>
                <c:pt idx="0">
                  <c:v>0.69353664493256384</c:v>
                </c:pt>
                <c:pt idx="1">
                  <c:v>0.75602876785763296</c:v>
                </c:pt>
                <c:pt idx="2">
                  <c:v>0.77964706775511095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D-4826-8816-0F00ABC287F4}"/>
            </c:ext>
          </c:extLst>
        </c:ser>
        <c:ser>
          <c:idx val="3"/>
          <c:order val="3"/>
          <c:tx>
            <c:strRef>
              <c:f>NT!$AP$1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NT!$AP$2:$AP$4</c:f>
              <c:numCache>
                <c:formatCode>0%</c:formatCode>
                <c:ptCount val="3"/>
                <c:pt idx="0">
                  <c:v>0.94738620663328932</c:v>
                </c:pt>
                <c:pt idx="1">
                  <c:v>0.97273012229956279</c:v>
                </c:pt>
                <c:pt idx="2">
                  <c:v>0.97406510588997042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D-4826-8816-0F00ABC287F4}"/>
            </c:ext>
          </c:extLst>
        </c:ser>
        <c:ser>
          <c:idx val="4"/>
          <c:order val="4"/>
          <c:tx>
            <c:strRef>
              <c:f>NT!$AQ$1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NT!$AQ$2:$AQ$4</c:f>
              <c:numCache>
                <c:formatCode>0%</c:formatCode>
                <c:ptCount val="3"/>
                <c:pt idx="0">
                  <c:v>0.54962180408698291</c:v>
                </c:pt>
                <c:pt idx="1">
                  <c:v>0.51900285615138986</c:v>
                </c:pt>
                <c:pt idx="2">
                  <c:v>0.53016195354814766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D-4826-8816-0F00ABC287F4}"/>
            </c:ext>
          </c:extLst>
        </c:ser>
        <c:ser>
          <c:idx val="5"/>
          <c:order val="5"/>
          <c:tx>
            <c:strRef>
              <c:f>NT!$AR$1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NT!$AR$2:$AR$4</c:f>
              <c:numCache>
                <c:formatCode>0%</c:formatCode>
                <c:ptCount val="3"/>
                <c:pt idx="0">
                  <c:v>0.93145494782861704</c:v>
                </c:pt>
                <c:pt idx="1">
                  <c:v>0.9643109173521921</c:v>
                </c:pt>
                <c:pt idx="2">
                  <c:v>0.9682960318892726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D-4826-8816-0F00ABC28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DE!$W$1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DE!$W$2:$W$4</c:f>
              <c:numCache>
                <c:formatCode>0.00</c:formatCode>
                <c:ptCount val="3"/>
                <c:pt idx="0">
                  <c:v>5.6269438468441972</c:v>
                </c:pt>
                <c:pt idx="1">
                  <c:v>4.974329555543723</c:v>
                </c:pt>
                <c:pt idx="2">
                  <c:v>4.941401464651574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E-4186-81A4-4F55CE772AF4}"/>
            </c:ext>
          </c:extLst>
        </c:ser>
        <c:ser>
          <c:idx val="1"/>
          <c:order val="1"/>
          <c:tx>
            <c:strRef>
              <c:f>DE!$X$1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DE!$X$2:$X$4</c:f>
              <c:numCache>
                <c:formatCode>0.00</c:formatCode>
                <c:ptCount val="3"/>
                <c:pt idx="0">
                  <c:v>2.168072479008166</c:v>
                </c:pt>
                <c:pt idx="1">
                  <c:v>1.825854873520238</c:v>
                </c:pt>
                <c:pt idx="2">
                  <c:v>1.760646549099095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E-4186-81A4-4F55CE772AF4}"/>
            </c:ext>
          </c:extLst>
        </c:ser>
        <c:ser>
          <c:idx val="2"/>
          <c:order val="2"/>
          <c:tx>
            <c:strRef>
              <c:f>DE!$Y$1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DE!$Y$2:$Y$4</c:f>
              <c:numCache>
                <c:formatCode>0.00</c:formatCode>
                <c:ptCount val="3"/>
                <c:pt idx="0">
                  <c:v>1.535032636589468</c:v>
                </c:pt>
                <c:pt idx="1">
                  <c:v>1.2629177473103019</c:v>
                </c:pt>
                <c:pt idx="2">
                  <c:v>1.27004960040124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5E-4186-81A4-4F55CE772AF4}"/>
            </c:ext>
          </c:extLst>
        </c:ser>
        <c:ser>
          <c:idx val="3"/>
          <c:order val="3"/>
          <c:tx>
            <c:strRef>
              <c:f>DE!$Z$1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DE!$Z$2:$Z$4</c:f>
              <c:numCache>
                <c:formatCode>0.00</c:formatCode>
                <c:ptCount val="3"/>
                <c:pt idx="0">
                  <c:v>5.9598460636387562</c:v>
                </c:pt>
                <c:pt idx="1">
                  <c:v>5.0002077807337004</c:v>
                </c:pt>
                <c:pt idx="2">
                  <c:v>4.9267631965381966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5E-4186-81A4-4F55CE772AF4}"/>
            </c:ext>
          </c:extLst>
        </c:ser>
        <c:ser>
          <c:idx val="4"/>
          <c:order val="4"/>
          <c:tx>
            <c:strRef>
              <c:f>DE!$AA$1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DE!$AA$2:$AA$4</c:f>
              <c:numCache>
                <c:formatCode>0.00</c:formatCode>
                <c:ptCount val="3"/>
                <c:pt idx="0">
                  <c:v>2.2350013251096552</c:v>
                </c:pt>
                <c:pt idx="1">
                  <c:v>1.9122767268830081</c:v>
                </c:pt>
                <c:pt idx="2">
                  <c:v>1.8189841243592479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5E-4186-81A4-4F55CE772AF4}"/>
            </c:ext>
          </c:extLst>
        </c:ser>
        <c:ser>
          <c:idx val="5"/>
          <c:order val="5"/>
          <c:tx>
            <c:strRef>
              <c:f>DE!$AB$1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DE!$AB$2:$AB$4</c:f>
              <c:numCache>
                <c:formatCode>0.00</c:formatCode>
                <c:ptCount val="3"/>
                <c:pt idx="0">
                  <c:v>1.6742152371252681</c:v>
                </c:pt>
                <c:pt idx="1">
                  <c:v>1.461474571719575</c:v>
                </c:pt>
                <c:pt idx="2">
                  <c:v>1.4794111552564659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5E-4186-81A4-4F55CE772AF4}"/>
            </c:ext>
          </c:extLst>
        </c:ser>
        <c:ser>
          <c:idx val="6"/>
          <c:order val="6"/>
          <c:tx>
            <c:strRef>
              <c:f>DE!$AC$1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DE!$AC$2:$AC$4</c:f>
              <c:numCache>
                <c:formatCode>0.00</c:formatCode>
                <c:ptCount val="3"/>
                <c:pt idx="0">
                  <c:v>5.6023610837552162</c:v>
                </c:pt>
                <c:pt idx="1">
                  <c:v>4.8259537341031109</c:v>
                </c:pt>
                <c:pt idx="2">
                  <c:v>4.8387738016455693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5E-4186-81A4-4F55CE772AF4}"/>
            </c:ext>
          </c:extLst>
        </c:ser>
        <c:ser>
          <c:idx val="7"/>
          <c:order val="7"/>
          <c:tx>
            <c:strRef>
              <c:f>DE!$AD$1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DE!$AD$2:$AD$4</c:f>
              <c:numCache>
                <c:formatCode>0.00</c:formatCode>
                <c:ptCount val="3"/>
                <c:pt idx="0">
                  <c:v>2.1434117352810058</c:v>
                </c:pt>
                <c:pt idx="1">
                  <c:v>1.8078526935288859</c:v>
                </c:pt>
                <c:pt idx="2">
                  <c:v>1.746804720655404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5E-4186-81A4-4F55CE772AF4}"/>
            </c:ext>
          </c:extLst>
        </c:ser>
        <c:ser>
          <c:idx val="8"/>
          <c:order val="8"/>
          <c:tx>
            <c:strRef>
              <c:f>DE!$AE$1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DE!$AE$2:$AE$4</c:f>
              <c:numCache>
                <c:formatCode>0.00</c:formatCode>
                <c:ptCount val="3"/>
                <c:pt idx="0">
                  <c:v>1.5336372766763779</c:v>
                </c:pt>
                <c:pt idx="1">
                  <c:v>1.264965470539408</c:v>
                </c:pt>
                <c:pt idx="2">
                  <c:v>1.2716336125775849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5E-4186-81A4-4F55CE772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DE!$AH$1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DE!$AH$2:$AH$4</c:f>
              <c:numCache>
                <c:formatCode>0%</c:formatCode>
                <c:ptCount val="3"/>
                <c:pt idx="0">
                  <c:v>0.54928795064504599</c:v>
                </c:pt>
                <c:pt idx="1">
                  <c:v>0.62531774486120317</c:v>
                </c:pt>
                <c:pt idx="2">
                  <c:v>0.64358843419467493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4977-A0C9-2F240D9D50EA}"/>
            </c:ext>
          </c:extLst>
        </c:ser>
        <c:ser>
          <c:idx val="1"/>
          <c:order val="1"/>
          <c:tx>
            <c:strRef>
              <c:f>DE!$AI$1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DE!$AI$2:$AI$4</c:f>
              <c:numCache>
                <c:formatCode>0%</c:formatCode>
                <c:ptCount val="3"/>
                <c:pt idx="0">
                  <c:v>0.8635932449922421</c:v>
                </c:pt>
                <c:pt idx="1">
                  <c:v>0.91534573422486465</c:v>
                </c:pt>
                <c:pt idx="2">
                  <c:v>0.95033138959890384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1-4977-A0C9-2F240D9D50EA}"/>
            </c:ext>
          </c:extLst>
        </c:ser>
        <c:ser>
          <c:idx val="2"/>
          <c:order val="2"/>
          <c:tx>
            <c:strRef>
              <c:f>DE!$AJ$1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DE!$AJ$2:$AJ$4</c:f>
              <c:numCache>
                <c:formatCode>0%</c:formatCode>
                <c:ptCount val="3"/>
                <c:pt idx="0">
                  <c:v>0.96444540315683425</c:v>
                </c:pt>
                <c:pt idx="1">
                  <c:v>0.98330676778353832</c:v>
                </c:pt>
                <c:pt idx="2">
                  <c:v>0.98477126227885781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1-4977-A0C9-2F240D9D50EA}"/>
            </c:ext>
          </c:extLst>
        </c:ser>
        <c:ser>
          <c:idx val="3"/>
          <c:order val="3"/>
          <c:tx>
            <c:strRef>
              <c:f>DE!$AK$1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DE!$AK$2:$AK$4</c:f>
              <c:numCache>
                <c:formatCode>0%</c:formatCode>
                <c:ptCount val="3"/>
                <c:pt idx="0">
                  <c:v>0.57736237387477163</c:v>
                </c:pt>
                <c:pt idx="1">
                  <c:v>0.69030825857970224</c:v>
                </c:pt>
                <c:pt idx="2">
                  <c:v>0.73368438259957547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A1-4977-A0C9-2F240D9D50EA}"/>
            </c:ext>
          </c:extLst>
        </c:ser>
        <c:ser>
          <c:idx val="4"/>
          <c:order val="4"/>
          <c:tx>
            <c:strRef>
              <c:f>DE!$AL$1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DE!$AL$2:$AL$4</c:f>
              <c:numCache>
                <c:formatCode>0%</c:formatCode>
                <c:ptCount val="3"/>
                <c:pt idx="0">
                  <c:v>0.97558152231776973</c:v>
                </c:pt>
                <c:pt idx="1">
                  <c:v>0.99888547333183131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1-4977-A0C9-2F240D9D50EA}"/>
            </c:ext>
          </c:extLst>
        </c:ser>
        <c:ser>
          <c:idx val="5"/>
          <c:order val="5"/>
          <c:tx>
            <c:strRef>
              <c:f>DE!$AM$1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DE!$AM$2:$AM$4</c:f>
              <c:numCache>
                <c:formatCode>0%</c:formatCode>
                <c:ptCount val="3"/>
                <c:pt idx="0">
                  <c:v>0.95463533187026894</c:v>
                </c:pt>
                <c:pt idx="1">
                  <c:v>0.98001442627654611</c:v>
                </c:pt>
                <c:pt idx="2">
                  <c:v>0.98001442627654611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1-4977-A0C9-2F240D9D50EA}"/>
            </c:ext>
          </c:extLst>
        </c:ser>
        <c:ser>
          <c:idx val="6"/>
          <c:order val="6"/>
          <c:tx>
            <c:strRef>
              <c:f>DE!$AN$1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DE!$AN$2:$AN$4</c:f>
              <c:numCache>
                <c:formatCode>0%</c:formatCode>
                <c:ptCount val="3"/>
                <c:pt idx="0">
                  <c:v>0.57790605343924717</c:v>
                </c:pt>
                <c:pt idx="1">
                  <c:v>0.7159241214358778</c:v>
                </c:pt>
                <c:pt idx="2">
                  <c:v>0.74119442033090277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1-4977-A0C9-2F240D9D50EA}"/>
            </c:ext>
          </c:extLst>
        </c:ser>
        <c:ser>
          <c:idx val="7"/>
          <c:order val="7"/>
          <c:tx>
            <c:strRef>
              <c:f>DE!$AO$1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DE!$AO$2:$AO$4</c:f>
              <c:numCache>
                <c:formatCode>0%</c:formatCode>
                <c:ptCount val="3"/>
                <c:pt idx="0">
                  <c:v>0.88103687371149197</c:v>
                </c:pt>
                <c:pt idx="1">
                  <c:v>0.93828218915570871</c:v>
                </c:pt>
                <c:pt idx="2">
                  <c:v>0.98486099749363165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A1-4977-A0C9-2F240D9D50EA}"/>
            </c:ext>
          </c:extLst>
        </c:ser>
        <c:ser>
          <c:idx val="8"/>
          <c:order val="8"/>
          <c:tx>
            <c:strRef>
              <c:f>DE!$AP$1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DE!$AP$2:$AP$4</c:f>
              <c:numCache>
                <c:formatCode>0%</c:formatCode>
                <c:ptCount val="3"/>
                <c:pt idx="0">
                  <c:v>0.96391868124379332</c:v>
                </c:pt>
                <c:pt idx="1">
                  <c:v>0.98345335337198792</c:v>
                </c:pt>
                <c:pt idx="2">
                  <c:v>0.98492024650977006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A1-4977-A0C9-2F240D9D5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System Payback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DE!$BD$1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DE!$BD$2:$BD$4</c:f>
              <c:numCache>
                <c:formatCode>0.00</c:formatCode>
                <c:ptCount val="3"/>
                <c:pt idx="0">
                  <c:v>22.580795461832611</c:v>
                </c:pt>
                <c:pt idx="1">
                  <c:v>62.803171728721168</c:v>
                </c:pt>
                <c:pt idx="2">
                  <c:v>245.74991571196239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4-47B0-9451-2B1586BA5820}"/>
            </c:ext>
          </c:extLst>
        </c:ser>
        <c:ser>
          <c:idx val="1"/>
          <c:order val="1"/>
          <c:tx>
            <c:strRef>
              <c:f>DE!$BE$1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DE!$BE$2:$BE$4</c:f>
              <c:numCache>
                <c:formatCode>0.00</c:formatCode>
                <c:ptCount val="3"/>
                <c:pt idx="0">
                  <c:v>3.187091657947573</c:v>
                </c:pt>
                <c:pt idx="1">
                  <c:v>2.842071275507422</c:v>
                </c:pt>
                <c:pt idx="2">
                  <c:v>2.8121481286740031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4-47B0-9451-2B1586BA5820}"/>
            </c:ext>
          </c:extLst>
        </c:ser>
        <c:ser>
          <c:idx val="2"/>
          <c:order val="2"/>
          <c:tx>
            <c:strRef>
              <c:f>DE!$BF$1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DE!$BF$2:$BF$4</c:f>
              <c:numCache>
                <c:formatCode>0.00</c:formatCode>
                <c:ptCount val="3"/>
                <c:pt idx="0">
                  <c:v>4.1782452330222366</c:v>
                </c:pt>
                <c:pt idx="1">
                  <c:v>3.6077736986515512</c:v>
                </c:pt>
                <c:pt idx="2">
                  <c:v>3.645853985934854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4-47B0-9451-2B1586BA5820}"/>
            </c:ext>
          </c:extLst>
        </c:ser>
        <c:ser>
          <c:idx val="3"/>
          <c:order val="3"/>
          <c:tx>
            <c:strRef>
              <c:f>DE!$BG$1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DE!$BG$2:$BG$4</c:f>
              <c:numCache>
                <c:formatCode>0.00</c:formatCode>
                <c:ptCount val="3"/>
                <c:pt idx="0">
                  <c:v>7.8257341522529913</c:v>
                </c:pt>
                <c:pt idx="1">
                  <c:v>7.982222269625578</c:v>
                </c:pt>
                <c:pt idx="2">
                  <c:v>9.0980475610277409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4-47B0-9451-2B1586BA5820}"/>
            </c:ext>
          </c:extLst>
        </c:ser>
        <c:ser>
          <c:idx val="4"/>
          <c:order val="4"/>
          <c:tx>
            <c:strRef>
              <c:f>DE!$BH$1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DE!$BH$2:$BH$4</c:f>
              <c:numCache>
                <c:formatCode>0.00</c:formatCode>
                <c:ptCount val="3"/>
                <c:pt idx="0">
                  <c:v>3.030734652740863</c:v>
                </c:pt>
                <c:pt idx="1">
                  <c:v>2.7295483930628222</c:v>
                </c:pt>
                <c:pt idx="2">
                  <c:v>2.6580035636208388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E4-47B0-9451-2B1586BA5820}"/>
            </c:ext>
          </c:extLst>
        </c:ser>
        <c:ser>
          <c:idx val="5"/>
          <c:order val="5"/>
          <c:tx>
            <c:strRef>
              <c:f>DE!$BI$1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DE!$BI$2:$BI$4</c:f>
              <c:numCache>
                <c:formatCode>0.00</c:formatCode>
                <c:ptCount val="3"/>
                <c:pt idx="0">
                  <c:v>3.84757806276339</c:v>
                </c:pt>
                <c:pt idx="1">
                  <c:v>3.5279469781330288</c:v>
                </c:pt>
                <c:pt idx="2">
                  <c:v>3.611892872417958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E4-47B0-9451-2B1586BA5820}"/>
            </c:ext>
          </c:extLst>
        </c:ser>
        <c:ser>
          <c:idx val="6"/>
          <c:order val="6"/>
          <c:tx>
            <c:strRef>
              <c:f>DE!$BJ$1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DE!$BJ$2:$BJ$4</c:f>
              <c:numCache>
                <c:formatCode>0.00</c:formatCode>
                <c:ptCount val="3"/>
                <c:pt idx="0">
                  <c:v>11.822676620344049</c:v>
                </c:pt>
                <c:pt idx="1">
                  <c:v>23.18059685634773</c:v>
                </c:pt>
                <c:pt idx="2">
                  <c:v>34.249060715397988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E4-47B0-9451-2B1586BA5820}"/>
            </c:ext>
          </c:extLst>
        </c:ser>
        <c:ser>
          <c:idx val="7"/>
          <c:order val="7"/>
          <c:tx>
            <c:strRef>
              <c:f>DE!$BK$1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DE!$BK$2:$BK$4</c:f>
              <c:numCache>
                <c:formatCode>0.00</c:formatCode>
                <c:ptCount val="3"/>
                <c:pt idx="0">
                  <c:v>3.2386406442838789</c:v>
                </c:pt>
                <c:pt idx="1">
                  <c:v>2.898545033809377</c:v>
                </c:pt>
                <c:pt idx="2">
                  <c:v>2.8794468404031748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E4-47B0-9451-2B1586BA5820}"/>
            </c:ext>
          </c:extLst>
        </c:ser>
        <c:ser>
          <c:idx val="8"/>
          <c:order val="8"/>
          <c:tx>
            <c:strRef>
              <c:f>DE!$BL$1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DE!$BL$2:$BL$4</c:f>
              <c:numCache>
                <c:formatCode>0.00</c:formatCode>
                <c:ptCount val="3"/>
                <c:pt idx="0">
                  <c:v>4.1622015487761823</c:v>
                </c:pt>
                <c:pt idx="1">
                  <c:v>3.6047185389509449</c:v>
                </c:pt>
                <c:pt idx="2">
                  <c:v>3.6392449409286929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E4-47B0-9451-2B1586BA58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DE!$AS$1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DE!$AS$2:$AS$4</c:f>
              <c:numCache>
                <c:formatCode>0%</c:formatCode>
                <c:ptCount val="3"/>
                <c:pt idx="0">
                  <c:v>0.19358410503022611</c:v>
                </c:pt>
                <c:pt idx="1">
                  <c:v>0.139628986080887</c:v>
                </c:pt>
                <c:pt idx="2">
                  <c:v>0.10124369373988859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BA6-86DB-C9E51A071E79}"/>
            </c:ext>
          </c:extLst>
        </c:ser>
        <c:ser>
          <c:idx val="1"/>
          <c:order val="1"/>
          <c:tx>
            <c:strRef>
              <c:f>DE!$AT$1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DE!$AT$2:$AT$4</c:f>
              <c:numCache>
                <c:formatCode>0%</c:formatCode>
                <c:ptCount val="3"/>
                <c:pt idx="0">
                  <c:v>0.58826324802642749</c:v>
                </c:pt>
                <c:pt idx="1">
                  <c:v>0.68793786131618406</c:v>
                </c:pt>
                <c:pt idx="2">
                  <c:v>0.70625744575683513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BA6-86DB-C9E51A071E79}"/>
            </c:ext>
          </c:extLst>
        </c:ser>
        <c:ser>
          <c:idx val="2"/>
          <c:order val="2"/>
          <c:tx>
            <c:strRef>
              <c:f>DE!$AU$1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DE!$AU$2:$AU$4</c:f>
              <c:numCache>
                <c:formatCode>0%</c:formatCode>
                <c:ptCount val="3"/>
                <c:pt idx="0">
                  <c:v>0.44683275868351702</c:v>
                </c:pt>
                <c:pt idx="1">
                  <c:v>0.55689133245997635</c:v>
                </c:pt>
                <c:pt idx="2">
                  <c:v>0.56474521545780176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9-4BA6-86DB-C9E51A071E79}"/>
            </c:ext>
          </c:extLst>
        </c:ser>
        <c:ser>
          <c:idx val="3"/>
          <c:order val="3"/>
          <c:tx>
            <c:strRef>
              <c:f>DE!$AV$1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DE!$AV$2:$AV$4</c:f>
              <c:numCache>
                <c:formatCode>0%</c:formatCode>
                <c:ptCount val="3"/>
                <c:pt idx="0">
                  <c:v>0.40784825498953842</c:v>
                </c:pt>
                <c:pt idx="1">
                  <c:v>0.41041592179946057</c:v>
                </c:pt>
                <c:pt idx="2">
                  <c:v>0.44230377840789215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9-4BA6-86DB-C9E51A071E79}"/>
            </c:ext>
          </c:extLst>
        </c:ser>
        <c:ser>
          <c:idx val="4"/>
          <c:order val="4"/>
          <c:tx>
            <c:strRef>
              <c:f>DE!$AW$1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DE!$AW$2:$AW$4</c:f>
              <c:numCache>
                <c:formatCode>0%</c:formatCode>
                <c:ptCount val="3"/>
                <c:pt idx="0">
                  <c:v>0.64551244592460177</c:v>
                </c:pt>
                <c:pt idx="1">
                  <c:v>0.73866017430193021</c:v>
                </c:pt>
                <c:pt idx="2">
                  <c:v>0.7720616689181018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9-4BA6-86DB-C9E51A071E79}"/>
            </c:ext>
          </c:extLst>
        </c:ser>
        <c:ser>
          <c:idx val="5"/>
          <c:order val="5"/>
          <c:tx>
            <c:strRef>
              <c:f>DE!$AX$1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DE!$AX$2:$AX$4</c:f>
              <c:numCache>
                <c:formatCode>0%</c:formatCode>
                <c:ptCount val="3"/>
                <c:pt idx="0">
                  <c:v>0.59236711711070666</c:v>
                </c:pt>
                <c:pt idx="1">
                  <c:v>0.61222657029478389</c:v>
                </c:pt>
                <c:pt idx="2">
                  <c:v>0.68528423487237988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9-4BA6-86DB-C9E51A071E79}"/>
            </c:ext>
          </c:extLst>
        </c:ser>
        <c:ser>
          <c:idx val="6"/>
          <c:order val="6"/>
          <c:tx>
            <c:strRef>
              <c:f>DE!$AY$1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DE!$AY$2:$AY$4</c:f>
              <c:numCache>
                <c:formatCode>0%</c:formatCode>
                <c:ptCount val="3"/>
                <c:pt idx="0">
                  <c:v>0.3085310999149074</c:v>
                </c:pt>
                <c:pt idx="1">
                  <c:v>0.27332697728154698</c:v>
                </c:pt>
                <c:pt idx="2">
                  <c:v>0.20836873582334112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9-4BA6-86DB-C9E51A071E79}"/>
            </c:ext>
          </c:extLst>
        </c:ser>
        <c:ser>
          <c:idx val="7"/>
          <c:order val="7"/>
          <c:tx>
            <c:strRef>
              <c:f>DE!$AZ$1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DE!$AZ$2:$AZ$4</c:f>
              <c:numCache>
                <c:formatCode>0%</c:formatCode>
                <c:ptCount val="3"/>
                <c:pt idx="0">
                  <c:v>0.57677562938862492</c:v>
                </c:pt>
                <c:pt idx="1">
                  <c:v>0.68424555926833419</c:v>
                </c:pt>
                <c:pt idx="2">
                  <c:v>0.70628407258641179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9-4BA6-86DB-C9E51A071E79}"/>
            </c:ext>
          </c:extLst>
        </c:ser>
        <c:ser>
          <c:idx val="8"/>
          <c:order val="8"/>
          <c:tx>
            <c:strRef>
              <c:f>DE!$BA$1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DE!$BA$2:$BA$4</c:f>
              <c:numCache>
                <c:formatCode>0%</c:formatCode>
                <c:ptCount val="3"/>
                <c:pt idx="0">
                  <c:v>0.44741176428122592</c:v>
                </c:pt>
                <c:pt idx="1">
                  <c:v>0.55839636243607016</c:v>
                </c:pt>
                <c:pt idx="2">
                  <c:v>0.56523977731759312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9-4BA6-86DB-C9E51A071E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NT!$B$18:$D$18</c:f>
              <c:numCache>
                <c:formatCode>0.00</c:formatCode>
                <c:ptCount val="3"/>
                <c:pt idx="0">
                  <c:v>173561.81998187752</c:v>
                </c:pt>
                <c:pt idx="1">
                  <c:v>180481.53291037751</c:v>
                </c:pt>
                <c:pt idx="2">
                  <c:v>182263.22267114138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2-4C67-B155-E712190C8727}"/>
            </c:ext>
          </c:extLst>
        </c:ser>
        <c:ser>
          <c:idx val="1"/>
          <c:order val="1"/>
          <c:tx>
            <c:strRef>
              <c:f>NT!$A$19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NT!$B$19:$D$19</c:f>
              <c:numCache>
                <c:formatCode>0.00</c:formatCode>
                <c:ptCount val="3"/>
                <c:pt idx="0">
                  <c:v>13537.795957853521</c:v>
                </c:pt>
                <c:pt idx="1">
                  <c:v>16766.225674143341</c:v>
                </c:pt>
                <c:pt idx="2">
                  <c:v>16766.225674143341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2-4C67-B155-E712190C8727}"/>
            </c:ext>
          </c:extLst>
        </c:ser>
        <c:ser>
          <c:idx val="2"/>
          <c:order val="2"/>
          <c:tx>
            <c:strRef>
              <c:f>NT!$A$20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NT!$B$20:$D$20</c:f>
              <c:numCache>
                <c:formatCode>0.00</c:formatCode>
                <c:ptCount val="3"/>
                <c:pt idx="0">
                  <c:v>151072.82282281789</c:v>
                </c:pt>
                <c:pt idx="1">
                  <c:v>152204.54187441751</c:v>
                </c:pt>
                <c:pt idx="2">
                  <c:v>151522.14714714212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2-4C67-B155-E712190C87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NT!$B$21:$D$21</c:f>
              <c:numCache>
                <c:formatCode>0.00</c:formatCode>
                <c:ptCount val="3"/>
                <c:pt idx="0">
                  <c:v>195790378.37837401</c:v>
                </c:pt>
                <c:pt idx="1">
                  <c:v>197257086.2692475</c:v>
                </c:pt>
                <c:pt idx="2">
                  <c:v>196372702.70269829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F-4D24-A2A8-635AF1D08338}"/>
            </c:ext>
          </c:extLst>
        </c:ser>
        <c:ser>
          <c:idx val="1"/>
          <c:order val="1"/>
          <c:tx>
            <c:strRef>
              <c:f>NT!$A$22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21180026038281E-16"/>
                  <c:y val="-2.2937975353416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A6-4A14-BED0-C5040B9328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NT!$B$22:$D$22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F-4D24-A2A8-635AF1D083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NT!$B$23:$D$23</c:f>
              <c:numCache>
                <c:formatCode>0.00</c:formatCode>
                <c:ptCount val="3"/>
                <c:pt idx="0">
                  <c:v>0.18883964905608641</c:v>
                </c:pt>
                <c:pt idx="1">
                  <c:v>0.61502282999128155</c:v>
                </c:pt>
                <c:pt idx="2">
                  <c:v>1.0590731059294589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4-43C2-B35E-68DE39767E9B}"/>
            </c:ext>
          </c:extLst>
        </c:ser>
        <c:ser>
          <c:idx val="1"/>
          <c:order val="1"/>
          <c:tx>
            <c:strRef>
              <c:f>NT!$A$24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NT!$B$24:$D$24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4-43C2-B35E-68DE39767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NT!$B$25:$D$25</c:f>
              <c:numCache>
                <c:formatCode>0%</c:formatCode>
                <c:ptCount val="3"/>
                <c:pt idx="0">
                  <c:v>0.93123204627129974</c:v>
                </c:pt>
                <c:pt idx="1">
                  <c:v>0.96424723119295774</c:v>
                </c:pt>
                <c:pt idx="2">
                  <c:v>0.9682588816297194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8-410A-86F7-EF32288635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H2 Produced, Converted and Sold</a:t>
            </a:r>
            <a:br>
              <a:rPr lang="pt-PT"/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Deficit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NT!$E$18:$G$18</c:f>
              <c:numCache>
                <c:formatCode>0.00</c:formatCode>
                <c:ptCount val="3"/>
                <c:pt idx="0">
                  <c:v>163720.6546921632</c:v>
                </c:pt>
                <c:pt idx="1">
                  <c:v>165642.5766140848</c:v>
                </c:pt>
                <c:pt idx="2">
                  <c:v>167669.60364111318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B-45FD-A683-6F023C53C99C}"/>
            </c:ext>
          </c:extLst>
        </c:ser>
        <c:ser>
          <c:idx val="1"/>
          <c:order val="1"/>
          <c:tx>
            <c:strRef>
              <c:f>NT!$A$19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NT!$E$19:$G$19</c:f>
              <c:numCache>
                <c:formatCode>0.00</c:formatCode>
                <c:ptCount val="3"/>
                <c:pt idx="0">
                  <c:v>1594.5285660371189</c:v>
                </c:pt>
                <c:pt idx="1">
                  <c:v>1594.5285660371189</c:v>
                </c:pt>
                <c:pt idx="2">
                  <c:v>1594.5285660371189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B-45FD-A683-6F023C53C99C}"/>
            </c:ext>
          </c:extLst>
        </c:ser>
        <c:ser>
          <c:idx val="2"/>
          <c:order val="2"/>
          <c:tx>
            <c:strRef>
              <c:f>NT!$A$20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NT!$E$20:$G$20</c:f>
              <c:numCache>
                <c:formatCode>0.00</c:formatCode>
                <c:ptCount val="3"/>
                <c:pt idx="0">
                  <c:v>153069.81981981429</c:v>
                </c:pt>
                <c:pt idx="1">
                  <c:v>152520.64564564032</c:v>
                </c:pt>
                <c:pt idx="2">
                  <c:v>152071.32132131609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B-45FD-A683-6F023C53C9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H2 Produced, Converted and Sold</a:t>
            </a:r>
            <a:br>
              <a:rPr lang="pt-PT"/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Manual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NT!$H$18:$J$18</c:f>
              <c:numCache>
                <c:formatCode>0.00</c:formatCode>
                <c:ptCount val="3"/>
                <c:pt idx="0">
                  <c:v>173026.10912139321</c:v>
                </c:pt>
                <c:pt idx="1">
                  <c:v>179945.82204989312</c:v>
                </c:pt>
                <c:pt idx="2">
                  <c:v>181727.51181065699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1-4FAD-B408-C0DF338189F1}"/>
            </c:ext>
          </c:extLst>
        </c:ser>
        <c:ser>
          <c:idx val="1"/>
          <c:order val="1"/>
          <c:tx>
            <c:strRef>
              <c:f>NT!$A$19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NT!$H$19:$J$19</c:f>
              <c:numCache>
                <c:formatCode>0.00</c:formatCode>
                <c:ptCount val="3"/>
                <c:pt idx="0">
                  <c:v>13002.08509736919</c:v>
                </c:pt>
                <c:pt idx="1">
                  <c:v>16230.514813659011</c:v>
                </c:pt>
                <c:pt idx="2">
                  <c:v>16230.514813659011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1-4FAD-B408-C0DF338189F1}"/>
            </c:ext>
          </c:extLst>
        </c:ser>
        <c:ser>
          <c:idx val="2"/>
          <c:order val="2"/>
          <c:tx>
            <c:strRef>
              <c:f>NT!$A$20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NT!$H$20:$J$20</c:f>
              <c:numCache>
                <c:formatCode>0.00</c:formatCode>
                <c:ptCount val="3"/>
                <c:pt idx="0">
                  <c:v>151072.82282281789</c:v>
                </c:pt>
                <c:pt idx="1">
                  <c:v>152204.54187441751</c:v>
                </c:pt>
                <c:pt idx="2">
                  <c:v>151522.14714714212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1-4FAD-B408-C0DF33818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NT!$E$21:$G$21</c:f>
              <c:numCache>
                <c:formatCode>0.00</c:formatCode>
                <c:ptCount val="3"/>
                <c:pt idx="0">
                  <c:v>198378486.48648199</c:v>
                </c:pt>
                <c:pt idx="1">
                  <c:v>197666756.75675231</c:v>
                </c:pt>
                <c:pt idx="2">
                  <c:v>197084432.432428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9-4E1F-9C06-94BCD05669C7}"/>
            </c:ext>
          </c:extLst>
        </c:ser>
        <c:ser>
          <c:idx val="1"/>
          <c:order val="1"/>
          <c:tx>
            <c:strRef>
              <c:f>NT!$A$22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3.2113165494782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5D-4DA2-9775-1778DDA7D4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NT!$E$22:$G$22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9-4E1F-9C06-94BCD05669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NT!$B$6:$D$6</c:f>
              <c:numCache>
                <c:formatCode>0.00</c:formatCode>
                <c:ptCount val="3"/>
                <c:pt idx="0">
                  <c:v>69898470.66760543</c:v>
                </c:pt>
                <c:pt idx="1">
                  <c:v>73722992.841535836</c:v>
                </c:pt>
                <c:pt idx="2">
                  <c:v>79457954.354354963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14D-988D-A5A9DA2B3F7B}"/>
            </c:ext>
          </c:extLst>
        </c:ser>
        <c:ser>
          <c:idx val="1"/>
          <c:order val="1"/>
          <c:tx>
            <c:strRef>
              <c:f>NT!$A$7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NT!$B$7:$D$7</c:f>
              <c:numCache>
                <c:formatCode>0.00</c:formatCode>
                <c:ptCount val="3"/>
                <c:pt idx="0">
                  <c:v>32000000</c:v>
                </c:pt>
                <c:pt idx="1">
                  <c:v>105000000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5-414D-988D-A5A9DA2B3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NT!$H$21:$J$21</c:f>
              <c:numCache>
                <c:formatCode>0.00</c:formatCode>
                <c:ptCount val="3"/>
                <c:pt idx="0">
                  <c:v>195790378.37837401</c:v>
                </c:pt>
                <c:pt idx="1">
                  <c:v>197257086.2692475</c:v>
                </c:pt>
                <c:pt idx="2">
                  <c:v>196372702.70269829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F-454B-B14D-58B75081F9B9}"/>
            </c:ext>
          </c:extLst>
        </c:ser>
        <c:ser>
          <c:idx val="1"/>
          <c:order val="1"/>
          <c:tx>
            <c:strRef>
              <c:f>NT!$A$22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7215467643166217E-3"/>
                  <c:y val="-1.37627852120498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23-4B7A-9D13-4877E14B7A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NT!$H$22:$J$22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F-454B-B14D-58B75081F9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NT!$E$23:$G$23</c:f>
              <c:numCache>
                <c:formatCode>0.00</c:formatCode>
                <c:ptCount val="3"/>
                <c:pt idx="0">
                  <c:v>0.18637598762026009</c:v>
                </c:pt>
                <c:pt idx="1">
                  <c:v>0.61374817609032639</c:v>
                </c:pt>
                <c:pt idx="2">
                  <c:v>1.055248482106339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AB0-93BE-2B96AB9DDF15}"/>
            </c:ext>
          </c:extLst>
        </c:ser>
        <c:ser>
          <c:idx val="1"/>
          <c:order val="1"/>
          <c:tx>
            <c:strRef>
              <c:f>NT!$A$24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NT!$E$24:$G$24</c:f>
              <c:numCache>
                <c:formatCode>0.00</c:formatCode>
                <c:ptCount val="3"/>
                <c:pt idx="0">
                  <c:v>2.3042387285382548</c:v>
                </c:pt>
                <c:pt idx="1">
                  <c:v>2.3210707364765879</c:v>
                </c:pt>
                <c:pt idx="2">
                  <c:v>2.336723784002162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A-4AB0-93BE-2B96AB9DD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NT!$H$23:$J$23</c:f>
              <c:numCache>
                <c:formatCode>0.00</c:formatCode>
                <c:ptCount val="3"/>
                <c:pt idx="0">
                  <c:v>0.18883964905608641</c:v>
                </c:pt>
                <c:pt idx="1">
                  <c:v>0.61502282999128155</c:v>
                </c:pt>
                <c:pt idx="2">
                  <c:v>1.0590731059294589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038-8E9E-55846978DA5F}"/>
            </c:ext>
          </c:extLst>
        </c:ser>
        <c:ser>
          <c:idx val="1"/>
          <c:order val="1"/>
          <c:tx>
            <c:strRef>
              <c:f>NT!$A$24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NT!$H$24:$J$24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0-4038-8E9E-55846978DA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NT!$E$10:$G$10</c:f>
              <c:numCache>
                <c:formatCode>0%</c:formatCode>
                <c:ptCount val="3"/>
                <c:pt idx="0">
                  <c:v>0.69353664493256384</c:v>
                </c:pt>
                <c:pt idx="1">
                  <c:v>0.75602876785763296</c:v>
                </c:pt>
                <c:pt idx="2">
                  <c:v>0.77964706775511095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24A-93AB-100D412DAE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2040 -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NT!$H$10:$J$10</c:f>
              <c:numCache>
                <c:formatCode>0%</c:formatCode>
                <c:ptCount val="3"/>
                <c:pt idx="0">
                  <c:v>0.54962180408698291</c:v>
                </c:pt>
                <c:pt idx="1">
                  <c:v>0.51900285615138986</c:v>
                </c:pt>
                <c:pt idx="2">
                  <c:v>0.53016195354814766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4-449B-8F35-82E7F96CA1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NT!$W$1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NT!$W$2:$W$4</c:f>
              <c:numCache>
                <c:formatCode>0.00</c:formatCode>
                <c:ptCount val="3"/>
                <c:pt idx="0">
                  <c:v>4.9278741729451507</c:v>
                </c:pt>
                <c:pt idx="1">
                  <c:v>3.8495744490231329</c:v>
                </c:pt>
                <c:pt idx="2">
                  <c:v>3.400442436404489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3-44E2-9F55-9509273E2332}"/>
            </c:ext>
          </c:extLst>
        </c:ser>
        <c:ser>
          <c:idx val="1"/>
          <c:order val="1"/>
          <c:tx>
            <c:strRef>
              <c:f>NT!$X$1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NT!$X$2:$X$4</c:f>
              <c:numCache>
                <c:formatCode>0.00</c:formatCode>
                <c:ptCount val="3"/>
                <c:pt idx="0">
                  <c:v>1.503154199376554</c:v>
                </c:pt>
                <c:pt idx="1">
                  <c:v>1.4467442474744909</c:v>
                </c:pt>
                <c:pt idx="2">
                  <c:v>1.4469642051427469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3-44E2-9F55-9509273E2332}"/>
            </c:ext>
          </c:extLst>
        </c:ser>
        <c:ser>
          <c:idx val="2"/>
          <c:order val="2"/>
          <c:tx>
            <c:strRef>
              <c:f>NT!$Y$1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NT!$Y$2:$Y$4</c:f>
              <c:numCache>
                <c:formatCode>0.00</c:formatCode>
                <c:ptCount val="3"/>
                <c:pt idx="0">
                  <c:v>5.3691914444419906</c:v>
                </c:pt>
                <c:pt idx="1">
                  <c:v>4.3292418129013521</c:v>
                </c:pt>
                <c:pt idx="2">
                  <c:v>4.0583496106129244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3-44E2-9F55-9509273E2332}"/>
            </c:ext>
          </c:extLst>
        </c:ser>
        <c:ser>
          <c:idx val="3"/>
          <c:order val="3"/>
          <c:tx>
            <c:strRef>
              <c:f>NT!$Z$1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NT!$Z$2:$Z$4</c:f>
              <c:numCache>
                <c:formatCode>0.00</c:formatCode>
                <c:ptCount val="3"/>
                <c:pt idx="0">
                  <c:v>1.580331482737819</c:v>
                </c:pt>
                <c:pt idx="1">
                  <c:v>1.576477336101622</c:v>
                </c:pt>
                <c:pt idx="2">
                  <c:v>1.571229624022294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23-44E2-9F55-9509273E2332}"/>
            </c:ext>
          </c:extLst>
        </c:ser>
        <c:ser>
          <c:idx val="4"/>
          <c:order val="4"/>
          <c:tx>
            <c:strRef>
              <c:f>NT!$AA$1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NT!$AA$2:$AA$4</c:f>
              <c:numCache>
                <c:formatCode>0.00</c:formatCode>
                <c:ptCount val="3"/>
                <c:pt idx="0">
                  <c:v>4.5984141177907327</c:v>
                </c:pt>
                <c:pt idx="1">
                  <c:v>3.6449368136731031</c:v>
                </c:pt>
                <c:pt idx="2">
                  <c:v>3.3555788123218169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3-44E2-9F55-9509273E2332}"/>
            </c:ext>
          </c:extLst>
        </c:ser>
        <c:ser>
          <c:idx val="5"/>
          <c:order val="5"/>
          <c:tx>
            <c:strRef>
              <c:f>NT!$AB$1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NT!$AB$2:$AB$4</c:f>
              <c:numCache>
                <c:formatCode>0.00</c:formatCode>
                <c:ptCount val="3"/>
                <c:pt idx="0">
                  <c:v>1.507808156133009</c:v>
                </c:pt>
                <c:pt idx="1">
                  <c:v>1.4510513027697249</c:v>
                </c:pt>
                <c:pt idx="2">
                  <c:v>1.4512296816889441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23-44E2-9F55-9509273E2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NT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NT!$AE$1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NT!$AE$2:$AE$4</c:f>
              <c:numCache>
                <c:formatCode>0%</c:formatCode>
                <c:ptCount val="3"/>
                <c:pt idx="0">
                  <c:v>0.78331238433278172</c:v>
                </c:pt>
                <c:pt idx="1">
                  <c:v>0.86245950237616464</c:v>
                </c:pt>
                <c:pt idx="2">
                  <c:v>0.90464858058360553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9-4FA9-97E0-A3B4235142C5}"/>
            </c:ext>
          </c:extLst>
        </c:ser>
        <c:ser>
          <c:idx val="1"/>
          <c:order val="1"/>
          <c:tx>
            <c:strRef>
              <c:f>NT!$AF$1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NT!$AF$2:$AF$4</c:f>
              <c:numCache>
                <c:formatCode>0%</c:formatCode>
                <c:ptCount val="3"/>
                <c:pt idx="0">
                  <c:v>0.91372904692866452</c:v>
                </c:pt>
                <c:pt idx="1">
                  <c:v>0.98556075873585125</c:v>
                </c:pt>
                <c:pt idx="2">
                  <c:v>0.98556075873585125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FA9-97E0-A3B4235142C5}"/>
            </c:ext>
          </c:extLst>
        </c:ser>
        <c:ser>
          <c:idx val="2"/>
          <c:order val="2"/>
          <c:tx>
            <c:strRef>
              <c:f>NT!$AG$1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NT!$AG$2:$AG$4</c:f>
              <c:numCache>
                <c:formatCode>0%</c:formatCode>
                <c:ptCount val="3"/>
                <c:pt idx="0">
                  <c:v>0.76313539691006871</c:v>
                </c:pt>
                <c:pt idx="1">
                  <c:v>0.87055058477823988</c:v>
                </c:pt>
                <c:pt idx="2">
                  <c:v>0.90618049426636493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9-4FA9-97E0-A3B4235142C5}"/>
            </c:ext>
          </c:extLst>
        </c:ser>
        <c:ser>
          <c:idx val="3"/>
          <c:order val="3"/>
          <c:tx>
            <c:strRef>
              <c:f>NT!$AH$1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NT!$AH$2:$AH$4</c:f>
              <c:numCache>
                <c:formatCode>0%</c:formatCode>
                <c:ptCount val="3"/>
                <c:pt idx="0">
                  <c:v>0.91230225769336026</c:v>
                </c:pt>
                <c:pt idx="1">
                  <c:v>0.91230225769336026</c:v>
                </c:pt>
                <c:pt idx="2">
                  <c:v>0.91230225769336026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C9-4FA9-97E0-A3B4235142C5}"/>
            </c:ext>
          </c:extLst>
        </c:ser>
        <c:ser>
          <c:idx val="4"/>
          <c:order val="4"/>
          <c:tx>
            <c:strRef>
              <c:f>NT!$AI$1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NT!$AI$2:$AI$4</c:f>
              <c:numCache>
                <c:formatCode>0%</c:formatCode>
                <c:ptCount val="3"/>
                <c:pt idx="0">
                  <c:v>0.76266398224757415</c:v>
                </c:pt>
                <c:pt idx="1">
                  <c:v>0.83572805947766005</c:v>
                </c:pt>
                <c:pt idx="2">
                  <c:v>0.88725984527634527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C9-4FA9-97E0-A3B4235142C5}"/>
            </c:ext>
          </c:extLst>
        </c:ser>
        <c:ser>
          <c:idx val="5"/>
          <c:order val="5"/>
          <c:tx>
            <c:strRef>
              <c:f>NT!$AJ$1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NT!$AJ$2:$AJ$4</c:f>
              <c:numCache>
                <c:formatCode>0%</c:formatCode>
                <c:ptCount val="3"/>
                <c:pt idx="0">
                  <c:v>0.91126173745484262</c:v>
                </c:pt>
                <c:pt idx="1">
                  <c:v>0.98514780309438099</c:v>
                </c:pt>
                <c:pt idx="2">
                  <c:v>0.98514780309438099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C9-4FA9-97E0-A3B4235142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NT!$AM$1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NT!$AM$2:$AM$4</c:f>
              <c:numCache>
                <c:formatCode>0%</c:formatCode>
                <c:ptCount val="3"/>
                <c:pt idx="0">
                  <c:v>0.59105367387368135</c:v>
                </c:pt>
                <c:pt idx="1">
                  <c:v>0.56864276207601738</c:v>
                </c:pt>
                <c:pt idx="2">
                  <c:v>0.58941976017365971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6-4485-9720-BE08FCA0167C}"/>
            </c:ext>
          </c:extLst>
        </c:ser>
        <c:ser>
          <c:idx val="1"/>
          <c:order val="1"/>
          <c:tx>
            <c:strRef>
              <c:f>NT!$AN$1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NT!$AN$2:$AN$4</c:f>
              <c:numCache>
                <c:formatCode>0%</c:formatCode>
                <c:ptCount val="3"/>
                <c:pt idx="0">
                  <c:v>0.93123204627129974</c:v>
                </c:pt>
                <c:pt idx="1">
                  <c:v>0.96424723119295774</c:v>
                </c:pt>
                <c:pt idx="2">
                  <c:v>0.9682588816297194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6-4485-9720-BE08FCA0167C}"/>
            </c:ext>
          </c:extLst>
        </c:ser>
        <c:ser>
          <c:idx val="2"/>
          <c:order val="2"/>
          <c:tx>
            <c:strRef>
              <c:f>NT!$AO$1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NT!$AO$2:$AO$4</c:f>
              <c:numCache>
                <c:formatCode>0%</c:formatCode>
                <c:ptCount val="3"/>
                <c:pt idx="0">
                  <c:v>0.69353664493256384</c:v>
                </c:pt>
                <c:pt idx="1">
                  <c:v>0.75602876785763296</c:v>
                </c:pt>
                <c:pt idx="2">
                  <c:v>0.77964706775511095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6-4485-9720-BE08FCA0167C}"/>
            </c:ext>
          </c:extLst>
        </c:ser>
        <c:ser>
          <c:idx val="3"/>
          <c:order val="3"/>
          <c:tx>
            <c:strRef>
              <c:f>NT!$AP$1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NT!$AP$2:$AP$4</c:f>
              <c:numCache>
                <c:formatCode>0%</c:formatCode>
                <c:ptCount val="3"/>
                <c:pt idx="0">
                  <c:v>0.94738620663328932</c:v>
                </c:pt>
                <c:pt idx="1">
                  <c:v>0.97273012229956279</c:v>
                </c:pt>
                <c:pt idx="2">
                  <c:v>0.97406510588997042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6-4485-9720-BE08FCA0167C}"/>
            </c:ext>
          </c:extLst>
        </c:ser>
        <c:ser>
          <c:idx val="4"/>
          <c:order val="4"/>
          <c:tx>
            <c:strRef>
              <c:f>NT!$AQ$1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NT!$AQ$2:$AQ$4</c:f>
              <c:numCache>
                <c:formatCode>0%</c:formatCode>
                <c:ptCount val="3"/>
                <c:pt idx="0">
                  <c:v>0.54962180408698291</c:v>
                </c:pt>
                <c:pt idx="1">
                  <c:v>0.51900285615138986</c:v>
                </c:pt>
                <c:pt idx="2">
                  <c:v>0.53016195354814766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6-4485-9720-BE08FCA0167C}"/>
            </c:ext>
          </c:extLst>
        </c:ser>
        <c:ser>
          <c:idx val="5"/>
          <c:order val="5"/>
          <c:tx>
            <c:strRef>
              <c:f>NT!$AR$1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NT!$AR$2:$AR$4</c:f>
              <c:numCache>
                <c:formatCode>0%</c:formatCode>
                <c:ptCount val="3"/>
                <c:pt idx="0">
                  <c:v>0.93145494782861704</c:v>
                </c:pt>
                <c:pt idx="1">
                  <c:v>0.9643109173521921</c:v>
                </c:pt>
                <c:pt idx="2">
                  <c:v>0.9682960318892726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6-4485-9720-BE08FCA016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NT - System</a:t>
            </a:r>
            <a:r>
              <a:rPr lang="pt-PT" baseline="0"/>
              <a:t> Payback Time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6118065915229155E-2"/>
          <c:y val="0.10054885502779365"/>
          <c:w val="0.90727078456706489"/>
          <c:h val="0.68170575352536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NT!$AU$1</c:f>
              <c:strCache>
                <c:ptCount val="1"/>
                <c:pt idx="0">
                  <c:v>Average Cost 2030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NT!$AU$2:$AU$4</c:f>
              <c:numCache>
                <c:formatCode>0.00</c:formatCode>
                <c:ptCount val="3"/>
                <c:pt idx="0">
                  <c:v>7.2746289118073273</c:v>
                </c:pt>
                <c:pt idx="1">
                  <c:v>6.9170512577296872</c:v>
                </c:pt>
                <c:pt idx="2">
                  <c:v>6.4366864029542752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1-4162-8155-FFD25D67F5DA}"/>
            </c:ext>
          </c:extLst>
        </c:ser>
        <c:ser>
          <c:idx val="1"/>
          <c:order val="1"/>
          <c:tx>
            <c:strRef>
              <c:f>NT!$AV$1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NT!$AV$2:$AV$4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D1-4162-8155-FFD25D67F5DA}"/>
            </c:ext>
          </c:extLst>
        </c:ser>
        <c:ser>
          <c:idx val="2"/>
          <c:order val="2"/>
          <c:tx>
            <c:strRef>
              <c:f>NT!$AW$1</c:f>
              <c:strCache>
                <c:ptCount val="1"/>
                <c:pt idx="0">
                  <c:v>Deficit Cost 2030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NT!$AW$2:$AW$4</c:f>
              <c:numCache>
                <c:formatCode>0.00</c:formatCode>
                <c:ptCount val="3"/>
                <c:pt idx="0">
                  <c:v>5.6322006487254503</c:v>
                </c:pt>
                <c:pt idx="1">
                  <c:v>5.1829772364652609</c:v>
                </c:pt>
                <c:pt idx="2">
                  <c:v>5.2266183659374326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D1-4162-8155-FFD25D67F5DA}"/>
            </c:ext>
          </c:extLst>
        </c:ser>
        <c:ser>
          <c:idx val="3"/>
          <c:order val="3"/>
          <c:tx>
            <c:strRef>
              <c:f>NT!$AX$1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NT!$AX$2:$AX$4</c:f>
              <c:numCache>
                <c:formatCode>0.00</c:formatCode>
                <c:ptCount val="3"/>
                <c:pt idx="0">
                  <c:v>2.3042387285382548</c:v>
                </c:pt>
                <c:pt idx="1">
                  <c:v>2.3210707364765879</c:v>
                </c:pt>
                <c:pt idx="2">
                  <c:v>2.336723784002162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D1-4162-8155-FFD25D67F5DA}"/>
            </c:ext>
          </c:extLst>
        </c:ser>
        <c:ser>
          <c:idx val="4"/>
          <c:order val="4"/>
          <c:tx>
            <c:strRef>
              <c:f>NT!$AY$1</c:f>
              <c:strCache>
                <c:ptCount val="1"/>
                <c:pt idx="0">
                  <c:v>Manual Cost 2030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NT!$AY$2:$AY$4</c:f>
              <c:numCache>
                <c:formatCode>0.00</c:formatCode>
                <c:ptCount val="3"/>
                <c:pt idx="0">
                  <c:v>7.9359271798784148</c:v>
                </c:pt>
                <c:pt idx="1">
                  <c:v>7.5511979902645354</c:v>
                </c:pt>
                <c:pt idx="2">
                  <c:v>7.897595060279758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D1-4162-8155-FFD25D67F5DA}"/>
            </c:ext>
          </c:extLst>
        </c:ser>
        <c:ser>
          <c:idx val="5"/>
          <c:order val="5"/>
          <c:tx>
            <c:strRef>
              <c:f>NT!$AZ$1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NT!$AZ$2:$AZ$4</c:f>
              <c:numCache>
                <c:formatCode>0.00</c:formatCode>
                <c:ptCount val="3"/>
                <c:pt idx="0">
                  <c:v>2.3324974430204861</c:v>
                </c:pt>
                <c:pt idx="1">
                  <c:v>2.3237071704337242</c:v>
                </c:pt>
                <c:pt idx="2">
                  <c:v>2.342999080266158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D1-4162-8155-FFD25D67F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5221712"/>
        <c:axId val="965221232"/>
      </c:barChart>
      <c:catAx>
        <c:axId val="9652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232"/>
        <c:crosses val="autoZero"/>
        <c:auto val="1"/>
        <c:lblAlgn val="ctr"/>
        <c:lblOffset val="100"/>
        <c:noMultiLvlLbl val="0"/>
      </c:catAx>
      <c:valAx>
        <c:axId val="9652212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9652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26180764978511"/>
          <c:y val="0.88339297941037009"/>
          <c:w val="0.29371889273906088"/>
          <c:h val="0.1054658732181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NT!$M$3:$N$3</c:f>
              <c:numCache>
                <c:formatCode>0%</c:formatCode>
                <c:ptCount val="2"/>
                <c:pt idx="0">
                  <c:v>0.59105367387368135</c:v>
                </c:pt>
                <c:pt idx="1">
                  <c:v>0.93123204627129974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F-47A3-B667-129B59781F61}"/>
            </c:ext>
          </c:extLst>
        </c:ser>
        <c:ser>
          <c:idx val="1"/>
          <c:order val="1"/>
          <c:tx>
            <c:strRef>
              <c:f>NT!$L$4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NT!$M$4:$N$4</c:f>
              <c:numCache>
                <c:formatCode>0%</c:formatCode>
                <c:ptCount val="2"/>
                <c:pt idx="0">
                  <c:v>0.56864276207601738</c:v>
                </c:pt>
                <c:pt idx="1">
                  <c:v>0.96424723119295774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F-47A3-B667-129B59781F61}"/>
            </c:ext>
          </c:extLst>
        </c:ser>
        <c:ser>
          <c:idx val="2"/>
          <c:order val="2"/>
          <c:tx>
            <c:strRef>
              <c:f>NT!$L$5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NT!$M$5:$N$5</c:f>
              <c:numCache>
                <c:formatCode>0%</c:formatCode>
                <c:ptCount val="2"/>
                <c:pt idx="0">
                  <c:v>0.58941976017365971</c:v>
                </c:pt>
                <c:pt idx="1">
                  <c:v>0.9682588816297194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F-47A3-B667-129B5978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59552"/>
        <c:axId val="1161851392"/>
      </c:lineChart>
      <c:catAx>
        <c:axId val="11618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1392"/>
        <c:crosses val="autoZero"/>
        <c:auto val="1"/>
        <c:lblAlgn val="ctr"/>
        <c:lblOffset val="100"/>
        <c:noMultiLvlLbl val="0"/>
      </c:catAx>
      <c:valAx>
        <c:axId val="1161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NT!$B$8:$D$8</c:f>
              <c:numCache>
                <c:formatCode>0.00</c:formatCode>
                <c:ptCount val="3"/>
                <c:pt idx="0">
                  <c:v>0.4578068689395583</c:v>
                </c:pt>
                <c:pt idx="1">
                  <c:v>1.4242503722779221</c:v>
                </c:pt>
                <c:pt idx="2">
                  <c:v>2.2653490322348642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1-4FE0-8AB6-7879E7DB6731}"/>
            </c:ext>
          </c:extLst>
        </c:ser>
        <c:ser>
          <c:idx val="1"/>
          <c:order val="1"/>
          <c:tx>
            <c:strRef>
              <c:f>NT!$A$9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NT!$B$9:$D$9</c:f>
              <c:numCache>
                <c:formatCode>0.00</c:formatCode>
                <c:ptCount val="3"/>
                <c:pt idx="0">
                  <c:v>7.2746289118073273</c:v>
                </c:pt>
                <c:pt idx="1">
                  <c:v>6.9170512577296872</c:v>
                </c:pt>
                <c:pt idx="2">
                  <c:v>6.4366864029542752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1-4FE0-8AB6-7879E7DB67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cat>
            <c:numRef>
              <c:f>NT!$Q$2:$R$2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NT!$Q$3:$R$3</c:f>
              <c:numCache>
                <c:formatCode>0%</c:formatCode>
                <c:ptCount val="2"/>
                <c:pt idx="0">
                  <c:v>0.69353664493256384</c:v>
                </c:pt>
                <c:pt idx="1">
                  <c:v>0.94738620663328932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4-4610-BB0B-9F634C3CE5D3}"/>
            </c:ext>
          </c:extLst>
        </c:ser>
        <c:ser>
          <c:idx val="1"/>
          <c:order val="1"/>
          <c:tx>
            <c:strRef>
              <c:f>NT!$L$4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NT!$Q$2:$R$2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NT!$Q$4:$R$4</c:f>
              <c:numCache>
                <c:formatCode>0%</c:formatCode>
                <c:ptCount val="2"/>
                <c:pt idx="0">
                  <c:v>0.75602876785763296</c:v>
                </c:pt>
                <c:pt idx="1">
                  <c:v>0.97273012229956279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4-4610-BB0B-9F634C3CE5D3}"/>
            </c:ext>
          </c:extLst>
        </c:ser>
        <c:ser>
          <c:idx val="2"/>
          <c:order val="2"/>
          <c:tx>
            <c:strRef>
              <c:f>NT!$L$5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NT!$Q$2:$R$2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NT!$Q$5:$R$5</c:f>
              <c:numCache>
                <c:formatCode>0%</c:formatCode>
                <c:ptCount val="2"/>
                <c:pt idx="0">
                  <c:v>0.77964706775511095</c:v>
                </c:pt>
                <c:pt idx="1">
                  <c:v>0.97406510588997042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4-4610-BB0B-9F634C3CE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59552"/>
        <c:axId val="1161851392"/>
      </c:lineChart>
      <c:catAx>
        <c:axId val="11618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1392"/>
        <c:crosses val="autoZero"/>
        <c:auto val="1"/>
        <c:lblAlgn val="ctr"/>
        <c:lblOffset val="100"/>
        <c:noMultiLvlLbl val="0"/>
      </c:catAx>
      <c:valAx>
        <c:axId val="1161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NT!$L$9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NT!$M$9:$N$9</c:f>
              <c:numCache>
                <c:formatCode>0%</c:formatCode>
                <c:ptCount val="2"/>
                <c:pt idx="0">
                  <c:v>0.54962180408698291</c:v>
                </c:pt>
                <c:pt idx="1">
                  <c:v>0.93145494782861704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6-4723-B452-BE017485754F}"/>
            </c:ext>
          </c:extLst>
        </c:ser>
        <c:ser>
          <c:idx val="1"/>
          <c:order val="1"/>
          <c:tx>
            <c:strRef>
              <c:f>NT!$L$10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NT!$M$10:$N$10</c:f>
              <c:numCache>
                <c:formatCode>0%</c:formatCode>
                <c:ptCount val="2"/>
                <c:pt idx="0">
                  <c:v>0.51900285615138986</c:v>
                </c:pt>
                <c:pt idx="1">
                  <c:v>0.9643109173521921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6-4723-B452-BE017485754F}"/>
            </c:ext>
          </c:extLst>
        </c:ser>
        <c:ser>
          <c:idx val="2"/>
          <c:order val="2"/>
          <c:tx>
            <c:strRef>
              <c:f>NT!$L$11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NT!$M$2:$N$2</c:f>
              <c:numCache>
                <c:formatCode>General</c:formatCode>
                <c:ptCount val="2"/>
                <c:pt idx="0">
                  <c:v>2030</c:v>
                </c:pt>
                <c:pt idx="1">
                  <c:v>2040</c:v>
                </c:pt>
              </c:numCache>
            </c:numRef>
          </c:cat>
          <c:val>
            <c:numRef>
              <c:f>NT!$M$11:$N$11</c:f>
              <c:numCache>
                <c:formatCode>0%</c:formatCode>
                <c:ptCount val="2"/>
                <c:pt idx="0">
                  <c:v>0.53016195354814766</c:v>
                </c:pt>
                <c:pt idx="1">
                  <c:v>0.9682960318892726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6-4723-B452-BE0174857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859552"/>
        <c:axId val="1161851392"/>
      </c:lineChart>
      <c:catAx>
        <c:axId val="11618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1392"/>
        <c:crosses val="autoZero"/>
        <c:auto val="1"/>
        <c:lblAlgn val="ctr"/>
        <c:lblOffset val="100"/>
        <c:noMultiLvlLbl val="0"/>
      </c:catAx>
      <c:valAx>
        <c:axId val="1161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618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GA!$B$3:$D$3</c:f>
              <c:numCache>
                <c:formatCode>0.00</c:formatCode>
                <c:ptCount val="3"/>
                <c:pt idx="0">
                  <c:v>77448.688031220823</c:v>
                </c:pt>
                <c:pt idx="1">
                  <c:v>92837.493971337433</c:v>
                </c:pt>
                <c:pt idx="2">
                  <c:v>93341.604034942691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8-441A-A4DF-FCD91EBDB401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GA!$B$4:$D$4</c:f>
              <c:numCache>
                <c:formatCode>0.00</c:formatCode>
                <c:ptCount val="3"/>
                <c:pt idx="0">
                  <c:v>31053.15888363948</c:v>
                </c:pt>
                <c:pt idx="1">
                  <c:v>50369.888754683838</c:v>
                </c:pt>
                <c:pt idx="2">
                  <c:v>56126.441532338111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8-441A-A4DF-FCD91EBDB401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3219261786173677E-3"/>
                  <c:y val="-1.88302067653077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DA-47B6-8245-7326EB93353A}"/>
                </c:ext>
              </c:extLst>
            </c:dLbl>
            <c:dLbl>
              <c:idx val="1"/>
              <c:layout>
                <c:manualLayout>
                  <c:x val="5.5479507857449121E-3"/>
                  <c:y val="1.883020676530779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DA-47B6-8245-7326EB9335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GA!$B$5:$D$5</c:f>
              <c:numCache>
                <c:formatCode>0.00</c:formatCode>
                <c:ptCount val="3"/>
                <c:pt idx="0">
                  <c:v>43125.752690201458</c:v>
                </c:pt>
                <c:pt idx="1">
                  <c:v>38650.643722264416</c:v>
                </c:pt>
                <c:pt idx="2">
                  <c:v>33660.823143918024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8-441A-A4DF-FCD91EBDB4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GA!$B$6:$D$6</c:f>
              <c:numCache>
                <c:formatCode>0.00</c:formatCode>
                <c:ptCount val="3"/>
                <c:pt idx="0">
                  <c:v>69173707.3150841</c:v>
                </c:pt>
                <c:pt idx="1">
                  <c:v>61995632.530512653</c:v>
                </c:pt>
                <c:pt idx="2">
                  <c:v>53991960.322844833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8-4D55-964D-258D5EE87105}"/>
            </c:ext>
          </c:extLst>
        </c:ser>
        <c:ser>
          <c:idx val="1"/>
          <c:order val="1"/>
          <c:tx>
            <c:strRef>
              <c:f>GA!$A$7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GA!$B$7:$D$7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8-4D55-964D-258D5EE87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GA!$B$8:$D$8</c:f>
              <c:numCache>
                <c:formatCode>0.00</c:formatCode>
                <c:ptCount val="3"/>
                <c:pt idx="0">
                  <c:v>0.49725161500890669</c:v>
                </c:pt>
                <c:pt idx="1">
                  <c:v>1.820520106029863</c:v>
                </c:pt>
                <c:pt idx="2">
                  <c:v>3.5835270341192231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C0B-B821-D50895D0F887}"/>
            </c:ext>
          </c:extLst>
        </c:ser>
        <c:ser>
          <c:idx val="1"/>
          <c:order val="1"/>
          <c:tx>
            <c:strRef>
              <c:f>GA!$A$9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GA!$B$9:$D$9</c:f>
              <c:numCache>
                <c:formatCode>0.00</c:formatCode>
                <c:ptCount val="3"/>
                <c:pt idx="0">
                  <c:v>6.7707113848278002</c:v>
                </c:pt>
                <c:pt idx="1">
                  <c:v>7.6724428184877693</c:v>
                </c:pt>
                <c:pt idx="2">
                  <c:v>8.8434685008747262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9-4C0B-B821-D50895D0F8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GA!$B$10:$D$10</c:f>
              <c:numCache>
                <c:formatCode>0%</c:formatCode>
                <c:ptCount val="3"/>
                <c:pt idx="0">
                  <c:v>0.36230345097647165</c:v>
                </c:pt>
                <c:pt idx="1">
                  <c:v>0.32174161116889438</c:v>
                </c:pt>
                <c:pt idx="2">
                  <c:v>0.31029746182284679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5A1-9D76-7359A26BD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GA!$W$1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GA!$W$2:$W$4</c:f>
              <c:numCache>
                <c:formatCode>0.00</c:formatCode>
                <c:ptCount val="3"/>
                <c:pt idx="0">
                  <c:v>5.1541415417261209</c:v>
                </c:pt>
                <c:pt idx="1">
                  <c:v>4.4557677653765566</c:v>
                </c:pt>
                <c:pt idx="2">
                  <c:v>4.5369291054199037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D99-A09D-03612D9AB17B}"/>
            </c:ext>
          </c:extLst>
        </c:ser>
        <c:ser>
          <c:idx val="1"/>
          <c:order val="1"/>
          <c:tx>
            <c:strRef>
              <c:f>GA!$X$1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GA!$X$2:$X$4</c:f>
              <c:numCache>
                <c:formatCode>0.00</c:formatCode>
                <c:ptCount val="3"/>
                <c:pt idx="0">
                  <c:v>2.1959621082186729</c:v>
                </c:pt>
                <c:pt idx="1">
                  <c:v>1.7108401997202569</c:v>
                </c:pt>
                <c:pt idx="2">
                  <c:v>1.55768824206193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3-4D99-A09D-03612D9AB17B}"/>
            </c:ext>
          </c:extLst>
        </c:ser>
        <c:ser>
          <c:idx val="2"/>
          <c:order val="2"/>
          <c:tx>
            <c:strRef>
              <c:f>GA!$Y$1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GA!$Y$2:$Y$4</c:f>
              <c:numCache>
                <c:formatCode>0.00</c:formatCode>
                <c:ptCount val="3"/>
                <c:pt idx="0">
                  <c:v>2.1168061304354251</c:v>
                </c:pt>
                <c:pt idx="1">
                  <c:v>1.694764260741775</c:v>
                </c:pt>
                <c:pt idx="2">
                  <c:v>1.6211472696980329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3-4D99-A09D-03612D9AB17B}"/>
            </c:ext>
          </c:extLst>
        </c:ser>
        <c:ser>
          <c:idx val="3"/>
          <c:order val="3"/>
          <c:tx>
            <c:strRef>
              <c:f>GA!$Z$1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GA!$Z$2:$Z$4</c:f>
              <c:numCache>
                <c:formatCode>0.00</c:formatCode>
                <c:ptCount val="3"/>
                <c:pt idx="0">
                  <c:v>4.7023674433126423</c:v>
                </c:pt>
                <c:pt idx="1">
                  <c:v>3.8379084409041999</c:v>
                </c:pt>
                <c:pt idx="2">
                  <c:v>3.8091466179246489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3-4D99-A09D-03612D9AB17B}"/>
            </c:ext>
          </c:extLst>
        </c:ser>
        <c:ser>
          <c:idx val="4"/>
          <c:order val="4"/>
          <c:tx>
            <c:strRef>
              <c:f>GA!$AA$1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GA!$AA$2:$AA$4</c:f>
              <c:numCache>
                <c:formatCode>0.00</c:formatCode>
                <c:ptCount val="3"/>
                <c:pt idx="0">
                  <c:v>2.1853541049292651</c:v>
                </c:pt>
                <c:pt idx="1">
                  <c:v>1.8208438986617079</c:v>
                </c:pt>
                <c:pt idx="2">
                  <c:v>1.680108936109443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3-4D99-A09D-03612D9AB17B}"/>
            </c:ext>
          </c:extLst>
        </c:ser>
        <c:ser>
          <c:idx val="5"/>
          <c:order val="5"/>
          <c:tx>
            <c:strRef>
              <c:f>GA!$AB$1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GA!$AB$2:$AB$4</c:f>
              <c:numCache>
                <c:formatCode>0.00</c:formatCode>
                <c:ptCount val="3"/>
                <c:pt idx="0">
                  <c:v>2.2768830768581432</c:v>
                </c:pt>
                <c:pt idx="1">
                  <c:v>2.0903721257589081</c:v>
                </c:pt>
                <c:pt idx="2">
                  <c:v>2.023025900297168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3-4D99-A09D-03612D9AB17B}"/>
            </c:ext>
          </c:extLst>
        </c:ser>
        <c:ser>
          <c:idx val="6"/>
          <c:order val="6"/>
          <c:tx>
            <c:strRef>
              <c:f>GA!$AC$1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GA!$AC$2:$AC$4</c:f>
              <c:numCache>
                <c:formatCode>0.00</c:formatCode>
                <c:ptCount val="3"/>
                <c:pt idx="0">
                  <c:v>4.9924627397063821</c:v>
                </c:pt>
                <c:pt idx="1">
                  <c:v>4.1876717790320166</c:v>
                </c:pt>
                <c:pt idx="2">
                  <c:v>4.3134017206568016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33-4D99-A09D-03612D9AB17B}"/>
            </c:ext>
          </c:extLst>
        </c:ser>
        <c:ser>
          <c:idx val="7"/>
          <c:order val="7"/>
          <c:tx>
            <c:strRef>
              <c:f>GA!$AD$1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GA!$AD$2:$AD$4</c:f>
              <c:numCache>
                <c:formatCode>0.00</c:formatCode>
                <c:ptCount val="3"/>
                <c:pt idx="0">
                  <c:v>2.161805934127095</c:v>
                </c:pt>
                <c:pt idx="1">
                  <c:v>1.70892023931592</c:v>
                </c:pt>
                <c:pt idx="2">
                  <c:v>1.60723577069364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33-4D99-A09D-03612D9AB17B}"/>
            </c:ext>
          </c:extLst>
        </c:ser>
        <c:ser>
          <c:idx val="8"/>
          <c:order val="8"/>
          <c:tx>
            <c:strRef>
              <c:f>GA!$AE$1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GA!$AE$2:$AE$4</c:f>
              <c:numCache>
                <c:formatCode>0.00</c:formatCode>
                <c:ptCount val="3"/>
                <c:pt idx="0">
                  <c:v>2.067282202216576</c:v>
                </c:pt>
                <c:pt idx="1">
                  <c:v>1.660776150086916</c:v>
                </c:pt>
                <c:pt idx="2">
                  <c:v>1.569747963327605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33-4D99-A09D-03612D9AB1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GA!$AS$1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GA!$AS$2:$AS$4</c:f>
              <c:numCache>
                <c:formatCode>0%</c:formatCode>
                <c:ptCount val="3"/>
                <c:pt idx="0">
                  <c:v>0.36230345097647165</c:v>
                </c:pt>
                <c:pt idx="1">
                  <c:v>0.32174161116889438</c:v>
                </c:pt>
                <c:pt idx="2">
                  <c:v>0.31029746182284679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5-4AA4-8496-CF967EA4F759}"/>
            </c:ext>
          </c:extLst>
        </c:ser>
        <c:ser>
          <c:idx val="1"/>
          <c:order val="1"/>
          <c:tx>
            <c:strRef>
              <c:f>GA!$AT$1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GA!$AT$2:$AT$4</c:f>
              <c:numCache>
                <c:formatCode>0%</c:formatCode>
                <c:ptCount val="3"/>
                <c:pt idx="0">
                  <c:v>0.46839004534755013</c:v>
                </c:pt>
                <c:pt idx="1">
                  <c:v>0.55728955175162065</c:v>
                </c:pt>
                <c:pt idx="2">
                  <c:v>0.5763951649937058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5-4AA4-8496-CF967EA4F759}"/>
            </c:ext>
          </c:extLst>
        </c:ser>
        <c:ser>
          <c:idx val="2"/>
          <c:order val="2"/>
          <c:tx>
            <c:strRef>
              <c:f>GA!$AU$1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GA!$AU$2:$AU$4</c:f>
              <c:numCache>
                <c:formatCode>0%</c:formatCode>
                <c:ptCount val="3"/>
                <c:pt idx="0">
                  <c:v>0.28581732137977389</c:v>
                </c:pt>
                <c:pt idx="1">
                  <c:v>0.28991565369851413</c:v>
                </c:pt>
                <c:pt idx="2">
                  <c:v>0.2951691245610053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5-4AA4-8496-CF967EA4F759}"/>
            </c:ext>
          </c:extLst>
        </c:ser>
        <c:ser>
          <c:idx val="3"/>
          <c:order val="3"/>
          <c:tx>
            <c:strRef>
              <c:f>GA!$AV$1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GA!$AV$2:$AV$4</c:f>
              <c:numCache>
                <c:formatCode>0%</c:formatCode>
                <c:ptCount val="3"/>
                <c:pt idx="0">
                  <c:v>0.50630932613410329</c:v>
                </c:pt>
                <c:pt idx="1">
                  <c:v>0.57252998794214671</c:v>
                </c:pt>
                <c:pt idx="2">
                  <c:v>0.58398122799750807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5-4AA4-8496-CF967EA4F759}"/>
            </c:ext>
          </c:extLst>
        </c:ser>
        <c:ser>
          <c:idx val="4"/>
          <c:order val="4"/>
          <c:tx>
            <c:strRef>
              <c:f>GA!$AW$1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GA!$AW$2:$AW$4</c:f>
              <c:numCache>
                <c:formatCode>0%</c:formatCode>
                <c:ptCount val="3"/>
                <c:pt idx="0">
                  <c:v>0.56080281208179938</c:v>
                </c:pt>
                <c:pt idx="1">
                  <c:v>0.66707807412275899</c:v>
                </c:pt>
                <c:pt idx="2">
                  <c:v>0.69527743694420829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5-4AA4-8496-CF967EA4F759}"/>
            </c:ext>
          </c:extLst>
        </c:ser>
        <c:ser>
          <c:idx val="5"/>
          <c:order val="5"/>
          <c:tx>
            <c:strRef>
              <c:f>GA!$AX$1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GA!$AX$2:$AX$4</c:f>
              <c:numCache>
                <c:formatCode>0%</c:formatCode>
                <c:ptCount val="3"/>
                <c:pt idx="0">
                  <c:v>0.48239506340801425</c:v>
                </c:pt>
                <c:pt idx="1">
                  <c:v>0.54883300229122722</c:v>
                </c:pt>
                <c:pt idx="2">
                  <c:v>0.54718150806536348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5-4AA4-8496-CF967EA4F759}"/>
            </c:ext>
          </c:extLst>
        </c:ser>
        <c:ser>
          <c:idx val="6"/>
          <c:order val="6"/>
          <c:tx>
            <c:strRef>
              <c:f>GA!$AY$1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GA!$AY$2:$AY$4</c:f>
              <c:numCache>
                <c:formatCode>0%</c:formatCode>
                <c:ptCount val="3"/>
                <c:pt idx="0">
                  <c:v>0.41651109736422059</c:v>
                </c:pt>
                <c:pt idx="1">
                  <c:v>0.41269458229714046</c:v>
                </c:pt>
                <c:pt idx="2">
                  <c:v>0.42996220860848061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C5-4AA4-8496-CF967EA4F759}"/>
            </c:ext>
          </c:extLst>
        </c:ser>
        <c:ser>
          <c:idx val="7"/>
          <c:order val="7"/>
          <c:tx>
            <c:strRef>
              <c:f>GA!$AZ$1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GA!$AZ$2:$AZ$4</c:f>
              <c:numCache>
                <c:formatCode>0%</c:formatCode>
                <c:ptCount val="3"/>
                <c:pt idx="0">
                  <c:v>0.52432714791712731</c:v>
                </c:pt>
                <c:pt idx="1">
                  <c:v>0.62480310298712327</c:v>
                </c:pt>
                <c:pt idx="2">
                  <c:v>0.65881703323913454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C5-4AA4-8496-CF967EA4F759}"/>
            </c:ext>
          </c:extLst>
        </c:ser>
        <c:ser>
          <c:idx val="8"/>
          <c:order val="8"/>
          <c:tx>
            <c:strRef>
              <c:f>GA!$BA$1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GA!$BA$2:$BA$4</c:f>
              <c:numCache>
                <c:formatCode>0%</c:formatCode>
                <c:ptCount val="3"/>
                <c:pt idx="0">
                  <c:v>0.31000418461541168</c:v>
                </c:pt>
                <c:pt idx="1">
                  <c:v>0.31939049265279257</c:v>
                </c:pt>
                <c:pt idx="2">
                  <c:v>0.31953959821838829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C5-4AA4-8496-CF967EA4F7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GA!$AH$1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GA!$AH$2:$AH$4</c:f>
              <c:numCache>
                <c:formatCode>0%</c:formatCode>
                <c:ptCount val="3"/>
                <c:pt idx="0">
                  <c:v>0.34308153695053617</c:v>
                </c:pt>
                <c:pt idx="1">
                  <c:v>0.51977435116965354</c:v>
                </c:pt>
                <c:pt idx="2">
                  <c:v>0.56864454631165351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E-4BA0-8B0D-CFD765058CFF}"/>
            </c:ext>
          </c:extLst>
        </c:ser>
        <c:ser>
          <c:idx val="1"/>
          <c:order val="1"/>
          <c:tx>
            <c:strRef>
              <c:f>GA!$AI$1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GA!$AI$2:$AI$4</c:f>
              <c:numCache>
                <c:formatCode>0%</c:formatCode>
                <c:ptCount val="3"/>
                <c:pt idx="0">
                  <c:v>0.79205212039806294</c:v>
                </c:pt>
                <c:pt idx="1">
                  <c:v>0.88068749364039833</c:v>
                </c:pt>
                <c:pt idx="2">
                  <c:v>0.93289563063219161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E-4BA0-8B0D-CFD765058CFF}"/>
            </c:ext>
          </c:extLst>
        </c:ser>
        <c:ser>
          <c:idx val="2"/>
          <c:order val="2"/>
          <c:tx>
            <c:strRef>
              <c:f>GA!$AJ$1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GA!$AJ$2:$AJ$4</c:f>
              <c:numCache>
                <c:formatCode>0%</c:formatCode>
                <c:ptCount val="3"/>
                <c:pt idx="0">
                  <c:v>0.79164189014277109</c:v>
                </c:pt>
                <c:pt idx="1">
                  <c:v>0.86658630253177094</c:v>
                </c:pt>
                <c:pt idx="2">
                  <c:v>0.88665801247945564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E-4BA0-8B0D-CFD765058CFF}"/>
            </c:ext>
          </c:extLst>
        </c:ser>
        <c:ser>
          <c:idx val="3"/>
          <c:order val="3"/>
          <c:tx>
            <c:strRef>
              <c:f>GA!$AK$1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GA!$AK$2:$AK$4</c:f>
              <c:numCache>
                <c:formatCode>0%</c:formatCode>
                <c:ptCount val="3"/>
                <c:pt idx="0">
                  <c:v>0.30779137247710808</c:v>
                </c:pt>
                <c:pt idx="1">
                  <c:v>0.52768430721203918</c:v>
                </c:pt>
                <c:pt idx="2">
                  <c:v>0.67686534490040262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E-4BA0-8B0D-CFD765058CFF}"/>
            </c:ext>
          </c:extLst>
        </c:ser>
        <c:ser>
          <c:idx val="4"/>
          <c:order val="4"/>
          <c:tx>
            <c:strRef>
              <c:f>GA!$AL$1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GA!$AL$2:$AL$4</c:f>
              <c:numCache>
                <c:formatCode>0%</c:formatCode>
                <c:ptCount val="3"/>
                <c:pt idx="0">
                  <c:v>0.81311382834334944</c:v>
                </c:pt>
                <c:pt idx="1">
                  <c:v>0.88681467968788863</c:v>
                </c:pt>
                <c:pt idx="2">
                  <c:v>0.93129560835075931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0E-4BA0-8B0D-CFD765058CFF}"/>
            </c:ext>
          </c:extLst>
        </c:ser>
        <c:ser>
          <c:idx val="5"/>
          <c:order val="5"/>
          <c:tx>
            <c:strRef>
              <c:f>GA!$AM$1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GA!$AM$2:$AM$4</c:f>
              <c:numCache>
                <c:formatCode>0%</c:formatCode>
                <c:ptCount val="3"/>
                <c:pt idx="0">
                  <c:v>0.55496941269007727</c:v>
                </c:pt>
                <c:pt idx="1">
                  <c:v>0.6981145472015825</c:v>
                </c:pt>
                <c:pt idx="2">
                  <c:v>0.77237263489337182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0E-4BA0-8B0D-CFD765058CFF}"/>
            </c:ext>
          </c:extLst>
        </c:ser>
        <c:ser>
          <c:idx val="6"/>
          <c:order val="6"/>
          <c:tx>
            <c:strRef>
              <c:f>GA!$AN$1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GA!$AN$2:$AN$4</c:f>
              <c:numCache>
                <c:formatCode>0%</c:formatCode>
                <c:ptCount val="3"/>
                <c:pt idx="0">
                  <c:v>0.2918554583721471</c:v>
                </c:pt>
                <c:pt idx="1">
                  <c:v>0.52835347206989658</c:v>
                </c:pt>
                <c:pt idx="2">
                  <c:v>0.63757897905666294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0E-4BA0-8B0D-CFD765058CFF}"/>
            </c:ext>
          </c:extLst>
        </c:ser>
        <c:ser>
          <c:idx val="7"/>
          <c:order val="7"/>
          <c:tx>
            <c:strRef>
              <c:f>GA!$AO$1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GA!$AO$2:$AO$4</c:f>
              <c:numCache>
                <c:formatCode>0%</c:formatCode>
                <c:ptCount val="3"/>
                <c:pt idx="0">
                  <c:v>0.83526324572079447</c:v>
                </c:pt>
                <c:pt idx="1">
                  <c:v>0.90453132854816332</c:v>
                </c:pt>
                <c:pt idx="2">
                  <c:v>0.93965501375227134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0E-4BA0-8B0D-CFD765058CFF}"/>
            </c:ext>
          </c:extLst>
        </c:ser>
        <c:ser>
          <c:idx val="8"/>
          <c:order val="8"/>
          <c:tx>
            <c:strRef>
              <c:f>GA!$AP$1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GA!$AP$2:$AP$4</c:f>
              <c:numCache>
                <c:formatCode>0%</c:formatCode>
                <c:ptCount val="3"/>
                <c:pt idx="0">
                  <c:v>0.78054738549260261</c:v>
                </c:pt>
                <c:pt idx="1">
                  <c:v>0.86318790802278211</c:v>
                </c:pt>
                <c:pt idx="2">
                  <c:v>0.88694903158816418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0E-4BA0-8B0D-CFD765058C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 - System Payback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GA!$BD$1</c:f>
              <c:strCache>
                <c:ptCount val="1"/>
                <c:pt idx="0">
                  <c:v>AT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GA!$BD$2:$BD$4</c:f>
              <c:numCache>
                <c:formatCode>0.00</c:formatCode>
                <c:ptCount val="3"/>
                <c:pt idx="0">
                  <c:v>6.7707113848278002</c:v>
                </c:pt>
                <c:pt idx="1">
                  <c:v>7.6724428184877693</c:v>
                </c:pt>
                <c:pt idx="2">
                  <c:v>8.8434685008747262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BDA-9AC3-1DDC5FC86E02}"/>
            </c:ext>
          </c:extLst>
        </c:ser>
        <c:ser>
          <c:idx val="1"/>
          <c:order val="1"/>
          <c:tx>
            <c:strRef>
              <c:f>GA!$BE$1</c:f>
              <c:strCache>
                <c:ptCount val="1"/>
                <c:pt idx="0">
                  <c:v>AT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GA!$BE$2:$BE$4</c:f>
              <c:numCache>
                <c:formatCode>0.00</c:formatCode>
                <c:ptCount val="3"/>
                <c:pt idx="0">
                  <c:v>3.7937665924815249</c:v>
                </c:pt>
                <c:pt idx="1">
                  <c:v>3.2823234080338421</c:v>
                </c:pt>
                <c:pt idx="2">
                  <c:v>3.101778445162426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C-4BDA-9AC3-1DDC5FC86E02}"/>
            </c:ext>
          </c:extLst>
        </c:ser>
        <c:ser>
          <c:idx val="2"/>
          <c:order val="2"/>
          <c:tx>
            <c:strRef>
              <c:f>GA!$BF$1</c:f>
              <c:strCache>
                <c:ptCount val="1"/>
                <c:pt idx="0">
                  <c:v>AT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GA!$BF$2:$BF$4</c:f>
              <c:numCache>
                <c:formatCode>0.00</c:formatCode>
                <c:ptCount val="3"/>
                <c:pt idx="0">
                  <c:v>8.0604325806030133</c:v>
                </c:pt>
                <c:pt idx="1">
                  <c:v>8.6320343348016699</c:v>
                </c:pt>
                <c:pt idx="2">
                  <c:v>9.2546739358202093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C-4BDA-9AC3-1DDC5FC86E02}"/>
            </c:ext>
          </c:extLst>
        </c:ser>
        <c:ser>
          <c:idx val="3"/>
          <c:order val="3"/>
          <c:tx>
            <c:strRef>
              <c:f>GA!$BG$1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GA!$BG$2:$BG$4</c:f>
              <c:numCache>
                <c:formatCode>0.00</c:formatCode>
                <c:ptCount val="3"/>
                <c:pt idx="0">
                  <c:v>4.5241569386657998</c:v>
                </c:pt>
                <c:pt idx="1">
                  <c:v>4.0796580220726701</c:v>
                </c:pt>
                <c:pt idx="2">
                  <c:v>4.2274528435141523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BC-4BDA-9AC3-1DDC5FC86E02}"/>
            </c:ext>
          </c:extLst>
        </c:ser>
        <c:ser>
          <c:idx val="4"/>
          <c:order val="4"/>
          <c:tx>
            <c:strRef>
              <c:f>GA!$BH$1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GA!$BH$2:$BH$4</c:f>
              <c:numCache>
                <c:formatCode>0.00</c:formatCode>
                <c:ptCount val="3"/>
                <c:pt idx="0">
                  <c:v>3.2160066461750629</c:v>
                </c:pt>
                <c:pt idx="1">
                  <c:v>2.8903030202779578</c:v>
                </c:pt>
                <c:pt idx="2">
                  <c:v>2.7592029600278192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BC-4BDA-9AC3-1DDC5FC86E02}"/>
            </c:ext>
          </c:extLst>
        </c:ser>
        <c:ser>
          <c:idx val="5"/>
          <c:order val="5"/>
          <c:tx>
            <c:strRef>
              <c:f>GA!$BI$1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GA!$BI$2:$BI$4</c:f>
              <c:numCache>
                <c:formatCode>0.00</c:formatCode>
                <c:ptCount val="3"/>
                <c:pt idx="0">
                  <c:v>4.85227770137333</c:v>
                </c:pt>
                <c:pt idx="1">
                  <c:v>4.836568567674318</c:v>
                </c:pt>
                <c:pt idx="2">
                  <c:v>4.8210778914585877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BC-4BDA-9AC3-1DDC5FC86E02}"/>
            </c:ext>
          </c:extLst>
        </c:ser>
        <c:ser>
          <c:idx val="6"/>
          <c:order val="6"/>
          <c:tx>
            <c:strRef>
              <c:f>GA!$BJ$1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GA!$BJ$2:$BJ$4</c:f>
              <c:numCache>
                <c:formatCode>0.00</c:formatCode>
                <c:ptCount val="3"/>
                <c:pt idx="0">
                  <c:v>5.3448796059774866</c:v>
                </c:pt>
                <c:pt idx="1">
                  <c:v>5.4752079698080616</c:v>
                </c:pt>
                <c:pt idx="2">
                  <c:v>6.2945701464007149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BC-4BDA-9AC3-1DDC5FC86E02}"/>
            </c:ext>
          </c:extLst>
        </c:ser>
        <c:ser>
          <c:idx val="7"/>
          <c:order val="7"/>
          <c:tx>
            <c:strRef>
              <c:f>GA!$BK$1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GA!$BK$2:$BK$4</c:f>
              <c:numCache>
                <c:formatCode>0.00</c:formatCode>
                <c:ptCount val="3"/>
                <c:pt idx="0">
                  <c:v>3.4023729094821791</c:v>
                </c:pt>
                <c:pt idx="1">
                  <c:v>2.950718370190959</c:v>
                </c:pt>
                <c:pt idx="2">
                  <c:v>2.8574671872584601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5BC-4BDA-9AC3-1DDC5FC86E02}"/>
            </c:ext>
          </c:extLst>
        </c:ser>
        <c:ser>
          <c:idx val="8"/>
          <c:order val="8"/>
          <c:tx>
            <c:strRef>
              <c:f>GA!$BL$1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GA!$BL$2:$BL$4</c:f>
              <c:numCache>
                <c:formatCode>0.00</c:formatCode>
                <c:ptCount val="3"/>
                <c:pt idx="0">
                  <c:v>7.5944625384198963</c:v>
                </c:pt>
                <c:pt idx="1">
                  <c:v>7.8505166504295367</c:v>
                </c:pt>
                <c:pt idx="2">
                  <c:v>7.8826178165044736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BC-4BDA-9AC3-1DDC5FC86E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6327504"/>
        <c:axId val="1196332304"/>
      </c:barChart>
      <c:catAx>
        <c:axId val="11963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2304"/>
        <c:crosses val="autoZero"/>
        <c:auto val="1"/>
        <c:lblAlgn val="ctr"/>
        <c:lblOffset val="100"/>
        <c:noMultiLvlLbl val="0"/>
      </c:catAx>
      <c:valAx>
        <c:axId val="119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500919670385441"/>
          <c:y val="0.88544219056286755"/>
          <c:w val="0.41915965301877767"/>
          <c:h val="8.3994766872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NT!$B$10:$D$10</c:f>
              <c:numCache>
                <c:formatCode>0%</c:formatCode>
                <c:ptCount val="3"/>
                <c:pt idx="0">
                  <c:v>0.59105367387368135</c:v>
                </c:pt>
                <c:pt idx="1">
                  <c:v>0.56864276207601738</c:v>
                </c:pt>
                <c:pt idx="2">
                  <c:v>0.58941976017365971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B-46FB-B1B5-63D536ACE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GA!$M$3:$O$3</c:f>
              <c:numCache>
                <c:formatCode>0%</c:formatCode>
                <c:ptCount val="3"/>
                <c:pt idx="0">
                  <c:v>0.36230345097647165</c:v>
                </c:pt>
                <c:pt idx="1">
                  <c:v>0.46839004534755013</c:v>
                </c:pt>
                <c:pt idx="2">
                  <c:v>0.28581732137977389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A-4B54-95BF-99E88B432E9F}"/>
            </c:ext>
          </c:extLst>
        </c:ser>
        <c:ser>
          <c:idx val="1"/>
          <c:order val="1"/>
          <c:tx>
            <c:strRef>
              <c:f>GA!$L$4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GA!$M$4:$O$4</c:f>
              <c:numCache>
                <c:formatCode>0%</c:formatCode>
                <c:ptCount val="3"/>
                <c:pt idx="0">
                  <c:v>0.32174161116889438</c:v>
                </c:pt>
                <c:pt idx="1">
                  <c:v>0.55728955175162065</c:v>
                </c:pt>
                <c:pt idx="2">
                  <c:v>0.28991565369851413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A-4B54-95BF-99E88B432E9F}"/>
            </c:ext>
          </c:extLst>
        </c:ser>
        <c:ser>
          <c:idx val="2"/>
          <c:order val="2"/>
          <c:tx>
            <c:strRef>
              <c:f>GA!$L$5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GA!$M$5:$O$5</c:f>
              <c:numCache>
                <c:formatCode>0%</c:formatCode>
                <c:ptCount val="3"/>
                <c:pt idx="0">
                  <c:v>0.31029746182284679</c:v>
                </c:pt>
                <c:pt idx="1">
                  <c:v>0.5763951649937058</c:v>
                </c:pt>
                <c:pt idx="2">
                  <c:v>0.2951691245610053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A-4B54-95BF-99E88B432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339984"/>
        <c:axId val="1196345744"/>
      </c:lineChart>
      <c:catAx>
        <c:axId val="11963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45744"/>
        <c:crosses val="autoZero"/>
        <c:auto val="1"/>
        <c:lblAlgn val="ctr"/>
        <c:lblOffset val="100"/>
        <c:noMultiLvlLbl val="0"/>
      </c:catAx>
      <c:valAx>
        <c:axId val="1196345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GA!$R$3:$T$3</c:f>
              <c:numCache>
                <c:formatCode>0%</c:formatCode>
                <c:ptCount val="3"/>
                <c:pt idx="0">
                  <c:v>0.50630932613410329</c:v>
                </c:pt>
                <c:pt idx="1">
                  <c:v>0.56080281208179938</c:v>
                </c:pt>
                <c:pt idx="2">
                  <c:v>0.48239506340801425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C-41E2-82D1-A24917031694}"/>
            </c:ext>
          </c:extLst>
        </c:ser>
        <c:ser>
          <c:idx val="1"/>
          <c:order val="1"/>
          <c:tx>
            <c:strRef>
              <c:f>GA!$L$4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GA!$R$2:$T$2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GA!$R$4:$T$4</c:f>
              <c:numCache>
                <c:formatCode>0%</c:formatCode>
                <c:ptCount val="3"/>
                <c:pt idx="0">
                  <c:v>0.57252998794214671</c:v>
                </c:pt>
                <c:pt idx="1">
                  <c:v>0.66707807412275899</c:v>
                </c:pt>
                <c:pt idx="2">
                  <c:v>0.54883300229122722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C-41E2-82D1-A24917031694}"/>
            </c:ext>
          </c:extLst>
        </c:ser>
        <c:ser>
          <c:idx val="2"/>
          <c:order val="2"/>
          <c:tx>
            <c:strRef>
              <c:f>GA!$L$5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GA!$R$2:$T$2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GA!$R$5:$T$5</c:f>
              <c:numCache>
                <c:formatCode>0%</c:formatCode>
                <c:ptCount val="3"/>
                <c:pt idx="0">
                  <c:v>0.58398122799750807</c:v>
                </c:pt>
                <c:pt idx="1">
                  <c:v>0.69527743694420829</c:v>
                </c:pt>
                <c:pt idx="2">
                  <c:v>0.54718150806536348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6C-41E2-82D1-A24917031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339984"/>
        <c:axId val="1196345744"/>
      </c:lineChart>
      <c:catAx>
        <c:axId val="11963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45744"/>
        <c:crosses val="autoZero"/>
        <c:auto val="1"/>
        <c:lblAlgn val="ctr"/>
        <c:lblOffset val="100"/>
        <c:noMultiLvlLbl val="0"/>
      </c:catAx>
      <c:valAx>
        <c:axId val="1196345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Storage Utilization Evolution</a:t>
            </a:r>
            <a:b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GA!$L$9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GA!$M$9:$O$9</c:f>
              <c:numCache>
                <c:formatCode>0%</c:formatCode>
                <c:ptCount val="3"/>
                <c:pt idx="0">
                  <c:v>0.41651109736422059</c:v>
                </c:pt>
                <c:pt idx="1">
                  <c:v>0.52432714791712731</c:v>
                </c:pt>
                <c:pt idx="2">
                  <c:v>0.28581732137977389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4044-8F4D-D68385DBCF95}"/>
            </c:ext>
          </c:extLst>
        </c:ser>
        <c:ser>
          <c:idx val="1"/>
          <c:order val="1"/>
          <c:tx>
            <c:strRef>
              <c:f>GA!$L$10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GA!$M$10:$O$10</c:f>
              <c:numCache>
                <c:formatCode>0%</c:formatCode>
                <c:ptCount val="3"/>
                <c:pt idx="0">
                  <c:v>0.41269458229714046</c:v>
                </c:pt>
                <c:pt idx="1">
                  <c:v>0.62480310298712327</c:v>
                </c:pt>
                <c:pt idx="2">
                  <c:v>0.28991565369851413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4044-8F4D-D68385DBCF95}"/>
            </c:ext>
          </c:extLst>
        </c:ser>
        <c:ser>
          <c:idx val="2"/>
          <c:order val="2"/>
          <c:tx>
            <c:strRef>
              <c:f>GA!$L$11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GA!$M$2:$O$2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GA!$M$11:$O$11</c:f>
              <c:numCache>
                <c:formatCode>0%</c:formatCode>
                <c:ptCount val="3"/>
                <c:pt idx="0">
                  <c:v>0.42996220860848061</c:v>
                </c:pt>
                <c:pt idx="1">
                  <c:v>0.65881703323913454</c:v>
                </c:pt>
                <c:pt idx="2">
                  <c:v>0.2951691245610053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D-4044-8F4D-D68385DBC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339984"/>
        <c:axId val="1196345744"/>
      </c:lineChart>
      <c:catAx>
        <c:axId val="11963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45744"/>
        <c:crosses val="autoZero"/>
        <c:auto val="1"/>
        <c:lblAlgn val="ctr"/>
        <c:lblOffset val="100"/>
        <c:noMultiLvlLbl val="0"/>
      </c:catAx>
      <c:valAx>
        <c:axId val="119634574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1963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GA!$E$3:$G$3</c:f>
              <c:numCache>
                <c:formatCode>0.00</c:formatCode>
                <c:ptCount val="3"/>
                <c:pt idx="0">
                  <c:v>81275.679581978722</c:v>
                </c:pt>
                <c:pt idx="1">
                  <c:v>98639.121817940497</c:v>
                </c:pt>
                <c:pt idx="2">
                  <c:v>101199.8974915962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9-4AEA-A71B-7ED0E080FF7E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GA!$E$4:$G$4</c:f>
              <c:numCache>
                <c:formatCode>0.00</c:formatCode>
                <c:ptCount val="3"/>
                <c:pt idx="0">
                  <c:v>9106.1718478050025</c:v>
                </c:pt>
                <c:pt idx="1">
                  <c:v>15611.821553640661</c:v>
                </c:pt>
                <c:pt idx="2">
                  <c:v>20025.42208666126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9-4AEA-A71B-7ED0E080FF7E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GA!$E$5:$G$5</c:f>
              <c:numCache>
                <c:formatCode>0.00</c:formatCode>
                <c:ptCount val="3"/>
                <c:pt idx="0">
                  <c:v>67611.032347463435</c:v>
                </c:pt>
                <c:pt idx="1">
                  <c:v>76636.72716975704</c:v>
                </c:pt>
                <c:pt idx="2">
                  <c:v>74463.508079133884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9-4AEA-A71B-7ED0E080F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GA!$H$3:$J$3</c:f>
              <c:numCache>
                <c:formatCode>0.00</c:formatCode>
                <c:ptCount val="3"/>
                <c:pt idx="0">
                  <c:v>76789.12443193754</c:v>
                </c:pt>
                <c:pt idx="1">
                  <c:v>93788.460465785756</c:v>
                </c:pt>
                <c:pt idx="2">
                  <c:v>94104.047937576135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F-4FEF-800D-2A587344441A}"/>
            </c:ext>
          </c:extLst>
        </c:ser>
        <c:ser>
          <c:idx val="1"/>
          <c:order val="1"/>
          <c:tx>
            <c:strRef>
              <c:f>GA!$A$4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GA!$H$4:$J$4</c:f>
              <c:numCache>
                <c:formatCode>0.00</c:formatCode>
                <c:ptCount val="3"/>
                <c:pt idx="0">
                  <c:v>17885.088958922188</c:v>
                </c:pt>
                <c:pt idx="1">
                  <c:v>34411.264836148948</c:v>
                </c:pt>
                <c:pt idx="2">
                  <c:v>42009.56775838622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F-4FEF-800D-2A587344441A}"/>
            </c:ext>
          </c:extLst>
        </c:ser>
        <c:ser>
          <c:idx val="2"/>
          <c:order val="2"/>
          <c:tx>
            <c:strRef>
              <c:f>GA!$A$5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2.7784802981680266E-3"/>
                  <c:y val="-3.76604135306155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0DF-48DB-AE8A-871FC6EF35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GA!$H$5:$J$5</c:f>
              <c:numCache>
                <c:formatCode>0.00</c:formatCode>
                <c:ptCount val="3"/>
                <c:pt idx="0">
                  <c:v>55008.833699363357</c:v>
                </c:pt>
                <c:pt idx="1">
                  <c:v>54714.754614597914</c:v>
                </c:pt>
                <c:pt idx="2">
                  <c:v>47796.174936673597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F-4FEF-800D-2A58734444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GA!$E$6:$G$6</c:f>
              <c:numCache>
                <c:formatCode>0.00</c:formatCode>
                <c:ptCount val="3"/>
                <c:pt idx="0">
                  <c:v>108448095.8853377</c:v>
                </c:pt>
                <c:pt idx="1">
                  <c:v>122925310.38029601</c:v>
                </c:pt>
                <c:pt idx="2">
                  <c:v>119439466.9589366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D-45A1-8BEE-5A3FD72ED516}"/>
            </c:ext>
          </c:extLst>
        </c:ser>
        <c:ser>
          <c:idx val="1"/>
          <c:order val="1"/>
          <c:tx>
            <c:strRef>
              <c:f>GA!$A$7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4953078940963304E-3"/>
                  <c:y val="1.864443232474784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43-4F79-A760-0657299A6B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GA!$E$7:$G$7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D-45A1-8BEE-5A3FD72ED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GA!$H$6:$J$6</c:f>
              <c:numCache>
                <c:formatCode>0.00</c:formatCode>
                <c:ptCount val="3"/>
                <c:pt idx="0">
                  <c:v>88234169.253782451</c:v>
                </c:pt>
                <c:pt idx="1">
                  <c:v>87762466.401818648</c:v>
                </c:pt>
                <c:pt idx="2">
                  <c:v>76665064.598426476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5-4BF5-9D02-D20CE7F16BD8}"/>
            </c:ext>
          </c:extLst>
        </c:ser>
        <c:ser>
          <c:idx val="1"/>
          <c:order val="1"/>
          <c:tx>
            <c:strRef>
              <c:f>GA!$A$7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GA!$H$7:$J$7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5-4BF5-9D02-D20CE7F16B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GA!$E$8:$G$8</c:f>
              <c:numCache>
                <c:formatCode>0.00</c:formatCode>
                <c:ptCount val="3"/>
                <c:pt idx="0">
                  <c:v>0.31717235233845609</c:v>
                </c:pt>
                <c:pt idx="1">
                  <c:v>0.91815343120686255</c:v>
                </c:pt>
                <c:pt idx="2">
                  <c:v>1.6199138724264901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F-4A2A-83E8-E77F60F3EBC9}"/>
            </c:ext>
          </c:extLst>
        </c:ser>
        <c:ser>
          <c:idx val="1"/>
          <c:order val="1"/>
          <c:tx>
            <c:strRef>
              <c:f>GA!$A$9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GA!$E$9:$G$9</c:f>
              <c:numCache>
                <c:formatCode>0.00</c:formatCode>
                <c:ptCount val="3"/>
                <c:pt idx="0">
                  <c:v>4.5241569386657998</c:v>
                </c:pt>
                <c:pt idx="1">
                  <c:v>4.0796580220726701</c:v>
                </c:pt>
                <c:pt idx="2">
                  <c:v>4.2274528435141523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2F-4A2A-83E8-E77F60F3EB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GA!$H$8:$J$8</c:f>
              <c:numCache>
                <c:formatCode>0.00</c:formatCode>
                <c:ptCount val="3"/>
                <c:pt idx="0">
                  <c:v>0.389834663481058</c:v>
                </c:pt>
                <c:pt idx="1">
                  <c:v>1.286020096462313</c:v>
                </c:pt>
                <c:pt idx="2">
                  <c:v>2.5237264255299152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A89-BE01-60B31051AD36}"/>
            </c:ext>
          </c:extLst>
        </c:ser>
        <c:ser>
          <c:idx val="1"/>
          <c:order val="1"/>
          <c:tx>
            <c:strRef>
              <c:f>GA!$A$9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GA!$H$9:$J$9</c:f>
              <c:numCache>
                <c:formatCode>0.00</c:formatCode>
                <c:ptCount val="3"/>
                <c:pt idx="0">
                  <c:v>5.3448796059774866</c:v>
                </c:pt>
                <c:pt idx="1">
                  <c:v>5.4752079698080616</c:v>
                </c:pt>
                <c:pt idx="2">
                  <c:v>6.2945701464007149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2-4A89-BE01-60B31051AD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GA!$E$10:$G$10</c:f>
              <c:numCache>
                <c:formatCode>0%</c:formatCode>
                <c:ptCount val="3"/>
                <c:pt idx="0">
                  <c:v>0.50630932613410329</c:v>
                </c:pt>
                <c:pt idx="1">
                  <c:v>0.57252998794214671</c:v>
                </c:pt>
                <c:pt idx="2">
                  <c:v>0.58398122799750807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6-4407-AA27-0E88096BC0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H2 Produced, Converted and Sold</a:t>
            </a:r>
            <a:br>
              <a:rPr lang="pt-PT"/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Deficit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NT!$E$3:$G$3</c:f>
              <c:numCache>
                <c:formatCode>0.00</c:formatCode>
                <c:ptCount val="3"/>
                <c:pt idx="0">
                  <c:v>77891.697351920753</c:v>
                </c:pt>
                <c:pt idx="1">
                  <c:v>95072.163094448333</c:v>
                </c:pt>
                <c:pt idx="2">
                  <c:v>101919.5470067562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C-4BA5-8B9E-384824429438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NT!$E$4:$G$4</c:f>
              <c:numCache>
                <c:formatCode>0.00</c:formatCode>
                <c:ptCount val="3"/>
                <c:pt idx="0">
                  <c:v>27186.568847278639</c:v>
                </c:pt>
                <c:pt idx="1">
                  <c:v>37400.991923277012</c:v>
                </c:pt>
                <c:pt idx="2">
                  <c:v>42042.670129880222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C-4BA5-8B9E-384824429438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5.5195289190718708E-3"/>
                  <c:y val="-2.75255704240996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BF-4917-99A7-61B13930756B}"/>
                </c:ext>
              </c:extLst>
            </c:dLbl>
            <c:dLbl>
              <c:idx val="2"/>
              <c:layout>
                <c:manualLayout>
                  <c:x val="8.2792933786080582E-3"/>
                  <c:y val="-2.2937975353416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BF-4917-99A7-61B139307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NT!$E$5:$G$5</c:f>
              <c:numCache>
                <c:formatCode>0.00</c:formatCode>
                <c:ptCount val="3"/>
                <c:pt idx="0">
                  <c:v>47219.8720794111</c:v>
                </c:pt>
                <c:pt idx="1">
                  <c:v>51462.612612614452</c:v>
                </c:pt>
                <c:pt idx="2">
                  <c:v>51183.033033034815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C-4BA5-8B9E-384824429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2035 -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GA!$H$10:$J$10</c:f>
              <c:numCache>
                <c:formatCode>0%</c:formatCode>
                <c:ptCount val="3"/>
                <c:pt idx="0">
                  <c:v>0.41651109736422059</c:v>
                </c:pt>
                <c:pt idx="1">
                  <c:v>0.41269458229714046</c:v>
                </c:pt>
                <c:pt idx="2">
                  <c:v>0.42996220860848061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0BB-9CAD-05ADB3173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GA!$B$18:$D$18</c:f>
              <c:numCache>
                <c:formatCode>0.00</c:formatCode>
                <c:ptCount val="3"/>
                <c:pt idx="0">
                  <c:v>158807.66664160791</c:v>
                </c:pt>
                <c:pt idx="1">
                  <c:v>194067.22411986478</c:v>
                </c:pt>
                <c:pt idx="2">
                  <c:v>208874.97876518162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8-4413-A97F-0B63B5186779}"/>
            </c:ext>
          </c:extLst>
        </c:ser>
        <c:ser>
          <c:idx val="1"/>
          <c:order val="1"/>
          <c:tx>
            <c:strRef>
              <c:f>GA!$A$19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GA!$B$19:$D$19</c:f>
              <c:numCache>
                <c:formatCode>0.00</c:formatCode>
                <c:ptCount val="3"/>
                <c:pt idx="0">
                  <c:v>57299.32288910004</c:v>
                </c:pt>
                <c:pt idx="1">
                  <c:v>75288.766176580539</c:v>
                </c:pt>
                <c:pt idx="2">
                  <c:v>81633.333851409028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8-4413-A97F-0B63B5186779}"/>
            </c:ext>
          </c:extLst>
        </c:ser>
        <c:ser>
          <c:idx val="2"/>
          <c:order val="2"/>
          <c:tx>
            <c:strRef>
              <c:f>GA!$A$20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GA!$B$20:$D$20</c:f>
              <c:numCache>
                <c:formatCode>0.00</c:formatCode>
                <c:ptCount val="3"/>
                <c:pt idx="0">
                  <c:v>96316.60929131975</c:v>
                </c:pt>
                <c:pt idx="1">
                  <c:v>112248.21777255561</c:v>
                </c:pt>
                <c:pt idx="2">
                  <c:v>119446.9390882131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8-4413-A97F-0B63B5186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GA!$B$21:$D$21</c:f>
              <c:numCache>
                <c:formatCode>0.00</c:formatCode>
                <c:ptCount val="3"/>
                <c:pt idx="0">
                  <c:v>124826325.641554</c:v>
                </c:pt>
                <c:pt idx="1">
                  <c:v>145473690.23323891</c:v>
                </c:pt>
                <c:pt idx="2">
                  <c:v>154803233.05833241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A-4D18-9DD5-5249FAD88006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GA!$B$22:$D$22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EA-4D18-9DD5-5249FAD880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GA!$B$23:$D$23</c:f>
              <c:numCache>
                <c:formatCode>0.00</c:formatCode>
                <c:ptCount val="3"/>
                <c:pt idx="0">
                  <c:v>0.296195423132942</c:v>
                </c:pt>
                <c:pt idx="1">
                  <c:v>0.83394881396517551</c:v>
                </c:pt>
                <c:pt idx="2">
                  <c:v>1.3434670843905521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6-4CD2-B206-CC611A97708F}"/>
            </c:ext>
          </c:extLst>
        </c:ser>
        <c:ser>
          <c:idx val="1"/>
          <c:order val="1"/>
          <c:tx>
            <c:strRef>
              <c:f>GA!$A$24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GA!$B$24:$D$24</c:f>
              <c:numCache>
                <c:formatCode>0.00</c:formatCode>
                <c:ptCount val="3"/>
                <c:pt idx="0">
                  <c:v>3.7937665924815249</c:v>
                </c:pt>
                <c:pt idx="1">
                  <c:v>3.2823234080338421</c:v>
                </c:pt>
                <c:pt idx="2">
                  <c:v>3.101778445162426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6-4CD2-B206-CC611A977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GA!$B$25:$D$25</c:f>
              <c:numCache>
                <c:formatCode>0%</c:formatCode>
                <c:ptCount val="3"/>
                <c:pt idx="0">
                  <c:v>0.46839004534755013</c:v>
                </c:pt>
                <c:pt idx="1">
                  <c:v>0.55728955175162065</c:v>
                </c:pt>
                <c:pt idx="2">
                  <c:v>0.5763951649937058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61B-83E3-08FDE0E8F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GA!$E$18:$G$18</c:f>
              <c:numCache>
                <c:formatCode>0.00</c:formatCode>
                <c:ptCount val="3"/>
                <c:pt idx="0">
                  <c:v>156371.22792235471</c:v>
                </c:pt>
                <c:pt idx="1">
                  <c:v>180047.63809968519</c:v>
                </c:pt>
                <c:pt idx="2">
                  <c:v>192269.22767808012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9-49A0-A043-98B0E5601142}"/>
            </c:ext>
          </c:extLst>
        </c:ser>
        <c:ser>
          <c:idx val="1"/>
          <c:order val="1"/>
          <c:tx>
            <c:strRef>
              <c:f>GA!$A$19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GA!$E$19:$G$19</c:f>
              <c:numCache>
                <c:formatCode>0.00</c:formatCode>
                <c:ptCount val="3"/>
                <c:pt idx="0">
                  <c:v>30929.91566225803</c:v>
                </c:pt>
                <c:pt idx="1">
                  <c:v>38492.660670721903</c:v>
                </c:pt>
                <c:pt idx="2">
                  <c:v>41549.764982494242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9-49A0-A043-98B0E5601142}"/>
            </c:ext>
          </c:extLst>
        </c:ser>
        <c:ser>
          <c:idx val="2"/>
          <c:order val="2"/>
          <c:tx>
            <c:strRef>
              <c:f>GA!$A$20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GA!$E$20:$G$20</c:f>
              <c:numCache>
                <c:formatCode>0.00</c:formatCode>
                <c:ptCount val="3"/>
                <c:pt idx="0">
                  <c:v>118987.8465042083</c:v>
                </c:pt>
                <c:pt idx="1">
                  <c:v>133820.82841463</c:v>
                </c:pt>
                <c:pt idx="2">
                  <c:v>141685.78311161508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9-49A0-A043-98B0E56011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GA!$H$18:$J$18</c:f>
              <c:numCache>
                <c:formatCode>0.00</c:formatCode>
                <c:ptCount val="3"/>
                <c:pt idx="0">
                  <c:v>159132.38534559042</c:v>
                </c:pt>
                <c:pt idx="1">
                  <c:v>190571.35156196461</c:v>
                </c:pt>
                <c:pt idx="2">
                  <c:v>200532.8478514551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F-4D5F-91D1-2500B1D74B1F}"/>
            </c:ext>
          </c:extLst>
        </c:ser>
        <c:ser>
          <c:idx val="1"/>
          <c:order val="1"/>
          <c:tx>
            <c:strRef>
              <c:f>GA!$A$19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GA!$H$19:$J$19</c:f>
              <c:numCache>
                <c:formatCode>0.00</c:formatCode>
                <c:ptCount val="3"/>
                <c:pt idx="0">
                  <c:v>42634.332055830906</c:v>
                </c:pt>
                <c:pt idx="1">
                  <c:v>54281.485225698059</c:v>
                </c:pt>
                <c:pt idx="2">
                  <c:v>58022.452561936465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F-4D5F-91D1-2500B1D74B1F}"/>
            </c:ext>
          </c:extLst>
        </c:ser>
        <c:ser>
          <c:idx val="2"/>
          <c:order val="2"/>
          <c:tx>
            <c:strRef>
              <c:f>GA!$A$20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GA!$H$20:$J$20</c:f>
              <c:numCache>
                <c:formatCode>0.00</c:formatCode>
                <c:ptCount val="3"/>
                <c:pt idx="0">
                  <c:v>110491.7504823889</c:v>
                </c:pt>
                <c:pt idx="1">
                  <c:v>128818.9728765685</c:v>
                </c:pt>
                <c:pt idx="2">
                  <c:v>133887.16907585179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F-4D5F-91D1-2500B1D74B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GA!$E$21:$G$21</c:f>
              <c:numCache>
                <c:formatCode>0.00</c:formatCode>
                <c:ptCount val="3"/>
                <c:pt idx="0">
                  <c:v>154208249.06946209</c:v>
                </c:pt>
                <c:pt idx="1">
                  <c:v>173431793.62537149</c:v>
                </c:pt>
                <c:pt idx="2">
                  <c:v>183624774.91266569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9-4C35-AC58-3D98D64239AF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GA!$E$22:$G$22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9-4C35-AC58-3D98D6423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GA!$H$21:$J$21</c:f>
              <c:numCache>
                <c:formatCode>0.00</c:formatCode>
                <c:ptCount val="3"/>
                <c:pt idx="0">
                  <c:v>143197308.62518239</c:v>
                </c:pt>
                <c:pt idx="1">
                  <c:v>166949388.84804291</c:v>
                </c:pt>
                <c:pt idx="2">
                  <c:v>173517771.12231499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C-43DF-BAE4-FB284C26E4C8}"/>
            </c:ext>
          </c:extLst>
        </c:ser>
        <c:ser>
          <c:idx val="1"/>
          <c:order val="1"/>
          <c:tx>
            <c:strRef>
              <c:f>GA!$A$22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GA!$H$22:$J$22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C-43DF-BAE4-FB284C26E4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GA!$E$23:$G$23</c:f>
              <c:numCache>
                <c:formatCode>0.00</c:formatCode>
                <c:ptCount val="3"/>
                <c:pt idx="0">
                  <c:v>0.23976010728762159</c:v>
                </c:pt>
                <c:pt idx="1">
                  <c:v>0.69951194586157639</c:v>
                </c:pt>
                <c:pt idx="2">
                  <c:v>1.1325979747015269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1-4AE8-AC01-0C7E2A4C664B}"/>
            </c:ext>
          </c:extLst>
        </c:ser>
        <c:ser>
          <c:idx val="1"/>
          <c:order val="1"/>
          <c:tx>
            <c:strRef>
              <c:f>GA!$A$24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GA!$E$24:$G$24</c:f>
              <c:numCache>
                <c:formatCode>0.00</c:formatCode>
                <c:ptCount val="3"/>
                <c:pt idx="0">
                  <c:v>3.2160066461750629</c:v>
                </c:pt>
                <c:pt idx="1">
                  <c:v>2.8903030202779578</c:v>
                </c:pt>
                <c:pt idx="2">
                  <c:v>2.7592029600278192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1-4AE8-AC01-0C7E2A4C66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H2 Produced, Converted and Sold</a:t>
            </a:r>
            <a:br>
              <a:rPr lang="pt-PT"/>
            </a:b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Threshold - Manual Cost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NT!$H$3:$J$3</c:f>
              <c:numCache>
                <c:formatCode>0.00</c:formatCode>
                <c:ptCount val="3"/>
                <c:pt idx="0">
                  <c:v>96641.461295447618</c:v>
                </c:pt>
                <c:pt idx="1">
                  <c:v>121373.8291305914</c:v>
                </c:pt>
                <c:pt idx="2">
                  <c:v>133113.2842135496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3-4BBE-A607-310873FDCCDF}"/>
            </c:ext>
          </c:extLst>
        </c:ser>
        <c:ser>
          <c:idx val="1"/>
          <c:order val="1"/>
          <c:tx>
            <c:strRef>
              <c:f>NT!$A$4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NT!$H$4:$J$4</c:f>
              <c:numCache>
                <c:formatCode>0.00</c:formatCode>
                <c:ptCount val="3"/>
                <c:pt idx="0">
                  <c:v>60367.393121506306</c:v>
                </c:pt>
                <c:pt idx="1">
                  <c:v>80696.101675206155</c:v>
                </c:pt>
                <c:pt idx="2">
                  <c:v>91461.632561898412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3-4BBE-A607-310873FDCCDF}"/>
            </c:ext>
          </c:extLst>
        </c:ser>
        <c:ser>
          <c:idx val="2"/>
          <c:order val="2"/>
          <c:tx>
            <c:strRef>
              <c:f>NT!$A$5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NT!$H$5:$J$5</c:f>
              <c:numCache>
                <c:formatCode>0.00</c:formatCode>
                <c:ptCount val="3"/>
                <c:pt idx="0">
                  <c:v>33510.364765243408</c:v>
                </c:pt>
                <c:pt idx="1">
                  <c:v>35318.841082615356</c:v>
                </c:pt>
                <c:pt idx="2">
                  <c:v>33869.06906906826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3-4BBE-A607-310873FDC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GA!$H$23:$J$23</c:f>
              <c:numCache>
                <c:formatCode>0.00</c:formatCode>
                <c:ptCount val="3"/>
                <c:pt idx="0">
                  <c:v>0.25819609807267357</c:v>
                </c:pt>
                <c:pt idx="1">
                  <c:v>0.72667298916302148</c:v>
                </c:pt>
                <c:pt idx="2">
                  <c:v>1.198569154190587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C-432A-B469-79699A2E1425}"/>
            </c:ext>
          </c:extLst>
        </c:ser>
        <c:ser>
          <c:idx val="1"/>
          <c:order val="1"/>
          <c:tx>
            <c:strRef>
              <c:f>GA!$A$24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GA!$H$24:$J$24</c:f>
              <c:numCache>
                <c:formatCode>0.00</c:formatCode>
                <c:ptCount val="3"/>
                <c:pt idx="0">
                  <c:v>3.4023729094821791</c:v>
                </c:pt>
                <c:pt idx="1">
                  <c:v>2.950718370190959</c:v>
                </c:pt>
                <c:pt idx="2">
                  <c:v>2.8574671872584601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C-432A-B469-79699A2E1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GA!$E$25:$G$25</c:f>
              <c:numCache>
                <c:formatCode>0%</c:formatCode>
                <c:ptCount val="3"/>
                <c:pt idx="0">
                  <c:v>0.56080281208179938</c:v>
                </c:pt>
                <c:pt idx="1">
                  <c:v>0.66707807412275899</c:v>
                </c:pt>
                <c:pt idx="2">
                  <c:v>0.69527743694420829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1D4-AF9D-038123197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2040 -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GA!$H$25:$J$25</c:f>
              <c:numCache>
                <c:formatCode>0%</c:formatCode>
                <c:ptCount val="3"/>
                <c:pt idx="0">
                  <c:v>0.52432714791712731</c:v>
                </c:pt>
                <c:pt idx="1">
                  <c:v>0.62480310298712327</c:v>
                </c:pt>
                <c:pt idx="2">
                  <c:v>0.65881703323913454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2-4230-80F8-6C229A835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GA!$B$33:$D$33</c:f>
              <c:numCache>
                <c:formatCode>0.00</c:formatCode>
                <c:ptCount val="3"/>
                <c:pt idx="0">
                  <c:v>154003.28478626659</c:v>
                </c:pt>
                <c:pt idx="1">
                  <c:v>198760.4890571849</c:v>
                </c:pt>
                <c:pt idx="2">
                  <c:v>211536.18126078771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A-43B7-9DE4-8F8D3E73E35A}"/>
            </c:ext>
          </c:extLst>
        </c:ser>
        <c:ser>
          <c:idx val="1"/>
          <c:order val="1"/>
          <c:tx>
            <c:strRef>
              <c:f>GA!$A$34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GA!$B$34:$D$34</c:f>
              <c:numCache>
                <c:formatCode>0.00</c:formatCode>
                <c:ptCount val="3"/>
                <c:pt idx="0">
                  <c:v>82529.42424945136</c:v>
                </c:pt>
                <c:pt idx="1">
                  <c:v>130437.5531462057</c:v>
                </c:pt>
                <c:pt idx="2">
                  <c:v>147226.74713058778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A-43B7-9DE4-8F8D3E73E35A}"/>
            </c:ext>
          </c:extLst>
        </c:ser>
        <c:ser>
          <c:idx val="2"/>
          <c:order val="2"/>
          <c:tx>
            <c:strRef>
              <c:f>GA!$A$35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9.26087295759468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ED-4120-997B-1C4F952EA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GA!$B$35:$D$35</c:f>
              <c:numCache>
                <c:formatCode>0.00</c:formatCode>
                <c:ptCount val="3"/>
                <c:pt idx="0">
                  <c:v>67900.16750997577</c:v>
                </c:pt>
                <c:pt idx="1">
                  <c:v>64906.789115431471</c:v>
                </c:pt>
                <c:pt idx="2">
                  <c:v>61093.962423690959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3A-43B7-9DE4-8F8D3E73E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GA!$B$36:$D$36</c:f>
              <c:numCache>
                <c:formatCode>0.00</c:formatCode>
                <c:ptCount val="3"/>
                <c:pt idx="0">
                  <c:v>46172113.906782649</c:v>
                </c:pt>
                <c:pt idx="1">
                  <c:v>44136616.598492697</c:v>
                </c:pt>
                <c:pt idx="2">
                  <c:v>41543894.448109373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F-4665-A91D-87D3E10EA6F3}"/>
            </c:ext>
          </c:extLst>
        </c:ser>
        <c:ser>
          <c:idx val="1"/>
          <c:order val="1"/>
          <c:tx>
            <c:strRef>
              <c:f>GA!$A$37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GA!$B$37:$D$37</c:f>
              <c:numCache>
                <c:formatCode>0.00</c:formatCode>
                <c:ptCount val="3"/>
                <c:pt idx="0">
                  <c:v>42718803.719093777</c:v>
                </c:pt>
                <c:pt idx="1">
                  <c:v>140171074.7032764</c:v>
                </c:pt>
                <c:pt idx="2">
                  <c:v>240293270.91990241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F-4665-A91D-87D3E10EA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GA!$B$38:$D$38</c:f>
              <c:numCache>
                <c:formatCode>0.00</c:formatCode>
                <c:ptCount val="3"/>
                <c:pt idx="0">
                  <c:v>0.9252078820852605</c:v>
                </c:pt>
                <c:pt idx="1">
                  <c:v>3.1758454885294349</c:v>
                </c:pt>
                <c:pt idx="2">
                  <c:v>5.7840814904833264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107-BD9B-6AD107C6DBC1}"/>
            </c:ext>
          </c:extLst>
        </c:ser>
        <c:ser>
          <c:idx val="1"/>
          <c:order val="1"/>
          <c:tx>
            <c:strRef>
              <c:f>GA!$A$39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GA!$B$39:$D$39</c:f>
              <c:numCache>
                <c:formatCode>0.00</c:formatCode>
                <c:ptCount val="3"/>
                <c:pt idx="0">
                  <c:v>8.0604325806030133</c:v>
                </c:pt>
                <c:pt idx="1">
                  <c:v>8.6320343348016699</c:v>
                </c:pt>
                <c:pt idx="2">
                  <c:v>9.2546739358202093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107-BD9B-6AD107C6DB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GA!$B$40:$D$40</c:f>
              <c:numCache>
                <c:formatCode>0%</c:formatCode>
                <c:ptCount val="3"/>
                <c:pt idx="0">
                  <c:v>0.28581732137977389</c:v>
                </c:pt>
                <c:pt idx="1">
                  <c:v>0.28991565369851413</c:v>
                </c:pt>
                <c:pt idx="2">
                  <c:v>0.2951691245610053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B-492C-993E-47AC34A375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GA!$E$33:$G$33</c:f>
              <c:numCache>
                <c:formatCode>0.00</c:formatCode>
                <c:ptCount val="3"/>
                <c:pt idx="0">
                  <c:v>134581.12623434179</c:v>
                </c:pt>
                <c:pt idx="1">
                  <c:v>148448.31906928349</c:v>
                </c:pt>
                <c:pt idx="2">
                  <c:v>155066.79484001381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E-478B-B9E4-C3972D8C5CD0}"/>
            </c:ext>
          </c:extLst>
        </c:ser>
        <c:ser>
          <c:idx val="1"/>
          <c:order val="1"/>
          <c:tx>
            <c:strRef>
              <c:f>GA!$A$34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GA!$E$34:$G$34</c:f>
              <c:numCache>
                <c:formatCode>0.00</c:formatCode>
                <c:ptCount val="3"/>
                <c:pt idx="0">
                  <c:v>10595.182085647541</c:v>
                </c:pt>
                <c:pt idx="1">
                  <c:v>21833.886976465699</c:v>
                </c:pt>
                <c:pt idx="2">
                  <c:v>26570.653229382922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E-478B-B9E4-C3972D8C5CD0}"/>
            </c:ext>
          </c:extLst>
        </c:ser>
        <c:ser>
          <c:idx val="2"/>
          <c:order val="2"/>
          <c:tx>
            <c:strRef>
              <c:f>GA!$A$35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GA!$E$35:$G$35</c:f>
              <c:numCache>
                <c:formatCode>0.00</c:formatCode>
                <c:ptCount val="3"/>
                <c:pt idx="0">
                  <c:v>116976.43673105261</c:v>
                </c:pt>
                <c:pt idx="1">
                  <c:v>118945.2251807084</c:v>
                </c:pt>
                <c:pt idx="2">
                  <c:v>120732.8492226309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E-478B-B9E4-C3972D8C5C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GA!$H$33:$J$33</c:f>
              <c:numCache>
                <c:formatCode>0.00</c:formatCode>
                <c:ptCount val="3"/>
                <c:pt idx="0">
                  <c:v>159413.063185284</c:v>
                </c:pt>
                <c:pt idx="1">
                  <c:v>204497.11171478441</c:v>
                </c:pt>
                <c:pt idx="2">
                  <c:v>219388.94529149882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4188-9102-7DF6F8C813C4}"/>
            </c:ext>
          </c:extLst>
        </c:ser>
        <c:ser>
          <c:idx val="1"/>
          <c:order val="1"/>
          <c:tx>
            <c:strRef>
              <c:f>GA!$A$34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GA!$H$34:$J$34</c:f>
              <c:numCache>
                <c:formatCode>0.00</c:formatCode>
                <c:ptCount val="3"/>
                <c:pt idx="0">
                  <c:v>81274.623213778381</c:v>
                </c:pt>
                <c:pt idx="1">
                  <c:v>126598.6608885828</c:v>
                </c:pt>
                <c:pt idx="2">
                  <c:v>140777.52954500041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2-4188-9102-7DF6F8C813C4}"/>
            </c:ext>
          </c:extLst>
        </c:ser>
        <c:ser>
          <c:idx val="2"/>
          <c:order val="2"/>
          <c:tx>
            <c:strRef>
              <c:f>GA!$A$35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19410593660286E-3"/>
                  <c:y val="3.27131571287636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DD-4EE2-9383-474B0DEF8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GA!$H$35:$J$35</c:f>
              <c:numCache>
                <c:formatCode>0.00</c:formatCode>
                <c:ptCount val="3"/>
                <c:pt idx="0">
                  <c:v>73491.20265761645</c:v>
                </c:pt>
                <c:pt idx="1">
                  <c:v>72906.464626732777</c:v>
                </c:pt>
                <c:pt idx="2">
                  <c:v>73583.781301014678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2-4188-9102-7DF6F8C813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GA!$E$36:$G$36</c:f>
              <c:numCache>
                <c:formatCode>0.00</c:formatCode>
                <c:ptCount val="3"/>
                <c:pt idx="0">
                  <c:v>79543976.977112025</c:v>
                </c:pt>
                <c:pt idx="1">
                  <c:v>80882753.122877806</c:v>
                </c:pt>
                <c:pt idx="2">
                  <c:v>82098337.471384987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7B3-BD8E-A0944C6A09E5}"/>
            </c:ext>
          </c:extLst>
        </c:ser>
        <c:ser>
          <c:idx val="1"/>
          <c:order val="1"/>
          <c:tx>
            <c:strRef>
              <c:f>GA!$A$37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GA!$E$37:$G$37</c:f>
              <c:numCache>
                <c:formatCode>0.00</c:formatCode>
                <c:ptCount val="3"/>
                <c:pt idx="0">
                  <c:v>42718803.719093777</c:v>
                </c:pt>
                <c:pt idx="1">
                  <c:v>140171074.7032764</c:v>
                </c:pt>
                <c:pt idx="2">
                  <c:v>240293270.91990241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A-47B3-BD8E-A0944C6A09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NT!$E$6:$G$6</c:f>
              <c:numCache>
                <c:formatCode>0.00</c:formatCode>
                <c:ptCount val="3"/>
                <c:pt idx="0">
                  <c:v>90284395.415831074</c:v>
                </c:pt>
                <c:pt idx="1">
                  <c:v>98396515.315313682</c:v>
                </c:pt>
                <c:pt idx="2">
                  <c:v>97861959.159157589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8-4AB2-B635-22FCDFC821A9}"/>
            </c:ext>
          </c:extLst>
        </c:ser>
        <c:ser>
          <c:idx val="1"/>
          <c:order val="1"/>
          <c:tx>
            <c:strRef>
              <c:f>NT!$A$7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1973561912629389E-3"/>
                  <c:y val="7.34015211309324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14-4B23-867A-4E8AFC48C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NT!$E$7:$G$7</c:f>
              <c:numCache>
                <c:formatCode>0.00</c:formatCode>
                <c:ptCount val="3"/>
                <c:pt idx="0">
                  <c:v>32000000</c:v>
                </c:pt>
                <c:pt idx="1">
                  <c:v>105000000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08-4AB2-B635-22FCDFC82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GA!$H$36:$J$36</c:f>
              <c:numCache>
                <c:formatCode>0.00</c:formatCode>
                <c:ptCount val="3"/>
                <c:pt idx="0">
                  <c:v>49974017.807177983</c:v>
                </c:pt>
                <c:pt idx="1">
                  <c:v>49576395.946177103</c:v>
                </c:pt>
                <c:pt idx="2">
                  <c:v>50036971.284688748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D-4B22-9B67-64FCB47D5FCC}"/>
            </c:ext>
          </c:extLst>
        </c:ser>
        <c:ser>
          <c:idx val="1"/>
          <c:order val="1"/>
          <c:tx>
            <c:strRef>
              <c:f>GA!$A$37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GA!$H$37:$J$37</c:f>
              <c:numCache>
                <c:formatCode>0.00</c:formatCode>
                <c:ptCount val="3"/>
                <c:pt idx="0">
                  <c:v>42718803.719093777</c:v>
                </c:pt>
                <c:pt idx="1">
                  <c:v>140171074.7032764</c:v>
                </c:pt>
                <c:pt idx="2">
                  <c:v>240293270.91990241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D-4B22-9B67-64FCB47D5F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GA!$E$38:$G$38</c:f>
              <c:numCache>
                <c:formatCode>0.00</c:formatCode>
                <c:ptCount val="3"/>
                <c:pt idx="0">
                  <c:v>0.53704636532550643</c:v>
                </c:pt>
                <c:pt idx="1">
                  <c:v>1.733015621888232</c:v>
                </c:pt>
                <c:pt idx="2">
                  <c:v>2.9268956999726772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D-420D-B661-EA5B7A6853AD}"/>
            </c:ext>
          </c:extLst>
        </c:ser>
        <c:ser>
          <c:idx val="1"/>
          <c:order val="1"/>
          <c:tx>
            <c:strRef>
              <c:f>GA!$A$39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GA!$E$39:$G$39</c:f>
              <c:numCache>
                <c:formatCode>0.00</c:formatCode>
                <c:ptCount val="3"/>
                <c:pt idx="0">
                  <c:v>4.85227770137333</c:v>
                </c:pt>
                <c:pt idx="1">
                  <c:v>4.836568567674318</c:v>
                </c:pt>
                <c:pt idx="2">
                  <c:v>4.8210778914585877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D-420D-B661-EA5B7A6853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GA!$A$38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GA!$H$38:$J$38</c:f>
              <c:numCache>
                <c:formatCode>0.00</c:formatCode>
                <c:ptCount val="3"/>
                <c:pt idx="0">
                  <c:v>0.85482027648691261</c:v>
                </c:pt>
                <c:pt idx="1">
                  <c:v>2.827375246386485</c:v>
                </c:pt>
                <c:pt idx="2">
                  <c:v>4.8023144636940067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93-B566-B24F40AC16BD}"/>
            </c:ext>
          </c:extLst>
        </c:ser>
        <c:ser>
          <c:idx val="1"/>
          <c:order val="1"/>
          <c:tx>
            <c:strRef>
              <c:f>GA!$A$39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GA!$H$39:$J$39</c:f>
              <c:numCache>
                <c:formatCode>0.00</c:formatCode>
                <c:ptCount val="3"/>
                <c:pt idx="0">
                  <c:v>7.5944625384198963</c:v>
                </c:pt>
                <c:pt idx="1">
                  <c:v>7.8505166504295367</c:v>
                </c:pt>
                <c:pt idx="2">
                  <c:v>7.8826178165044736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4993-B566-B24F40AC1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GA!$E$40:$G$40</c:f>
              <c:numCache>
                <c:formatCode>0%</c:formatCode>
                <c:ptCount val="3"/>
                <c:pt idx="0">
                  <c:v>0.48239506340801425</c:v>
                </c:pt>
                <c:pt idx="1">
                  <c:v>0.54883300229122722</c:v>
                </c:pt>
                <c:pt idx="2">
                  <c:v>0.54718150806536348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F-4DFC-86C1-B3D3B01519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GA 2050 -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GA!$A$40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GA!$H$2:$J$2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GA!$H$40:$J$40</c:f>
              <c:numCache>
                <c:formatCode>0%</c:formatCode>
                <c:ptCount val="3"/>
                <c:pt idx="0">
                  <c:v>0.31000418461541168</c:v>
                </c:pt>
                <c:pt idx="1">
                  <c:v>0.31939049265279257</c:v>
                </c:pt>
                <c:pt idx="2">
                  <c:v>0.31953959821838829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29C-9F69-A4B0829211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 DE 2035 -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DE!$B$3:$D$3</c:f>
              <c:numCache>
                <c:formatCode>0.00</c:formatCode>
                <c:ptCount val="3"/>
                <c:pt idx="0">
                  <c:v>77902.105599877861</c:v>
                </c:pt>
                <c:pt idx="1">
                  <c:v>91839.072077736259</c:v>
                </c:pt>
                <c:pt idx="2">
                  <c:v>93925.655271063035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A-48A1-B315-546DB051BF0E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303812681389028E-17"/>
                  <c:y val="1.3912644658639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A6-4FD7-A393-172BD030F0E0}"/>
                </c:ext>
              </c:extLst>
            </c:dLbl>
            <c:dLbl>
              <c:idx val="1"/>
              <c:layout>
                <c:manualLayout>
                  <c:x val="5.4877520503990689E-3"/>
                  <c:y val="3.24628375368265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A6-4FD7-A393-172BD030F0E0}"/>
                </c:ext>
              </c:extLst>
            </c:dLbl>
            <c:dLbl>
              <c:idx val="2"/>
              <c:layout>
                <c:manualLayout>
                  <c:x val="0"/>
                  <c:y val="5.10130304150130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A6-4FD7-A393-172BD030F0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DE!$B$4:$D$4</c:f>
              <c:numCache>
                <c:formatCode>0.00</c:formatCode>
                <c:ptCount val="3"/>
                <c:pt idx="0">
                  <c:v>64572.22192047209</c:v>
                </c:pt>
                <c:pt idx="1">
                  <c:v>86988.16105530248</c:v>
                </c:pt>
                <c:pt idx="2">
                  <c:v>92681.186929090851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A-48A1-B315-546DB051BF0E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DE!$B$5:$D$5</c:f>
              <c:numCache>
                <c:formatCode>0.00</c:formatCode>
                <c:ptCount val="3"/>
                <c:pt idx="0">
                  <c:v>12663.389495435569</c:v>
                </c:pt>
                <c:pt idx="1">
                  <c:v>4608.3654713121523</c:v>
                </c:pt>
                <c:pt idx="2">
                  <c:v>1182.244924873602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A-48A1-B315-546DB051BF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DE!$B$6:$D$6</c:f>
              <c:numCache>
                <c:formatCode>0.00</c:formatCode>
                <c:ptCount val="3"/>
                <c:pt idx="0">
                  <c:v>20312076.750678569</c:v>
                </c:pt>
                <c:pt idx="1">
                  <c:v>7391818.2159847319</c:v>
                </c:pt>
                <c:pt idx="2">
                  <c:v>1896320.859497257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0B6-A97A-4EFD6D2E7BF6}"/>
            </c:ext>
          </c:extLst>
        </c:ser>
        <c:ser>
          <c:idx val="1"/>
          <c:order val="1"/>
          <c:tx>
            <c:strRef>
              <c:f>DE!$A$7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66906877517744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EF-4F91-9D40-1F0EC6938D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DE!$B$7:$D$7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0B6-A97A-4EFD6D2E7B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DE!$B$8:$D$8</c:f>
              <c:numCache>
                <c:formatCode>0.00</c:formatCode>
                <c:ptCount val="3"/>
                <c:pt idx="0">
                  <c:v>1.6934131404082009</c:v>
                </c:pt>
                <c:pt idx="1">
                  <c:v>15.268813735674589</c:v>
                </c:pt>
                <c:pt idx="2">
                  <c:v>102.03001695256449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49FD-B503-80A912B37A91}"/>
            </c:ext>
          </c:extLst>
        </c:ser>
        <c:ser>
          <c:idx val="1"/>
          <c:order val="1"/>
          <c:tx>
            <c:strRef>
              <c:f>DE!$A$9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DE!$B$9:$D$9</c:f>
              <c:numCache>
                <c:formatCode>0.00</c:formatCode>
                <c:ptCount val="3"/>
                <c:pt idx="0">
                  <c:v>22.580795461832611</c:v>
                </c:pt>
                <c:pt idx="1">
                  <c:v>62.803171728721168</c:v>
                </c:pt>
                <c:pt idx="2">
                  <c:v>245.74991571196239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A-49FD-B503-80A912B37A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DE!$B$10:$D$10</c:f>
              <c:numCache>
                <c:formatCode>0%</c:formatCode>
                <c:ptCount val="3"/>
                <c:pt idx="0">
                  <c:v>0.19358410503022611</c:v>
                </c:pt>
                <c:pt idx="1">
                  <c:v>0.139628986080887</c:v>
                </c:pt>
                <c:pt idx="2">
                  <c:v>0.10124369373988859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0B3-8B4B-41CFBEB921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Levelized Cost Of Hydrogen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DE!$W$1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DE!$W$2:$W$4</c:f>
              <c:numCache>
                <c:formatCode>0.00</c:formatCode>
                <c:ptCount val="3"/>
                <c:pt idx="0">
                  <c:v>5.6269438468441972</c:v>
                </c:pt>
                <c:pt idx="1">
                  <c:v>4.974329555543723</c:v>
                </c:pt>
                <c:pt idx="2">
                  <c:v>4.941401464651574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8-4804-BBF7-FC2CDDB945DF}"/>
            </c:ext>
          </c:extLst>
        </c:ser>
        <c:ser>
          <c:idx val="1"/>
          <c:order val="1"/>
          <c:tx>
            <c:strRef>
              <c:f>DE!$X$1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DE!$X$2:$X$4</c:f>
              <c:numCache>
                <c:formatCode>0.00</c:formatCode>
                <c:ptCount val="3"/>
                <c:pt idx="0">
                  <c:v>2.168072479008166</c:v>
                </c:pt>
                <c:pt idx="1">
                  <c:v>1.825854873520238</c:v>
                </c:pt>
                <c:pt idx="2">
                  <c:v>1.760646549099095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8-4804-BBF7-FC2CDDB945DF}"/>
            </c:ext>
          </c:extLst>
        </c:ser>
        <c:ser>
          <c:idx val="2"/>
          <c:order val="2"/>
          <c:tx>
            <c:strRef>
              <c:f>DE!$Y$1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DE!$Y$2:$Y$4</c:f>
              <c:numCache>
                <c:formatCode>0.00</c:formatCode>
                <c:ptCount val="3"/>
                <c:pt idx="0">
                  <c:v>1.535032636589468</c:v>
                </c:pt>
                <c:pt idx="1">
                  <c:v>1.2629177473103019</c:v>
                </c:pt>
                <c:pt idx="2">
                  <c:v>1.27004960040124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08-4804-BBF7-FC2CDDB945DF}"/>
            </c:ext>
          </c:extLst>
        </c:ser>
        <c:ser>
          <c:idx val="3"/>
          <c:order val="3"/>
          <c:tx>
            <c:strRef>
              <c:f>DE!$Z$1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DE!$Z$2:$Z$4</c:f>
              <c:numCache>
                <c:formatCode>0.00</c:formatCode>
                <c:ptCount val="3"/>
                <c:pt idx="0">
                  <c:v>5.9598460636387562</c:v>
                </c:pt>
                <c:pt idx="1">
                  <c:v>5.0002077807337004</c:v>
                </c:pt>
                <c:pt idx="2">
                  <c:v>4.9267631965381966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08-4804-BBF7-FC2CDDB945DF}"/>
            </c:ext>
          </c:extLst>
        </c:ser>
        <c:ser>
          <c:idx val="4"/>
          <c:order val="4"/>
          <c:tx>
            <c:strRef>
              <c:f>DE!$AA$1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DE!$AA$2:$AA$4</c:f>
              <c:numCache>
                <c:formatCode>0.00</c:formatCode>
                <c:ptCount val="3"/>
                <c:pt idx="0">
                  <c:v>2.2350013251096552</c:v>
                </c:pt>
                <c:pt idx="1">
                  <c:v>1.9122767268830081</c:v>
                </c:pt>
                <c:pt idx="2">
                  <c:v>1.8189841243592479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8-4804-BBF7-FC2CDDB945DF}"/>
            </c:ext>
          </c:extLst>
        </c:ser>
        <c:ser>
          <c:idx val="5"/>
          <c:order val="5"/>
          <c:tx>
            <c:strRef>
              <c:f>DE!$AB$1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DE!$AB$2:$AB$4</c:f>
              <c:numCache>
                <c:formatCode>0.00</c:formatCode>
                <c:ptCount val="3"/>
                <c:pt idx="0">
                  <c:v>1.6742152371252681</c:v>
                </c:pt>
                <c:pt idx="1">
                  <c:v>1.461474571719575</c:v>
                </c:pt>
                <c:pt idx="2">
                  <c:v>1.4794111552564659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08-4804-BBF7-FC2CDDB945DF}"/>
            </c:ext>
          </c:extLst>
        </c:ser>
        <c:ser>
          <c:idx val="6"/>
          <c:order val="6"/>
          <c:tx>
            <c:strRef>
              <c:f>DE!$AC$1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DE!$AC$2:$AC$4</c:f>
              <c:numCache>
                <c:formatCode>0.00</c:formatCode>
                <c:ptCount val="3"/>
                <c:pt idx="0">
                  <c:v>5.6023610837552162</c:v>
                </c:pt>
                <c:pt idx="1">
                  <c:v>4.8259537341031109</c:v>
                </c:pt>
                <c:pt idx="2">
                  <c:v>4.8387738016455693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08-4804-BBF7-FC2CDDB945DF}"/>
            </c:ext>
          </c:extLst>
        </c:ser>
        <c:ser>
          <c:idx val="7"/>
          <c:order val="7"/>
          <c:tx>
            <c:strRef>
              <c:f>DE!$AD$1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DE!$AD$2:$AD$4</c:f>
              <c:numCache>
                <c:formatCode>0.00</c:formatCode>
                <c:ptCount val="3"/>
                <c:pt idx="0">
                  <c:v>2.1434117352810058</c:v>
                </c:pt>
                <c:pt idx="1">
                  <c:v>1.8078526935288859</c:v>
                </c:pt>
                <c:pt idx="2">
                  <c:v>1.746804720655404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08-4804-BBF7-FC2CDDB945DF}"/>
            </c:ext>
          </c:extLst>
        </c:ser>
        <c:ser>
          <c:idx val="8"/>
          <c:order val="8"/>
          <c:tx>
            <c:strRef>
              <c:f>DE!$AE$1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DE!$AE$2:$AE$4</c:f>
              <c:numCache>
                <c:formatCode>0.00</c:formatCode>
                <c:ptCount val="3"/>
                <c:pt idx="0">
                  <c:v>1.5336372766763779</c:v>
                </c:pt>
                <c:pt idx="1">
                  <c:v>1.264965470539408</c:v>
                </c:pt>
                <c:pt idx="2">
                  <c:v>1.2716336125775849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08-4804-BBF7-FC2CDDB945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LCOH [€/kg]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NT!$H$6:$J$6</c:f>
              <c:numCache>
                <c:formatCode>0.00</c:formatCode>
                <c:ptCount val="3"/>
                <c:pt idx="0">
                  <c:v>64071817.431148857</c:v>
                </c:pt>
                <c:pt idx="1">
                  <c:v>67529624.149963692</c:v>
                </c:pt>
                <c:pt idx="2">
                  <c:v>64757660.060061947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D-45EA-BBF4-EDB42A594536}"/>
            </c:ext>
          </c:extLst>
        </c:ser>
        <c:ser>
          <c:idx val="1"/>
          <c:order val="1"/>
          <c:tx>
            <c:strRef>
              <c:f>NT!$A$7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NT!$H$7:$J$7</c:f>
              <c:numCache>
                <c:formatCode>0.00</c:formatCode>
                <c:ptCount val="3"/>
                <c:pt idx="0">
                  <c:v>32000000</c:v>
                </c:pt>
                <c:pt idx="1">
                  <c:v>105000000</c:v>
                </c:pt>
                <c:pt idx="2">
                  <c:v>180000000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D-45EA-BBF4-EDB42A5945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</a:t>
                </a:r>
                <a:r>
                  <a:rPr lang="pt-PT" baseline="0"/>
                  <a:t> or </a:t>
                </a:r>
                <a:r>
                  <a:rPr lang="pt-PT"/>
                  <a:t>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Grid Flexibility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DE!$AH$1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DE!$AH$2:$AH$4</c:f>
              <c:numCache>
                <c:formatCode>0%</c:formatCode>
                <c:ptCount val="3"/>
                <c:pt idx="0">
                  <c:v>0.54928795064504599</c:v>
                </c:pt>
                <c:pt idx="1">
                  <c:v>0.62531774486120317</c:v>
                </c:pt>
                <c:pt idx="2">
                  <c:v>0.64358843419467493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4-4405-9D41-9766DB8DEFD0}"/>
            </c:ext>
          </c:extLst>
        </c:ser>
        <c:ser>
          <c:idx val="1"/>
          <c:order val="1"/>
          <c:tx>
            <c:strRef>
              <c:f>DE!$AI$1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DE!$AI$2:$AI$4</c:f>
              <c:numCache>
                <c:formatCode>0%</c:formatCode>
                <c:ptCount val="3"/>
                <c:pt idx="0">
                  <c:v>0.8635932449922421</c:v>
                </c:pt>
                <c:pt idx="1">
                  <c:v>0.91534573422486465</c:v>
                </c:pt>
                <c:pt idx="2">
                  <c:v>0.95033138959890384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4-4405-9D41-9766DB8DEFD0}"/>
            </c:ext>
          </c:extLst>
        </c:ser>
        <c:ser>
          <c:idx val="2"/>
          <c:order val="2"/>
          <c:tx>
            <c:strRef>
              <c:f>DE!$AJ$1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DE!$AJ$2:$AJ$4</c:f>
              <c:numCache>
                <c:formatCode>0%</c:formatCode>
                <c:ptCount val="3"/>
                <c:pt idx="0">
                  <c:v>0.96444540315683425</c:v>
                </c:pt>
                <c:pt idx="1">
                  <c:v>0.98330676778353832</c:v>
                </c:pt>
                <c:pt idx="2">
                  <c:v>0.98477126227885781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4-4405-9D41-9766DB8DEFD0}"/>
            </c:ext>
          </c:extLst>
        </c:ser>
        <c:ser>
          <c:idx val="3"/>
          <c:order val="3"/>
          <c:tx>
            <c:strRef>
              <c:f>DE!$AK$1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DE!$AK$2:$AK$4</c:f>
              <c:numCache>
                <c:formatCode>0%</c:formatCode>
                <c:ptCount val="3"/>
                <c:pt idx="0">
                  <c:v>0.57736237387477163</c:v>
                </c:pt>
                <c:pt idx="1">
                  <c:v>0.69030825857970224</c:v>
                </c:pt>
                <c:pt idx="2">
                  <c:v>0.73368438259957547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4-4405-9D41-9766DB8DEFD0}"/>
            </c:ext>
          </c:extLst>
        </c:ser>
        <c:ser>
          <c:idx val="4"/>
          <c:order val="4"/>
          <c:tx>
            <c:strRef>
              <c:f>DE!$AL$1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DE!$AL$2:$AL$4</c:f>
              <c:numCache>
                <c:formatCode>0%</c:formatCode>
                <c:ptCount val="3"/>
                <c:pt idx="0">
                  <c:v>0.97558152231776973</c:v>
                </c:pt>
                <c:pt idx="1">
                  <c:v>0.99888547333183131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4-4405-9D41-9766DB8DEFD0}"/>
            </c:ext>
          </c:extLst>
        </c:ser>
        <c:ser>
          <c:idx val="5"/>
          <c:order val="5"/>
          <c:tx>
            <c:strRef>
              <c:f>DE!$AM$1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DE!$AM$2:$AM$4</c:f>
              <c:numCache>
                <c:formatCode>0%</c:formatCode>
                <c:ptCount val="3"/>
                <c:pt idx="0">
                  <c:v>0.95463533187026894</c:v>
                </c:pt>
                <c:pt idx="1">
                  <c:v>0.98001442627654611</c:v>
                </c:pt>
                <c:pt idx="2">
                  <c:v>0.98001442627654611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4-4405-9D41-9766DB8DEFD0}"/>
            </c:ext>
          </c:extLst>
        </c:ser>
        <c:ser>
          <c:idx val="6"/>
          <c:order val="6"/>
          <c:tx>
            <c:strRef>
              <c:f>DE!$AN$1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DE!$AN$2:$AN$4</c:f>
              <c:numCache>
                <c:formatCode>0%</c:formatCode>
                <c:ptCount val="3"/>
                <c:pt idx="0">
                  <c:v>0.57790605343924717</c:v>
                </c:pt>
                <c:pt idx="1">
                  <c:v>0.7159241214358778</c:v>
                </c:pt>
                <c:pt idx="2">
                  <c:v>0.74119442033090277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A4-4405-9D41-9766DB8DEFD0}"/>
            </c:ext>
          </c:extLst>
        </c:ser>
        <c:ser>
          <c:idx val="7"/>
          <c:order val="7"/>
          <c:tx>
            <c:strRef>
              <c:f>DE!$AO$1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DE!$AO$2:$AO$4</c:f>
              <c:numCache>
                <c:formatCode>0%</c:formatCode>
                <c:ptCount val="3"/>
                <c:pt idx="0">
                  <c:v>0.88103687371149197</c:v>
                </c:pt>
                <c:pt idx="1">
                  <c:v>0.93828218915570871</c:v>
                </c:pt>
                <c:pt idx="2">
                  <c:v>0.98486099749363165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A4-4405-9D41-9766DB8DEFD0}"/>
            </c:ext>
          </c:extLst>
        </c:ser>
        <c:ser>
          <c:idx val="8"/>
          <c:order val="8"/>
          <c:tx>
            <c:strRef>
              <c:f>DE!$AP$1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DE!$AP$2:$AP$4</c:f>
              <c:numCache>
                <c:formatCode>0%</c:formatCode>
                <c:ptCount val="3"/>
                <c:pt idx="0">
                  <c:v>0.96391868124379332</c:v>
                </c:pt>
                <c:pt idx="1">
                  <c:v>0.98345335337198792</c:v>
                </c:pt>
                <c:pt idx="2">
                  <c:v>0.98492024650977006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A4-4405-9D41-9766DB8DE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Flexibility Index [%]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Storage Utilization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DE!$AS$1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DE!$AS$2:$AS$4</c:f>
              <c:numCache>
                <c:formatCode>0%</c:formatCode>
                <c:ptCount val="3"/>
                <c:pt idx="0">
                  <c:v>0.19358410503022611</c:v>
                </c:pt>
                <c:pt idx="1">
                  <c:v>0.139628986080887</c:v>
                </c:pt>
                <c:pt idx="2">
                  <c:v>0.10124369373988859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F22-AE37-D6E4FAA34114}"/>
            </c:ext>
          </c:extLst>
        </c:ser>
        <c:ser>
          <c:idx val="1"/>
          <c:order val="1"/>
          <c:tx>
            <c:strRef>
              <c:f>DE!$AT$1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DE!$AT$2:$AT$4</c:f>
              <c:numCache>
                <c:formatCode>0%</c:formatCode>
                <c:ptCount val="3"/>
                <c:pt idx="0">
                  <c:v>0.58826324802642749</c:v>
                </c:pt>
                <c:pt idx="1">
                  <c:v>0.68793786131618406</c:v>
                </c:pt>
                <c:pt idx="2">
                  <c:v>0.70625744575683513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F22-AE37-D6E4FAA34114}"/>
            </c:ext>
          </c:extLst>
        </c:ser>
        <c:ser>
          <c:idx val="2"/>
          <c:order val="2"/>
          <c:tx>
            <c:strRef>
              <c:f>DE!$AU$1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DE!$AU$2:$AU$4</c:f>
              <c:numCache>
                <c:formatCode>0%</c:formatCode>
                <c:ptCount val="3"/>
                <c:pt idx="0">
                  <c:v>0.44683275868351702</c:v>
                </c:pt>
                <c:pt idx="1">
                  <c:v>0.55689133245997635</c:v>
                </c:pt>
                <c:pt idx="2">
                  <c:v>0.56474521545780176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D-4F22-AE37-D6E4FAA34114}"/>
            </c:ext>
          </c:extLst>
        </c:ser>
        <c:ser>
          <c:idx val="3"/>
          <c:order val="3"/>
          <c:tx>
            <c:strRef>
              <c:f>DE!$AV$1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DE!$AV$2:$AV$4</c:f>
              <c:numCache>
                <c:formatCode>0%</c:formatCode>
                <c:ptCount val="3"/>
                <c:pt idx="0">
                  <c:v>0.40784825498953842</c:v>
                </c:pt>
                <c:pt idx="1">
                  <c:v>0.41041592179946057</c:v>
                </c:pt>
                <c:pt idx="2">
                  <c:v>0.44230377840789215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FD-4F22-AE37-D6E4FAA34114}"/>
            </c:ext>
          </c:extLst>
        </c:ser>
        <c:ser>
          <c:idx val="4"/>
          <c:order val="4"/>
          <c:tx>
            <c:strRef>
              <c:f>DE!$AW$1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DE!$AW$2:$AW$4</c:f>
              <c:numCache>
                <c:formatCode>0%</c:formatCode>
                <c:ptCount val="3"/>
                <c:pt idx="0">
                  <c:v>0.64551244592460177</c:v>
                </c:pt>
                <c:pt idx="1">
                  <c:v>0.73866017430193021</c:v>
                </c:pt>
                <c:pt idx="2">
                  <c:v>0.7720616689181018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FD-4F22-AE37-D6E4FAA34114}"/>
            </c:ext>
          </c:extLst>
        </c:ser>
        <c:ser>
          <c:idx val="5"/>
          <c:order val="5"/>
          <c:tx>
            <c:strRef>
              <c:f>DE!$AX$1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DE!$AX$2:$AX$4</c:f>
              <c:numCache>
                <c:formatCode>0%</c:formatCode>
                <c:ptCount val="3"/>
                <c:pt idx="0">
                  <c:v>0.59236711711070666</c:v>
                </c:pt>
                <c:pt idx="1">
                  <c:v>0.61222657029478389</c:v>
                </c:pt>
                <c:pt idx="2">
                  <c:v>0.68528423487237988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FD-4F22-AE37-D6E4FAA34114}"/>
            </c:ext>
          </c:extLst>
        </c:ser>
        <c:ser>
          <c:idx val="6"/>
          <c:order val="6"/>
          <c:tx>
            <c:strRef>
              <c:f>DE!$AY$1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DE!$AY$2:$AY$4</c:f>
              <c:numCache>
                <c:formatCode>0%</c:formatCode>
                <c:ptCount val="3"/>
                <c:pt idx="0">
                  <c:v>0.3085310999149074</c:v>
                </c:pt>
                <c:pt idx="1">
                  <c:v>0.27332697728154698</c:v>
                </c:pt>
                <c:pt idx="2">
                  <c:v>0.20836873582334112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FD-4F22-AE37-D6E4FAA34114}"/>
            </c:ext>
          </c:extLst>
        </c:ser>
        <c:ser>
          <c:idx val="7"/>
          <c:order val="7"/>
          <c:tx>
            <c:strRef>
              <c:f>DE!$AZ$1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DE!$AZ$2:$AZ$4</c:f>
              <c:numCache>
                <c:formatCode>0%</c:formatCode>
                <c:ptCount val="3"/>
                <c:pt idx="0">
                  <c:v>0.57677562938862492</c:v>
                </c:pt>
                <c:pt idx="1">
                  <c:v>0.68424555926833419</c:v>
                </c:pt>
                <c:pt idx="2">
                  <c:v>0.70628407258641179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FD-4F22-AE37-D6E4FAA34114}"/>
            </c:ext>
          </c:extLst>
        </c:ser>
        <c:ser>
          <c:idx val="8"/>
          <c:order val="8"/>
          <c:tx>
            <c:strRef>
              <c:f>DE!$BA$1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DE!$BA$2:$BA$4</c:f>
              <c:numCache>
                <c:formatCode>0%</c:formatCode>
                <c:ptCount val="3"/>
                <c:pt idx="0">
                  <c:v>0.44741176428122592</c:v>
                </c:pt>
                <c:pt idx="1">
                  <c:v>0.55839636243607016</c:v>
                </c:pt>
                <c:pt idx="2">
                  <c:v>0.56523977731759312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FD-4F22-AE37-D6E4FAA341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 Utilization [%]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DE - System Payback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4640796263223808E-2"/>
          <c:y val="0.10033751502972679"/>
          <c:w val="0.89899798359966288"/>
          <c:h val="0.685528435783508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DE!$BD$1</c:f>
              <c:strCache>
                <c:ptCount val="1"/>
                <c:pt idx="0">
                  <c:v>Average Cost 2035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DE!$BD$2:$BD$4</c:f>
              <c:numCache>
                <c:formatCode>0.00</c:formatCode>
                <c:ptCount val="3"/>
                <c:pt idx="0">
                  <c:v>22.580795461832611</c:v>
                </c:pt>
                <c:pt idx="1">
                  <c:v>62.803171728721168</c:v>
                </c:pt>
                <c:pt idx="2">
                  <c:v>245.74991571196239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3-4D7C-A667-1404F4CE4286}"/>
            </c:ext>
          </c:extLst>
        </c:ser>
        <c:ser>
          <c:idx val="1"/>
          <c:order val="1"/>
          <c:tx>
            <c:strRef>
              <c:f>DE!$BE$1</c:f>
              <c:strCache>
                <c:ptCount val="1"/>
                <c:pt idx="0">
                  <c:v>Average Cost 2040</c:v>
                </c:pt>
              </c:strCache>
            </c:strRef>
          </c:tx>
          <c:spPr>
            <a:solidFill>
              <a:srgbClr val="A2DBE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DE!$BE$2:$BE$4</c:f>
              <c:numCache>
                <c:formatCode>0.00</c:formatCode>
                <c:ptCount val="3"/>
                <c:pt idx="0">
                  <c:v>3.187091657947573</c:v>
                </c:pt>
                <c:pt idx="1">
                  <c:v>2.842071275507422</c:v>
                </c:pt>
                <c:pt idx="2">
                  <c:v>2.8121481286740031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3-4D7C-A667-1404F4CE4286}"/>
            </c:ext>
          </c:extLst>
        </c:ser>
        <c:ser>
          <c:idx val="2"/>
          <c:order val="2"/>
          <c:tx>
            <c:strRef>
              <c:f>DE!$BF$1</c:f>
              <c:strCache>
                <c:ptCount val="1"/>
                <c:pt idx="0">
                  <c:v>Average Cost 2050</c:v>
                </c:pt>
              </c:strCache>
            </c:strRef>
          </c:tx>
          <c:spPr>
            <a:solidFill>
              <a:srgbClr val="C2A3C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DE!$BF$2:$BF$4</c:f>
              <c:numCache>
                <c:formatCode>0.00</c:formatCode>
                <c:ptCount val="3"/>
                <c:pt idx="0">
                  <c:v>4.1782452330222366</c:v>
                </c:pt>
                <c:pt idx="1">
                  <c:v>3.6077736986515512</c:v>
                </c:pt>
                <c:pt idx="2">
                  <c:v>3.645853985934854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3-4D7C-A667-1404F4CE4286}"/>
            </c:ext>
          </c:extLst>
        </c:ser>
        <c:ser>
          <c:idx val="3"/>
          <c:order val="3"/>
          <c:tx>
            <c:strRef>
              <c:f>DE!$BG$1</c:f>
              <c:strCache>
                <c:ptCount val="1"/>
                <c:pt idx="0">
                  <c:v>Deficit Cost 2035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DE!$BG$2:$BG$4</c:f>
              <c:numCache>
                <c:formatCode>0.00</c:formatCode>
                <c:ptCount val="3"/>
                <c:pt idx="0">
                  <c:v>7.8257341522529913</c:v>
                </c:pt>
                <c:pt idx="1">
                  <c:v>7.982222269625578</c:v>
                </c:pt>
                <c:pt idx="2">
                  <c:v>9.0980475610277409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3-4D7C-A667-1404F4CE4286}"/>
            </c:ext>
          </c:extLst>
        </c:ser>
        <c:ser>
          <c:idx val="4"/>
          <c:order val="4"/>
          <c:tx>
            <c:strRef>
              <c:f>DE!$BH$1</c:f>
              <c:strCache>
                <c:ptCount val="1"/>
                <c:pt idx="0">
                  <c:v>Deficit Cost 2040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DE!$BH$2:$BH$4</c:f>
              <c:numCache>
                <c:formatCode>0.00</c:formatCode>
                <c:ptCount val="3"/>
                <c:pt idx="0">
                  <c:v>3.030734652740863</c:v>
                </c:pt>
                <c:pt idx="1">
                  <c:v>2.7295483930628222</c:v>
                </c:pt>
                <c:pt idx="2">
                  <c:v>2.6580035636208388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3-4D7C-A667-1404F4CE4286}"/>
            </c:ext>
          </c:extLst>
        </c:ser>
        <c:ser>
          <c:idx val="5"/>
          <c:order val="5"/>
          <c:tx>
            <c:strRef>
              <c:f>DE!$BI$1</c:f>
              <c:strCache>
                <c:ptCount val="1"/>
                <c:pt idx="0">
                  <c:v>Deficit Cost 2050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DE!$BI$2:$BI$4</c:f>
              <c:numCache>
                <c:formatCode>0.00</c:formatCode>
                <c:ptCount val="3"/>
                <c:pt idx="0">
                  <c:v>3.84757806276339</c:v>
                </c:pt>
                <c:pt idx="1">
                  <c:v>3.5279469781330288</c:v>
                </c:pt>
                <c:pt idx="2">
                  <c:v>3.611892872417958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3-4D7C-A667-1404F4CE4286}"/>
            </c:ext>
          </c:extLst>
        </c:ser>
        <c:ser>
          <c:idx val="6"/>
          <c:order val="6"/>
          <c:tx>
            <c:strRef>
              <c:f>DE!$BJ$1</c:f>
              <c:strCache>
                <c:ptCount val="1"/>
                <c:pt idx="0">
                  <c:v>Manual Cost 2035</c:v>
                </c:pt>
              </c:strCache>
            </c:strRef>
          </c:tx>
          <c:spPr>
            <a:solidFill>
              <a:srgbClr val="4F622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DE!$BJ$2:$BJ$4</c:f>
              <c:numCache>
                <c:formatCode>0.00</c:formatCode>
                <c:ptCount val="3"/>
                <c:pt idx="0">
                  <c:v>11.822676620344049</c:v>
                </c:pt>
                <c:pt idx="1">
                  <c:v>23.18059685634773</c:v>
                </c:pt>
                <c:pt idx="2">
                  <c:v>34.249060715397988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3-4D7C-A667-1404F4CE4286}"/>
            </c:ext>
          </c:extLst>
        </c:ser>
        <c:ser>
          <c:idx val="7"/>
          <c:order val="7"/>
          <c:tx>
            <c:strRef>
              <c:f>DE!$BK$1</c:f>
              <c:strCache>
                <c:ptCount val="1"/>
                <c:pt idx="0">
                  <c:v>Manual Cost 2040</c:v>
                </c:pt>
              </c:strCache>
            </c:strRef>
          </c:tx>
          <c:spPr>
            <a:solidFill>
              <a:srgbClr val="21748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DE!$BK$2:$BK$4</c:f>
              <c:numCache>
                <c:formatCode>0.00</c:formatCode>
                <c:ptCount val="3"/>
                <c:pt idx="0">
                  <c:v>3.2386406442838789</c:v>
                </c:pt>
                <c:pt idx="1">
                  <c:v>2.898545033809377</c:v>
                </c:pt>
                <c:pt idx="2">
                  <c:v>2.8794468404031748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3-4D7C-A667-1404F4CE4286}"/>
            </c:ext>
          </c:extLst>
        </c:ser>
        <c:ser>
          <c:idx val="8"/>
          <c:order val="8"/>
          <c:tx>
            <c:strRef>
              <c:f>DE!$BL$1</c:f>
              <c:strCache>
                <c:ptCount val="1"/>
                <c:pt idx="0">
                  <c:v>Manual Cost 2050</c:v>
                </c:pt>
              </c:strCache>
            </c:strRef>
          </c:tx>
          <c:spPr>
            <a:solidFill>
              <a:srgbClr val="623E6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DE!$V$2:$V$4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DE!$BL$2:$BL$4</c:f>
              <c:numCache>
                <c:formatCode>0.00</c:formatCode>
                <c:ptCount val="3"/>
                <c:pt idx="0">
                  <c:v>4.1622015487761823</c:v>
                </c:pt>
                <c:pt idx="1">
                  <c:v>3.6047185389509449</c:v>
                </c:pt>
                <c:pt idx="2">
                  <c:v>3.6392449409286929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3-4D7C-A667-1404F4CE42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5062848"/>
        <c:axId val="1435060928"/>
      </c:barChart>
      <c:catAx>
        <c:axId val="143506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0928"/>
        <c:crosses val="autoZero"/>
        <c:auto val="1"/>
        <c:lblAlgn val="ctr"/>
        <c:lblOffset val="100"/>
        <c:noMultiLvlLbl val="0"/>
      </c:catAx>
      <c:valAx>
        <c:axId val="1435060928"/>
        <c:scaling>
          <c:logBase val="10"/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[years]</a:t>
                </a:r>
              </a:p>
            </c:rich>
          </c:tx>
          <c:layout>
            <c:manualLayout>
              <c:xMode val="edge"/>
              <c:yMode val="edge"/>
              <c:x val="1.7104911961527591E-2"/>
              <c:y val="0.350907955261203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46561561345264"/>
          <c:y val="0.89651975651295446"/>
          <c:w val="0.39604341895392892"/>
          <c:h val="8.4024215641946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Utilization Evolution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DE!$M$3:$O$3</c:f>
              <c:numCache>
                <c:formatCode>0%</c:formatCode>
                <c:ptCount val="3"/>
                <c:pt idx="0">
                  <c:v>0.19358410503022611</c:v>
                </c:pt>
                <c:pt idx="1">
                  <c:v>0.58826324802642749</c:v>
                </c:pt>
                <c:pt idx="2">
                  <c:v>0.44683275868351702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6-4162-AC99-FFCC940F8F77}"/>
            </c:ext>
          </c:extLst>
        </c:ser>
        <c:ser>
          <c:idx val="1"/>
          <c:order val="1"/>
          <c:tx>
            <c:strRef>
              <c:f>DE!$L$4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DE!$M$4:$O$4</c:f>
              <c:numCache>
                <c:formatCode>0%</c:formatCode>
                <c:ptCount val="3"/>
                <c:pt idx="0">
                  <c:v>0.139628986080887</c:v>
                </c:pt>
                <c:pt idx="1">
                  <c:v>0.68793786131618406</c:v>
                </c:pt>
                <c:pt idx="2">
                  <c:v>0.55689133245997635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6-4162-AC99-FFCC940F8F77}"/>
            </c:ext>
          </c:extLst>
        </c:ser>
        <c:ser>
          <c:idx val="2"/>
          <c:order val="2"/>
          <c:tx>
            <c:strRef>
              <c:f>DE!$L$5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DE!$M$5:$O$5</c:f>
              <c:numCache>
                <c:formatCode>0%</c:formatCode>
                <c:ptCount val="3"/>
                <c:pt idx="0">
                  <c:v>0.10124369373988859</c:v>
                </c:pt>
                <c:pt idx="1">
                  <c:v>0.70625744575683513</c:v>
                </c:pt>
                <c:pt idx="2">
                  <c:v>0.56474521545780176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6-4162-AC99-FFCC940F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00288"/>
        <c:axId val="1435093088"/>
      </c:lineChart>
      <c:catAx>
        <c:axId val="14351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93088"/>
        <c:crosses val="autoZero"/>
        <c:auto val="1"/>
        <c:lblAlgn val="ctr"/>
        <c:lblOffset val="100"/>
        <c:noMultiLvlLbl val="0"/>
      </c:catAx>
      <c:valAx>
        <c:axId val="14350930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1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Utilization Evolution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DE!$L$3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DE!$R$3:$T$3</c:f>
              <c:numCache>
                <c:formatCode>0%</c:formatCode>
                <c:ptCount val="3"/>
                <c:pt idx="0">
                  <c:v>0.40784825498953842</c:v>
                </c:pt>
                <c:pt idx="1">
                  <c:v>0.64551244592460177</c:v>
                </c:pt>
                <c:pt idx="2">
                  <c:v>0.59236711711070666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4-4C38-ACF0-37DC1424F54C}"/>
            </c:ext>
          </c:extLst>
        </c:ser>
        <c:ser>
          <c:idx val="1"/>
          <c:order val="1"/>
          <c:tx>
            <c:strRef>
              <c:f>DE!$L$4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DE!$R$2:$T$2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DE!$R$4:$T$4</c:f>
              <c:numCache>
                <c:formatCode>0%</c:formatCode>
                <c:ptCount val="3"/>
                <c:pt idx="0">
                  <c:v>0.41041592179946057</c:v>
                </c:pt>
                <c:pt idx="1">
                  <c:v>0.73866017430193021</c:v>
                </c:pt>
                <c:pt idx="2">
                  <c:v>0.61222657029478389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4-4C38-ACF0-37DC1424F54C}"/>
            </c:ext>
          </c:extLst>
        </c:ser>
        <c:ser>
          <c:idx val="2"/>
          <c:order val="2"/>
          <c:tx>
            <c:strRef>
              <c:f>DE!$L$5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DE!$R$2:$T$2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DE!$R$5:$T$5</c:f>
              <c:numCache>
                <c:formatCode>0%</c:formatCode>
                <c:ptCount val="3"/>
                <c:pt idx="0">
                  <c:v>0.44230377840789215</c:v>
                </c:pt>
                <c:pt idx="1">
                  <c:v>0.7720616689181018</c:v>
                </c:pt>
                <c:pt idx="2">
                  <c:v>0.68528423487237988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4-4C38-ACF0-37DC1424F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00288"/>
        <c:axId val="1435093088"/>
      </c:lineChart>
      <c:catAx>
        <c:axId val="14351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93088"/>
        <c:crosses val="autoZero"/>
        <c:auto val="1"/>
        <c:lblAlgn val="ctr"/>
        <c:lblOffset val="100"/>
        <c:noMultiLvlLbl val="0"/>
      </c:catAx>
      <c:valAx>
        <c:axId val="14350930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1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Storage Utilization Evolution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DE!$L$9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DE!$M$9:$O$9</c:f>
              <c:numCache>
                <c:formatCode>0%</c:formatCode>
                <c:ptCount val="3"/>
                <c:pt idx="0">
                  <c:v>0.3085310999149074</c:v>
                </c:pt>
                <c:pt idx="1">
                  <c:v>0.57677562938862492</c:v>
                </c:pt>
                <c:pt idx="2">
                  <c:v>0.44683275868351702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9-4BC5-97AE-8A4DA2B0C299}"/>
            </c:ext>
          </c:extLst>
        </c:ser>
        <c:ser>
          <c:idx val="1"/>
          <c:order val="1"/>
          <c:tx>
            <c:strRef>
              <c:f>DE!$L$10</c:f>
              <c:strCache>
                <c:ptCount val="1"/>
                <c:pt idx="0">
                  <c:v>3500</c:v>
                </c:pt>
              </c:strCache>
            </c:strRef>
          </c:tx>
          <c:spPr>
            <a:ln w="28575" cap="rnd">
              <a:solidFill>
                <a:srgbClr val="6EC6DC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DE!$M$10:$O$10</c:f>
              <c:numCache>
                <c:formatCode>0%</c:formatCode>
                <c:ptCount val="3"/>
                <c:pt idx="0">
                  <c:v>0.27332697728154698</c:v>
                </c:pt>
                <c:pt idx="1">
                  <c:v>0.68424555926833419</c:v>
                </c:pt>
                <c:pt idx="2">
                  <c:v>0.55689133245997635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9-4BC5-97AE-8A4DA2B0C299}"/>
            </c:ext>
          </c:extLst>
        </c:ser>
        <c:ser>
          <c:idx val="2"/>
          <c:order val="2"/>
          <c:tx>
            <c:strRef>
              <c:f>DE!$L$11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rgbClr val="955EA2"/>
              </a:solidFill>
              <a:round/>
            </a:ln>
            <a:effectLst/>
          </c:spPr>
          <c:marker>
            <c:symbol val="none"/>
          </c:marker>
          <c:cat>
            <c:numRef>
              <c:f>DE!$M$2:$O$2</c:f>
              <c:numCache>
                <c:formatCode>General</c:formatCode>
                <c:ptCount val="3"/>
                <c:pt idx="0">
                  <c:v>2035</c:v>
                </c:pt>
                <c:pt idx="1">
                  <c:v>2040</c:v>
                </c:pt>
                <c:pt idx="2">
                  <c:v>2050</c:v>
                </c:pt>
              </c:numCache>
            </c:numRef>
          </c:cat>
          <c:val>
            <c:numRef>
              <c:f>DE!$M$11:$O$11</c:f>
              <c:numCache>
                <c:formatCode>0%</c:formatCode>
                <c:ptCount val="3"/>
                <c:pt idx="0">
                  <c:v>0.20836873582334112</c:v>
                </c:pt>
                <c:pt idx="1">
                  <c:v>0.70628407258641179</c:v>
                </c:pt>
                <c:pt idx="2">
                  <c:v>0.56474521545780176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9-4BC5-97AE-8A4DA2B0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100288"/>
        <c:axId val="1435093088"/>
      </c:lineChart>
      <c:catAx>
        <c:axId val="14351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093088"/>
        <c:crosses val="autoZero"/>
        <c:auto val="1"/>
        <c:lblAlgn val="ctr"/>
        <c:lblOffset val="100"/>
        <c:noMultiLvlLbl val="0"/>
      </c:catAx>
      <c:valAx>
        <c:axId val="14350930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Utilization Percentage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4351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 DE 2035 -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DE!$E$3:$G$3</c:f>
              <c:numCache>
                <c:formatCode>0.00</c:formatCode>
                <c:ptCount val="3"/>
                <c:pt idx="0">
                  <c:v>67664.417366662135</c:v>
                </c:pt>
                <c:pt idx="1">
                  <c:v>82085.13686880107</c:v>
                </c:pt>
                <c:pt idx="2">
                  <c:v>85135.448884625381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8-4935-86BD-F7CAD1D1D2F4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DE!$E$4:$G$4</c:f>
              <c:numCache>
                <c:formatCode>0.00</c:formatCode>
                <c:ptCount val="3"/>
                <c:pt idx="0">
                  <c:v>27892.431077959838</c:v>
                </c:pt>
                <c:pt idx="1">
                  <c:v>42429.284030660157</c:v>
                </c:pt>
                <c:pt idx="2">
                  <c:v>48092.716978690136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8-4935-86BD-F7CAD1D1D2F4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78252893172798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6B-4796-BB0B-7C72245E8C66}"/>
                </c:ext>
              </c:extLst>
            </c:dLbl>
            <c:dLbl>
              <c:idx val="1"/>
              <c:layout>
                <c:manualLayout>
                  <c:x val="2.7428804434568156E-3"/>
                  <c:y val="3.71003857563732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6B-4796-BB0B-7C72245E8C66}"/>
                </c:ext>
              </c:extLst>
            </c:dLbl>
            <c:dLbl>
              <c:idx val="2"/>
              <c:layout>
                <c:manualLayout>
                  <c:x val="2.742880443456715E-3"/>
                  <c:y val="1.391264465863984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6B-4796-BB0B-7C72245E8C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DE!$E$5:$G$5</c:f>
              <c:numCache>
                <c:formatCode>0.00</c:formatCode>
                <c:ptCount val="3"/>
                <c:pt idx="0">
                  <c:v>36833.386974267516</c:v>
                </c:pt>
                <c:pt idx="1">
                  <c:v>36648.359958302375</c:v>
                </c:pt>
                <c:pt idx="2">
                  <c:v>32291.441441442021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8-4935-86BD-F7CAD1D1D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 DE 2035 -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DE!$A$3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DE!$H$3:$J$3</c:f>
              <c:numCache>
                <c:formatCode>0.00</c:formatCode>
                <c:ptCount val="3"/>
                <c:pt idx="0">
                  <c:v>75777.62928645713</c:v>
                </c:pt>
                <c:pt idx="1">
                  <c:v>93330.605974026621</c:v>
                </c:pt>
                <c:pt idx="2">
                  <c:v>94819.582877407316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2-4EE1-A5DE-7FFB79826329}"/>
            </c:ext>
          </c:extLst>
        </c:ser>
        <c:ser>
          <c:idx val="1"/>
          <c:order val="1"/>
          <c:tx>
            <c:strRef>
              <c:f>DE!$A$4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3912644658639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A2-4552-BC84-A391A16162A7}"/>
                </c:ext>
              </c:extLst>
            </c:dLbl>
            <c:dLbl>
              <c:idx val="2"/>
              <c:layout>
                <c:manualLayout>
                  <c:x val="2.7359274233855154E-3"/>
                  <c:y val="2.78252893172798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A2-4552-BC84-A391A16162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DE!$H$4:$J$4</c:f>
              <c:numCache>
                <c:formatCode>0.00</c:formatCode>
                <c:ptCount val="3"/>
                <c:pt idx="0">
                  <c:v>49035.204084205237</c:v>
                </c:pt>
                <c:pt idx="1">
                  <c:v>78545.309803327618</c:v>
                </c:pt>
                <c:pt idx="2">
                  <c:v>84304.69489016528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2-4EE1-A5DE-7FFB79826329}"/>
            </c:ext>
          </c:extLst>
        </c:ser>
        <c:ser>
          <c:idx val="2"/>
          <c:order val="2"/>
          <c:tx>
            <c:strRef>
              <c:f>DE!$A$5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DE!$H$5:$J$5</c:f>
              <c:numCache>
                <c:formatCode>0.00</c:formatCode>
                <c:ptCount val="3"/>
                <c:pt idx="0">
                  <c:v>24455.303942139741</c:v>
                </c:pt>
                <c:pt idx="1">
                  <c:v>12659.881697152941</c:v>
                </c:pt>
                <c:pt idx="2">
                  <c:v>8602.9939228686653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2-4EE1-A5DE-7FFB798263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Cave Cost and Revenue obtained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DE!$E$6:$G$6</c:f>
              <c:numCache>
                <c:formatCode>0.00</c:formatCode>
                <c:ptCount val="3"/>
                <c:pt idx="0">
                  <c:v>59080752.706725731</c:v>
                </c:pt>
                <c:pt idx="1">
                  <c:v>58783969.373117633</c:v>
                </c:pt>
                <c:pt idx="2">
                  <c:v>51795472.07207299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FBA-8DDE-88EE8C5A8435}"/>
            </c:ext>
          </c:extLst>
        </c:ser>
        <c:ser>
          <c:idx val="1"/>
          <c:order val="1"/>
          <c:tx>
            <c:strRef>
              <c:f>DE!$A$7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DE!$E$7:$G$7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A-4FBA-8DDE-88EE8C5A84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Cave Cost and Revenue obtained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DE!$A$6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DE!$H$6:$J$6</c:f>
              <c:numCache>
                <c:formatCode>0.00</c:formatCode>
                <c:ptCount val="3"/>
                <c:pt idx="0">
                  <c:v>39226307.523192093</c:v>
                </c:pt>
                <c:pt idx="1">
                  <c:v>20306450.242233232</c:v>
                </c:pt>
                <c:pt idx="2">
                  <c:v>13799202.252281349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8-45B4-939D-0E1054B53331}"/>
            </c:ext>
          </c:extLst>
        </c:ser>
        <c:ser>
          <c:idx val="1"/>
          <c:order val="1"/>
          <c:tx>
            <c:strRef>
              <c:f>DE!$A$7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830177906991371E-2"/>
                  <c:y val="4.58633596897180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D4-4E44-ACFD-661BBC78D1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DE!$H$7:$J$7</c:f>
              <c:numCache>
                <c:formatCode>0.00</c:formatCode>
                <c:ptCount val="3"/>
                <c:pt idx="0">
                  <c:v>34396737.678579003</c:v>
                </c:pt>
                <c:pt idx="1">
                  <c:v>112864295.5078373</c:v>
                </c:pt>
                <c:pt idx="2">
                  <c:v>193481649.44200689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8-45B4-939D-0E1054B53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 sz="1400" b="0" i="0" u="none" strike="noStrike" baseline="0">
                <a:effectLst/>
              </a:rPr>
              <a:t>NT 2030 -  </a:t>
            </a:r>
            <a:r>
              <a:rPr lang="pt-PT"/>
              <a:t>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NT!$A$8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NT!$E$8:$G$8</c:f>
              <c:numCache>
                <c:formatCode>0.00</c:formatCode>
                <c:ptCount val="3"/>
                <c:pt idx="0">
                  <c:v>0.35443555724790182</c:v>
                </c:pt>
                <c:pt idx="1">
                  <c:v>1.067110960825445</c:v>
                </c:pt>
                <c:pt idx="2">
                  <c:v>1.8393255310498879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C-45D1-93A9-A1651EE8D673}"/>
            </c:ext>
          </c:extLst>
        </c:ser>
        <c:ser>
          <c:idx val="1"/>
          <c:order val="1"/>
          <c:tx>
            <c:strRef>
              <c:f>NT!$A$9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NT!$E$2:$G$2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NT!$E$9:$G$9</c:f>
              <c:numCache>
                <c:formatCode>0.00</c:formatCode>
                <c:ptCount val="3"/>
                <c:pt idx="0">
                  <c:v>5.6322006487254503</c:v>
                </c:pt>
                <c:pt idx="1">
                  <c:v>5.1829772364652609</c:v>
                </c:pt>
                <c:pt idx="2">
                  <c:v>5.2266183659374326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C-45D1-93A9-A1651EE8D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Payback time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DE!$E$8:$G$8</c:f>
              <c:numCache>
                <c:formatCode>0.00</c:formatCode>
                <c:ptCount val="3"/>
                <c:pt idx="0">
                  <c:v>0.58219870436185694</c:v>
                </c:pt>
                <c:pt idx="1">
                  <c:v>1.9199842527042941</c:v>
                </c:pt>
                <c:pt idx="2">
                  <c:v>3.7354935036170471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3-49B2-B427-EB9DE8D1D0C9}"/>
            </c:ext>
          </c:extLst>
        </c:ser>
        <c:ser>
          <c:idx val="1"/>
          <c:order val="1"/>
          <c:tx>
            <c:strRef>
              <c:f>DE!$A$9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DE!$E$9:$G$9</c:f>
              <c:numCache>
                <c:formatCode>0.00</c:formatCode>
                <c:ptCount val="3"/>
                <c:pt idx="0">
                  <c:v>7.8257341522529913</c:v>
                </c:pt>
                <c:pt idx="1">
                  <c:v>7.982222269625578</c:v>
                </c:pt>
                <c:pt idx="2">
                  <c:v>9.0980475610277409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3-49B2-B427-EB9DE8D1D0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Payback time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DE!$A$8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DE!$H$8:$J$8</c:f>
              <c:numCache>
                <c:formatCode>0.00</c:formatCode>
                <c:ptCount val="3"/>
                <c:pt idx="0">
                  <c:v>0.87687931519535278</c:v>
                </c:pt>
                <c:pt idx="1">
                  <c:v>5.5580514645096804</c:v>
                </c:pt>
                <c:pt idx="2">
                  <c:v>14.02121991581213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D-4249-8D60-3EE75E7494C4}"/>
            </c:ext>
          </c:extLst>
        </c:ser>
        <c:ser>
          <c:idx val="1"/>
          <c:order val="1"/>
          <c:tx>
            <c:strRef>
              <c:f>DE!$A$9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DE!$H$9:$J$9</c:f>
              <c:numCache>
                <c:formatCode>0.00</c:formatCode>
                <c:ptCount val="3"/>
                <c:pt idx="0">
                  <c:v>11.822676620344049</c:v>
                </c:pt>
                <c:pt idx="1">
                  <c:v>23.18059685634773</c:v>
                </c:pt>
                <c:pt idx="2">
                  <c:v>34.249060715397988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0D-4249-8D60-3EE75E749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Storage Utilization</a:t>
            </a:r>
          </a:p>
          <a:p>
            <a:pPr>
              <a:defRPr/>
            </a:pP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DE!$E$10:$G$10</c:f>
              <c:numCache>
                <c:formatCode>0%</c:formatCode>
                <c:ptCount val="3"/>
                <c:pt idx="0">
                  <c:v>0.40784825498953842</c:v>
                </c:pt>
                <c:pt idx="1">
                  <c:v>0.41041592179946057</c:v>
                </c:pt>
                <c:pt idx="2">
                  <c:v>0.44230377840789215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9-487E-9518-645D787DC5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2035 - Storage Utilization</a:t>
            </a:r>
          </a:p>
          <a:p>
            <a:pPr>
              <a:defRPr/>
            </a:pP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DE!$A$10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DE!$H$10:$J$10</c:f>
              <c:numCache>
                <c:formatCode>0%</c:formatCode>
                <c:ptCount val="3"/>
                <c:pt idx="0">
                  <c:v>0.3085310999149074</c:v>
                </c:pt>
                <c:pt idx="1">
                  <c:v>0.27332697728154698</c:v>
                </c:pt>
                <c:pt idx="2">
                  <c:v>0.20836873582334112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2-41E6-BFDA-5CD6C3D3E1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 DE 2040 - H2 Produced, Converted and Sold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DE!$B$18:$D$18</c:f>
              <c:numCache>
                <c:formatCode>0.00</c:formatCode>
                <c:ptCount val="3"/>
                <c:pt idx="0">
                  <c:v>133167.90442928011</c:v>
                </c:pt>
                <c:pt idx="1">
                  <c:v>150800.11468745329</c:v>
                </c:pt>
                <c:pt idx="2">
                  <c:v>156566.87048997582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0D0-A934-1C3FCDD6DBAB}"/>
            </c:ext>
          </c:extLst>
        </c:ser>
        <c:ser>
          <c:idx val="1"/>
          <c:order val="1"/>
          <c:tx>
            <c:strRef>
              <c:f>DE!$A$19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DE!$B$19:$D$19</c:f>
              <c:numCache>
                <c:formatCode>0.00</c:formatCode>
                <c:ptCount val="3"/>
                <c:pt idx="0">
                  <c:v>25747.418451949881</c:v>
                </c:pt>
                <c:pt idx="1">
                  <c:v>28696.144426912961</c:v>
                </c:pt>
                <c:pt idx="2">
                  <c:v>30693.55798926804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8-40D0-A934-1C3FCDD6DBAB}"/>
            </c:ext>
          </c:extLst>
        </c:ser>
        <c:ser>
          <c:idx val="2"/>
          <c:order val="2"/>
          <c:tx>
            <c:strRef>
              <c:f>DE!$A$20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DE!$B$20:$D$20</c:f>
              <c:numCache>
                <c:formatCode>0.00</c:formatCode>
                <c:ptCount val="3"/>
                <c:pt idx="0">
                  <c:v>101859.46167846381</c:v>
                </c:pt>
                <c:pt idx="1">
                  <c:v>115333.7717475136</c:v>
                </c:pt>
                <c:pt idx="2">
                  <c:v>117374.3916204166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28-40D0-A934-1C3FCDD6D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Cave Cost and Revenue obtained</a:t>
            </a:r>
            <a:br>
              <a:rPr lang="pt-PT"/>
            </a:b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DE!$A$21</c:f>
              <c:strCache>
                <c:ptCount val="1"/>
                <c:pt idx="0">
                  <c:v>Revenue H2 Sold [€]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DE!$B$21:$D$21</c:f>
              <c:numCache>
                <c:formatCode>0.00</c:formatCode>
                <c:ptCount val="3"/>
                <c:pt idx="0">
                  <c:v>132009862.3352861</c:v>
                </c:pt>
                <c:pt idx="1">
                  <c:v>149472568.18477431</c:v>
                </c:pt>
                <c:pt idx="2">
                  <c:v>152117211.54005641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8-47C8-8CA0-BC673D61E5CA}"/>
            </c:ext>
          </c:extLst>
        </c:ser>
        <c:ser>
          <c:idx val="1"/>
          <c:order val="1"/>
          <c:tx>
            <c:strRef>
              <c:f>DE!$A$22</c:f>
              <c:strCache>
                <c:ptCount val="1"/>
                <c:pt idx="0">
                  <c:v>Cave Cost [€]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DE!$B$22:$D$22</c:f>
              <c:numCache>
                <c:formatCode>0.00</c:formatCode>
                <c:ptCount val="3"/>
                <c:pt idx="0">
                  <c:v>36972986.341530502</c:v>
                </c:pt>
                <c:pt idx="1">
                  <c:v>121317611.43314689</c:v>
                </c:pt>
                <c:pt idx="2">
                  <c:v>207973048.17110899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8-47C8-8CA0-BC673D61E5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Cost and Revenue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Payback time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DE!$A$23</c:f>
              <c:strCache>
                <c:ptCount val="1"/>
                <c:pt idx="0">
                  <c:v>Payback Salt Cavern [years]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DE!$B$23:$D$23</c:f>
              <c:numCache>
                <c:formatCode>0.00</c:formatCode>
                <c:ptCount val="3"/>
                <c:pt idx="0">
                  <c:v>0.28007745548301849</c:v>
                </c:pt>
                <c:pt idx="1">
                  <c:v>0.81163796746421801</c:v>
                </c:pt>
                <c:pt idx="2">
                  <c:v>1.3671894591385161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46A-88C5-385535757E6B}"/>
            </c:ext>
          </c:extLst>
        </c:ser>
        <c:ser>
          <c:idx val="1"/>
          <c:order val="1"/>
          <c:tx>
            <c:strRef>
              <c:f>DE!$A$24</c:f>
              <c:strCache>
                <c:ptCount val="1"/>
                <c:pt idx="0">
                  <c:v>Payback Full System [years]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DE!$B$24:$D$24</c:f>
              <c:numCache>
                <c:formatCode>0.00</c:formatCode>
                <c:ptCount val="3"/>
                <c:pt idx="0">
                  <c:v>3.187091657947573</c:v>
                </c:pt>
                <c:pt idx="1">
                  <c:v>2.842071275507422</c:v>
                </c:pt>
                <c:pt idx="2">
                  <c:v>2.8121481286740031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2-446A-88C5-385535757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Time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Storage Utilization</a:t>
            </a:r>
          </a:p>
          <a:p>
            <a:pPr>
              <a:defRPr/>
            </a:pPr>
            <a:r>
              <a:rPr lang="pt-PT"/>
              <a:t>Threshold - Average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DE!$A$25</c:f>
              <c:strCache>
                <c:ptCount val="1"/>
                <c:pt idx="0">
                  <c:v>Storage Utilization [%]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DE!$B$2:$D$2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DE!$B$25:$D$25</c:f>
              <c:numCache>
                <c:formatCode>0%</c:formatCode>
                <c:ptCount val="3"/>
                <c:pt idx="0">
                  <c:v>0.58826324802642749</c:v>
                </c:pt>
                <c:pt idx="1">
                  <c:v>0.68793786131618406</c:v>
                </c:pt>
                <c:pt idx="2">
                  <c:v>0.70625744575683513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F-4366-8883-5F45AC7003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H2 Produced, Converted and Sold</a:t>
            </a:r>
            <a:br>
              <a:rPr lang="pt-PT"/>
            </a:br>
            <a:r>
              <a:rPr lang="pt-PT"/>
              <a:t>Threshold - Deficit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DE!$E$18:$G$18</c:f>
              <c:numCache>
                <c:formatCode>0.00</c:formatCode>
                <c:ptCount val="3"/>
                <c:pt idx="0">
                  <c:v>127467.65448045</c:v>
                </c:pt>
                <c:pt idx="1">
                  <c:v>142414.8696429728</c:v>
                </c:pt>
                <c:pt idx="2">
                  <c:v>148814.04688886218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C-4473-9C38-C62BA98D8595}"/>
            </c:ext>
          </c:extLst>
        </c:ser>
        <c:ser>
          <c:idx val="1"/>
          <c:order val="1"/>
          <c:tx>
            <c:strRef>
              <c:f>DE!$A$19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DE!$E$19:$G$19</c:f>
              <c:numCache>
                <c:formatCode>0.00</c:formatCode>
                <c:ptCount val="3"/>
                <c:pt idx="0">
                  <c:v>13322.46554168311</c:v>
                </c:pt>
                <c:pt idx="1">
                  <c:v>13822.465541683101</c:v>
                </c:pt>
                <c:pt idx="2">
                  <c:v>13888.070755499612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C-4473-9C38-C62BA98D8595}"/>
            </c:ext>
          </c:extLst>
        </c:ser>
        <c:ser>
          <c:idx val="2"/>
          <c:order val="2"/>
          <c:tx>
            <c:strRef>
              <c:f>DE!$A$20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DE!$E$2:$G$2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DE!$E$20:$G$20</c:f>
              <c:numCache>
                <c:formatCode>0.00</c:formatCode>
                <c:ptCount val="3"/>
                <c:pt idx="0">
                  <c:v>108247.92949182869</c:v>
                </c:pt>
                <c:pt idx="1">
                  <c:v>121497.78389622549</c:v>
                </c:pt>
                <c:pt idx="2">
                  <c:v>125974.4220714387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C-4473-9C38-C62BA98D85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PT"/>
              <a:t>DE 2040 - H2 Produced, Converted and Sold</a:t>
            </a:r>
            <a:br>
              <a:rPr lang="pt-PT"/>
            </a:br>
            <a:r>
              <a:rPr lang="pt-PT"/>
              <a:t>Threshold - Manual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DE!$A$18</c:f>
              <c:strCache>
                <c:ptCount val="1"/>
                <c:pt idx="0">
                  <c:v>H2 Produced [ton]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DE!$H$18:$J$18</c:f>
              <c:numCache>
                <c:formatCode>0.00</c:formatCode>
                <c:ptCount val="3"/>
                <c:pt idx="0">
                  <c:v>135258.0498535402</c:v>
                </c:pt>
                <c:pt idx="1">
                  <c:v>153285.43218623238</c:v>
                </c:pt>
                <c:pt idx="2">
                  <c:v>159293.922929672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5-4381-A792-5CC65A3F5E14}"/>
            </c:ext>
          </c:extLst>
        </c:ser>
        <c:ser>
          <c:idx val="1"/>
          <c:order val="1"/>
          <c:tx>
            <c:strRef>
              <c:f>DE!$A$19</c:f>
              <c:strCache>
                <c:ptCount val="1"/>
                <c:pt idx="0">
                  <c:v>H2 Converted [ton]</c:v>
                </c:pt>
              </c:strCache>
            </c:strRef>
          </c:tx>
          <c:spPr>
            <a:solidFill>
              <a:srgbClr val="6EC6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DE!$H$19:$J$19</c:f>
              <c:numCache>
                <c:formatCode>0.00</c:formatCode>
                <c:ptCount val="3"/>
                <c:pt idx="0">
                  <c:v>29872.584084239741</c:v>
                </c:pt>
                <c:pt idx="1">
                  <c:v>34031.92307072696</c:v>
                </c:pt>
                <c:pt idx="2">
                  <c:v>36722.649655857094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5-4381-A792-5CC65A3F5E14}"/>
            </c:ext>
          </c:extLst>
        </c:ser>
        <c:ser>
          <c:idx val="2"/>
          <c:order val="2"/>
          <c:tx>
            <c:strRef>
              <c:f>DE!$A$20</c:f>
              <c:strCache>
                <c:ptCount val="1"/>
                <c:pt idx="0">
                  <c:v>H2 Sold [ton]</c:v>
                </c:pt>
              </c:strCache>
            </c:strRef>
          </c:tx>
          <c:spPr>
            <a:solidFill>
              <a:srgbClr val="955EA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DE!$H$2:$J$2</c:f>
              <c:numCache>
                <c:formatCode>General</c:formatCode>
                <c:ptCount val="3"/>
                <c:pt idx="0">
                  <c:v>1000</c:v>
                </c:pt>
                <c:pt idx="1">
                  <c:v>3500</c:v>
                </c:pt>
                <c:pt idx="2">
                  <c:v>6000</c:v>
                </c:pt>
              </c:numCache>
            </c:numRef>
          </c:cat>
          <c:val>
            <c:numRef>
              <c:f>DE!$H$20:$J$20</c:f>
              <c:numCache>
                <c:formatCode>0.00</c:formatCode>
                <c:ptCount val="3"/>
                <c:pt idx="0">
                  <c:v>99926.19248083554</c:v>
                </c:pt>
                <c:pt idx="1">
                  <c:v>112625.83365973049</c:v>
                </c:pt>
                <c:pt idx="2">
                  <c:v>114237.4543548685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5-4381-A792-5CC65A3F5E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3887040"/>
        <c:axId val="163887520"/>
      </c:barChart>
      <c:catAx>
        <c:axId val="16388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Cave Capacity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520"/>
        <c:crosses val="autoZero"/>
        <c:auto val="1"/>
        <c:lblAlgn val="ctr"/>
        <c:lblOffset val="100"/>
        <c:noMultiLvlLbl val="0"/>
      </c:catAx>
      <c:valAx>
        <c:axId val="163887520"/>
        <c:scaling>
          <c:orientation val="minMax"/>
          <c:max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PT"/>
                  <a:t>H2 [tons]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PT"/>
          </a:p>
        </c:txPr>
        <c:crossAx val="1638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P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4.xml"/><Relationship Id="rId18" Type="http://schemas.openxmlformats.org/officeDocument/2006/relationships/chart" Target="../charts/chart49.xml"/><Relationship Id="rId26" Type="http://schemas.openxmlformats.org/officeDocument/2006/relationships/chart" Target="../charts/chart57.xml"/><Relationship Id="rId39" Type="http://schemas.openxmlformats.org/officeDocument/2006/relationships/chart" Target="../charts/chart70.xml"/><Relationship Id="rId21" Type="http://schemas.openxmlformats.org/officeDocument/2006/relationships/chart" Target="../charts/chart52.xml"/><Relationship Id="rId34" Type="http://schemas.openxmlformats.org/officeDocument/2006/relationships/chart" Target="../charts/chart65.xml"/><Relationship Id="rId42" Type="http://schemas.openxmlformats.org/officeDocument/2006/relationships/chart" Target="../charts/chart73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chart" Target="../charts/chart51.xml"/><Relationship Id="rId29" Type="http://schemas.openxmlformats.org/officeDocument/2006/relationships/chart" Target="../charts/chart60.xml"/><Relationship Id="rId41" Type="http://schemas.openxmlformats.org/officeDocument/2006/relationships/chart" Target="../charts/chart72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chart" Target="../charts/chart55.xml"/><Relationship Id="rId32" Type="http://schemas.openxmlformats.org/officeDocument/2006/relationships/chart" Target="../charts/chart63.xml"/><Relationship Id="rId37" Type="http://schemas.openxmlformats.org/officeDocument/2006/relationships/chart" Target="../charts/chart68.xml"/><Relationship Id="rId40" Type="http://schemas.openxmlformats.org/officeDocument/2006/relationships/chart" Target="../charts/chart71.xml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chart" Target="../charts/chart54.xml"/><Relationship Id="rId28" Type="http://schemas.openxmlformats.org/officeDocument/2006/relationships/chart" Target="../charts/chart59.xml"/><Relationship Id="rId36" Type="http://schemas.openxmlformats.org/officeDocument/2006/relationships/chart" Target="../charts/chart67.xml"/><Relationship Id="rId10" Type="http://schemas.openxmlformats.org/officeDocument/2006/relationships/chart" Target="../charts/chart41.xml"/><Relationship Id="rId19" Type="http://schemas.openxmlformats.org/officeDocument/2006/relationships/chart" Target="../charts/chart50.xml"/><Relationship Id="rId31" Type="http://schemas.openxmlformats.org/officeDocument/2006/relationships/chart" Target="../charts/chart62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chart" Target="../charts/chart53.xml"/><Relationship Id="rId27" Type="http://schemas.openxmlformats.org/officeDocument/2006/relationships/chart" Target="../charts/chart58.xml"/><Relationship Id="rId30" Type="http://schemas.openxmlformats.org/officeDocument/2006/relationships/chart" Target="../charts/chart61.xml"/><Relationship Id="rId35" Type="http://schemas.openxmlformats.org/officeDocument/2006/relationships/chart" Target="../charts/chart66.xml"/><Relationship Id="rId43" Type="http://schemas.openxmlformats.org/officeDocument/2006/relationships/chart" Target="../charts/chart74.xml"/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12" Type="http://schemas.openxmlformats.org/officeDocument/2006/relationships/chart" Target="../charts/chart43.xml"/><Relationship Id="rId17" Type="http://schemas.openxmlformats.org/officeDocument/2006/relationships/chart" Target="../charts/chart48.xml"/><Relationship Id="rId25" Type="http://schemas.openxmlformats.org/officeDocument/2006/relationships/chart" Target="../charts/chart56.xml"/><Relationship Id="rId33" Type="http://schemas.openxmlformats.org/officeDocument/2006/relationships/chart" Target="../charts/chart64.xml"/><Relationship Id="rId38" Type="http://schemas.openxmlformats.org/officeDocument/2006/relationships/chart" Target="../charts/chart69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9" Type="http://schemas.openxmlformats.org/officeDocument/2006/relationships/chart" Target="../charts/chart113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42" Type="http://schemas.openxmlformats.org/officeDocument/2006/relationships/chart" Target="../charts/chart116.xml"/><Relationship Id="rId7" Type="http://schemas.openxmlformats.org/officeDocument/2006/relationships/chart" Target="../charts/chart81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41" Type="http://schemas.openxmlformats.org/officeDocument/2006/relationships/chart" Target="../charts/chart115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40" Type="http://schemas.openxmlformats.org/officeDocument/2006/relationships/chart" Target="../charts/chart114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43" Type="http://schemas.openxmlformats.org/officeDocument/2006/relationships/chart" Target="../charts/chart117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38" Type="http://schemas.openxmlformats.org/officeDocument/2006/relationships/chart" Target="../charts/chart1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153682</xdr:colOff>
      <xdr:row>30</xdr:row>
      <xdr:rowOff>33136</xdr:rowOff>
    </xdr:from>
    <xdr:to>
      <xdr:col>3</xdr:col>
      <xdr:colOff>585109</xdr:colOff>
      <xdr:row>44</xdr:row>
      <xdr:rowOff>108858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B6300EB-0F1E-4BF6-D4A7-95C09C962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191299</xdr:colOff>
      <xdr:row>45</xdr:row>
      <xdr:rowOff>127266</xdr:rowOff>
    </xdr:from>
    <xdr:to>
      <xdr:col>3</xdr:col>
      <xdr:colOff>670882</xdr:colOff>
      <xdr:row>60</xdr:row>
      <xdr:rowOff>38101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1ED9A0-E5D1-4FD4-89C9-00EC0897B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60</xdr:row>
      <xdr:rowOff>146795</xdr:rowOff>
    </xdr:from>
    <xdr:to>
      <xdr:col>3</xdr:col>
      <xdr:colOff>670083</xdr:colOff>
      <xdr:row>75</xdr:row>
      <xdr:rowOff>57630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C02C939-BD9A-4FC9-8A79-441BE37B9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235324</xdr:colOff>
      <xdr:row>75</xdr:row>
      <xdr:rowOff>168087</xdr:rowOff>
    </xdr:from>
    <xdr:to>
      <xdr:col>3</xdr:col>
      <xdr:colOff>714907</xdr:colOff>
      <xdr:row>90</xdr:row>
      <xdr:rowOff>78922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7820415-DAD9-4ADF-9941-A031E6010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862853</xdr:colOff>
      <xdr:row>29</xdr:row>
      <xdr:rowOff>168088</xdr:rowOff>
    </xdr:from>
    <xdr:to>
      <xdr:col>7</xdr:col>
      <xdr:colOff>924445</xdr:colOff>
      <xdr:row>44</xdr:row>
      <xdr:rowOff>78923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90000CB1-11E0-4F6D-AAEC-CC8FA28F2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156881</xdr:colOff>
      <xdr:row>29</xdr:row>
      <xdr:rowOff>168087</xdr:rowOff>
    </xdr:from>
    <xdr:to>
      <xdr:col>14</xdr:col>
      <xdr:colOff>60172</xdr:colOff>
      <xdr:row>44</xdr:row>
      <xdr:rowOff>78922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A21BA4A-58E8-47A8-BF63-005F1F651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898871</xdr:colOff>
      <xdr:row>45</xdr:row>
      <xdr:rowOff>132069</xdr:rowOff>
    </xdr:from>
    <xdr:to>
      <xdr:col>7</xdr:col>
      <xdr:colOff>1006461</xdr:colOff>
      <xdr:row>60</xdr:row>
      <xdr:rowOff>42904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96AB1662-1B0F-4172-8E2E-F336AB959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144876</xdr:colOff>
      <xdr:row>45</xdr:row>
      <xdr:rowOff>112059</xdr:rowOff>
    </xdr:from>
    <xdr:to>
      <xdr:col>14</xdr:col>
      <xdr:colOff>96465</xdr:colOff>
      <xdr:row>60</xdr:row>
      <xdr:rowOff>22894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06CAC09C-7531-49AA-953E-DBE57BA3A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907677</xdr:colOff>
      <xdr:row>60</xdr:row>
      <xdr:rowOff>123266</xdr:rowOff>
    </xdr:from>
    <xdr:to>
      <xdr:col>7</xdr:col>
      <xdr:colOff>1015267</xdr:colOff>
      <xdr:row>75</xdr:row>
      <xdr:rowOff>34101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395E2585-8AEC-4E1F-9A9D-7B30DF7B5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168089</xdr:colOff>
      <xdr:row>60</xdr:row>
      <xdr:rowOff>123266</xdr:rowOff>
    </xdr:from>
    <xdr:to>
      <xdr:col>14</xdr:col>
      <xdr:colOff>119678</xdr:colOff>
      <xdr:row>75</xdr:row>
      <xdr:rowOff>34101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F459B7EB-287E-4549-88D8-B5B51B27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918882</xdr:colOff>
      <xdr:row>75</xdr:row>
      <xdr:rowOff>156882</xdr:rowOff>
    </xdr:from>
    <xdr:to>
      <xdr:col>7</xdr:col>
      <xdr:colOff>1026472</xdr:colOff>
      <xdr:row>90</xdr:row>
      <xdr:rowOff>67717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18BFFBC0-3A30-464D-BF6E-3DA31FCEB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156882</xdr:colOff>
      <xdr:row>75</xdr:row>
      <xdr:rowOff>179294</xdr:rowOff>
    </xdr:from>
    <xdr:to>
      <xdr:col>14</xdr:col>
      <xdr:colOff>108471</xdr:colOff>
      <xdr:row>90</xdr:row>
      <xdr:rowOff>90129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86B9C535-47AB-4B27-96B4-0ACF5F47E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183498</xdr:colOff>
      <xdr:row>107</xdr:row>
      <xdr:rowOff>96370</xdr:rowOff>
    </xdr:from>
    <xdr:to>
      <xdr:col>3</xdr:col>
      <xdr:colOff>614783</xdr:colOff>
      <xdr:row>122</xdr:row>
      <xdr:rowOff>7205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2FCD5500-D898-4D1D-9B27-EA7DF43D6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166688</xdr:colOff>
      <xdr:row>126</xdr:row>
      <xdr:rowOff>95250</xdr:rowOff>
    </xdr:from>
    <xdr:to>
      <xdr:col>3</xdr:col>
      <xdr:colOff>646271</xdr:colOff>
      <xdr:row>141</xdr:row>
      <xdr:rowOff>6085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92B7DED8-AEA1-49E3-AA12-9C26E450F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177895</xdr:colOff>
      <xdr:row>145</xdr:row>
      <xdr:rowOff>96369</xdr:rowOff>
    </xdr:from>
    <xdr:to>
      <xdr:col>3</xdr:col>
      <xdr:colOff>657478</xdr:colOff>
      <xdr:row>160</xdr:row>
      <xdr:rowOff>7204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33C7187A-4AEF-4FD4-A981-038A78BF2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189101</xdr:colOff>
      <xdr:row>164</xdr:row>
      <xdr:rowOff>72839</xdr:rowOff>
    </xdr:from>
    <xdr:to>
      <xdr:col>3</xdr:col>
      <xdr:colOff>668684</xdr:colOff>
      <xdr:row>178</xdr:row>
      <xdr:rowOff>174174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C9C8750E-B0C6-48D5-AD4E-88A24DE14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906278</xdr:colOff>
      <xdr:row>107</xdr:row>
      <xdr:rowOff>95251</xdr:rowOff>
    </xdr:from>
    <xdr:to>
      <xdr:col>7</xdr:col>
      <xdr:colOff>954837</xdr:colOff>
      <xdr:row>122</xdr:row>
      <xdr:rowOff>6086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8084F95E-7F1A-4F8B-86BC-CCC8DB846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200305</xdr:colOff>
      <xdr:row>107</xdr:row>
      <xdr:rowOff>95250</xdr:rowOff>
    </xdr:from>
    <xdr:to>
      <xdr:col>14</xdr:col>
      <xdr:colOff>103596</xdr:colOff>
      <xdr:row>122</xdr:row>
      <xdr:rowOff>6085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4234E59C-0CB3-4B2E-A4F9-8736F59E7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928688</xdr:colOff>
      <xdr:row>126</xdr:row>
      <xdr:rowOff>72839</xdr:rowOff>
    </xdr:from>
    <xdr:to>
      <xdr:col>7</xdr:col>
      <xdr:colOff>1036278</xdr:colOff>
      <xdr:row>140</xdr:row>
      <xdr:rowOff>174174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E6BF4CD9-0035-4E47-A126-4DDFAAD0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256336</xdr:colOff>
      <xdr:row>126</xdr:row>
      <xdr:rowOff>39222</xdr:rowOff>
    </xdr:from>
    <xdr:to>
      <xdr:col>14</xdr:col>
      <xdr:colOff>207925</xdr:colOff>
      <xdr:row>140</xdr:row>
      <xdr:rowOff>140557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2A1D3E37-B706-4AD0-982A-A828FA0C0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951101</xdr:colOff>
      <xdr:row>145</xdr:row>
      <xdr:rowOff>95252</xdr:rowOff>
    </xdr:from>
    <xdr:to>
      <xdr:col>7</xdr:col>
      <xdr:colOff>1058691</xdr:colOff>
      <xdr:row>160</xdr:row>
      <xdr:rowOff>6087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AE69FF75-AB21-48E3-BAE7-15F4351FB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278748</xdr:colOff>
      <xdr:row>145</xdr:row>
      <xdr:rowOff>95252</xdr:rowOff>
    </xdr:from>
    <xdr:to>
      <xdr:col>14</xdr:col>
      <xdr:colOff>230337</xdr:colOff>
      <xdr:row>160</xdr:row>
      <xdr:rowOff>6087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76EA8FE9-EED7-40B9-B4A5-5118FA8F7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973512</xdr:colOff>
      <xdr:row>164</xdr:row>
      <xdr:rowOff>72839</xdr:rowOff>
    </xdr:from>
    <xdr:to>
      <xdr:col>7</xdr:col>
      <xdr:colOff>1081102</xdr:colOff>
      <xdr:row>178</xdr:row>
      <xdr:rowOff>174174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E7A0083B-819D-43E1-B7B4-DF7F17B3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267541</xdr:colOff>
      <xdr:row>164</xdr:row>
      <xdr:rowOff>72839</xdr:rowOff>
    </xdr:from>
    <xdr:to>
      <xdr:col>14</xdr:col>
      <xdr:colOff>219130</xdr:colOff>
      <xdr:row>178</xdr:row>
      <xdr:rowOff>174174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94E31E7-BEA7-41C6-9B64-9469218F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577103</xdr:colOff>
      <xdr:row>4</xdr:row>
      <xdr:rowOff>169209</xdr:rowOff>
    </xdr:from>
    <xdr:to>
      <xdr:col>34</xdr:col>
      <xdr:colOff>515470</xdr:colOff>
      <xdr:row>26</xdr:row>
      <xdr:rowOff>134472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2BEE65A1-005F-E1E7-A9FC-4A9BC6278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34</xdr:col>
      <xdr:colOff>543485</xdr:colOff>
      <xdr:row>51</xdr:row>
      <xdr:rowOff>166968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85F88B12-D363-498F-BB3C-3E392EBBD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179294</xdr:colOff>
      <xdr:row>5</xdr:row>
      <xdr:rowOff>33618</xdr:rowOff>
    </xdr:from>
    <xdr:to>
      <xdr:col>49</xdr:col>
      <xdr:colOff>117661</xdr:colOff>
      <xdr:row>27</xdr:row>
      <xdr:rowOff>10086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A01A5D6C-5729-4C58-9B4D-87AF632B7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35</xdr:col>
      <xdr:colOff>168088</xdr:colOff>
      <xdr:row>28</xdr:row>
      <xdr:rowOff>56029</xdr:rowOff>
    </xdr:from>
    <xdr:to>
      <xdr:col>49</xdr:col>
      <xdr:colOff>106455</xdr:colOff>
      <xdr:row>52</xdr:row>
      <xdr:rowOff>32497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A83B04FD-ED36-4FB4-A494-536D9003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16</xdr:col>
      <xdr:colOff>388172</xdr:colOff>
      <xdr:row>56</xdr:row>
      <xdr:rowOff>80144</xdr:rowOff>
    </xdr:from>
    <xdr:to>
      <xdr:col>28</xdr:col>
      <xdr:colOff>592280</xdr:colOff>
      <xdr:row>79</xdr:row>
      <xdr:rowOff>172316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A0E44172-C779-E7BA-1460-06383339D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242454</xdr:colOff>
      <xdr:row>56</xdr:row>
      <xdr:rowOff>69273</xdr:rowOff>
    </xdr:from>
    <xdr:to>
      <xdr:col>41</xdr:col>
      <xdr:colOff>446563</xdr:colOff>
      <xdr:row>79</xdr:row>
      <xdr:rowOff>161445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E6C869F3-7B27-45C0-B69C-5B4FB5F8D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23</xdr:col>
      <xdr:colOff>51954</xdr:colOff>
      <xdr:row>80</xdr:row>
      <xdr:rowOff>155863</xdr:rowOff>
    </xdr:from>
    <xdr:to>
      <xdr:col>35</xdr:col>
      <xdr:colOff>256063</xdr:colOff>
      <xdr:row>104</xdr:row>
      <xdr:rowOff>57535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C97D2BC9-784A-49CA-92CD-42742EA4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140074</xdr:colOff>
      <xdr:row>47</xdr:row>
      <xdr:rowOff>169208</xdr:rowOff>
    </xdr:from>
    <xdr:to>
      <xdr:col>3</xdr:col>
      <xdr:colOff>557893</xdr:colOff>
      <xdr:row>62</xdr:row>
      <xdr:rowOff>54430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F8D54-B63F-4845-9CF1-A9CB148C8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153472</xdr:colOff>
      <xdr:row>62</xdr:row>
      <xdr:rowOff>188063</xdr:rowOff>
    </xdr:from>
    <xdr:to>
      <xdr:col>3</xdr:col>
      <xdr:colOff>619447</xdr:colOff>
      <xdr:row>77</xdr:row>
      <xdr:rowOff>64223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AFE915-0F02-438D-B8B3-FA9047F64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159319</xdr:colOff>
      <xdr:row>78</xdr:row>
      <xdr:rowOff>3554</xdr:rowOff>
    </xdr:from>
    <xdr:to>
      <xdr:col>3</xdr:col>
      <xdr:colOff>625294</xdr:colOff>
      <xdr:row>92</xdr:row>
      <xdr:rowOff>73235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B184026-A0AB-4441-8772-17A927469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165653</xdr:colOff>
      <xdr:row>93</xdr:row>
      <xdr:rowOff>0</xdr:rowOff>
    </xdr:from>
    <xdr:to>
      <xdr:col>3</xdr:col>
      <xdr:colOff>631628</xdr:colOff>
      <xdr:row>107</xdr:row>
      <xdr:rowOff>69681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78710B6-7FD4-4368-B8F8-0E37BC60A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577100</xdr:colOff>
      <xdr:row>5</xdr:row>
      <xdr:rowOff>34739</xdr:rowOff>
    </xdr:from>
    <xdr:to>
      <xdr:col>35</xdr:col>
      <xdr:colOff>22410</xdr:colOff>
      <xdr:row>26</xdr:row>
      <xdr:rowOff>179295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45449931-4949-B06B-6495-03832AAC6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</xdr:row>
      <xdr:rowOff>0</xdr:rowOff>
    </xdr:from>
    <xdr:to>
      <xdr:col>50</xdr:col>
      <xdr:colOff>50428</xdr:colOff>
      <xdr:row>26</xdr:row>
      <xdr:rowOff>144556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AF087E94-9E5B-4DA1-98C0-046B97D10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35</xdr:col>
      <xdr:colOff>50428</xdr:colOff>
      <xdr:row>49</xdr:row>
      <xdr:rowOff>166968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DF0D6B2E-0A76-4CE3-9651-2385F9A64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50</xdr:col>
      <xdr:colOff>50428</xdr:colOff>
      <xdr:row>49</xdr:row>
      <xdr:rowOff>166968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236BAB8D-0851-447A-80D6-2A31AA774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355788</xdr:colOff>
      <xdr:row>54</xdr:row>
      <xdr:rowOff>85166</xdr:rowOff>
    </xdr:from>
    <xdr:to>
      <xdr:col>28</xdr:col>
      <xdr:colOff>560294</xdr:colOff>
      <xdr:row>77</xdr:row>
      <xdr:rowOff>134471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4545CA5A-E7D5-B80D-34AB-D5940A06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78441</xdr:colOff>
      <xdr:row>54</xdr:row>
      <xdr:rowOff>112058</xdr:rowOff>
    </xdr:from>
    <xdr:to>
      <xdr:col>41</xdr:col>
      <xdr:colOff>282947</xdr:colOff>
      <xdr:row>77</xdr:row>
      <xdr:rowOff>161363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583F3462-C758-4982-9CD1-C16E150BC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358588</xdr:colOff>
      <xdr:row>79</xdr:row>
      <xdr:rowOff>22411</xdr:rowOff>
    </xdr:from>
    <xdr:to>
      <xdr:col>34</xdr:col>
      <xdr:colOff>563094</xdr:colOff>
      <xdr:row>102</xdr:row>
      <xdr:rowOff>60510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5AFE3BC-4851-4B15-8E65-44A13C055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695740</xdr:colOff>
      <xdr:row>47</xdr:row>
      <xdr:rowOff>173935</xdr:rowOff>
    </xdr:from>
    <xdr:to>
      <xdr:col>7</xdr:col>
      <xdr:colOff>740841</xdr:colOff>
      <xdr:row>62</xdr:row>
      <xdr:rowOff>59157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57F8E60F-F2C9-4271-A78C-F132066CD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869674</xdr:colOff>
      <xdr:row>47</xdr:row>
      <xdr:rowOff>173935</xdr:rowOff>
    </xdr:from>
    <xdr:to>
      <xdr:col>13</xdr:col>
      <xdr:colOff>210754</xdr:colOff>
      <xdr:row>62</xdr:row>
      <xdr:rowOff>59157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17B3F853-C309-427D-A54A-A0C16ECDD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770283</xdr:colOff>
      <xdr:row>62</xdr:row>
      <xdr:rowOff>182218</xdr:rowOff>
    </xdr:from>
    <xdr:to>
      <xdr:col>7</xdr:col>
      <xdr:colOff>863540</xdr:colOff>
      <xdr:row>77</xdr:row>
      <xdr:rowOff>58378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FAE01E9D-0002-4FF7-A940-F415800B1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993913</xdr:colOff>
      <xdr:row>63</xdr:row>
      <xdr:rowOff>0</xdr:rowOff>
    </xdr:from>
    <xdr:to>
      <xdr:col>13</xdr:col>
      <xdr:colOff>383149</xdr:colOff>
      <xdr:row>77</xdr:row>
      <xdr:rowOff>66660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8F5AB42C-0B01-448F-B150-2722465B1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753718</xdr:colOff>
      <xdr:row>77</xdr:row>
      <xdr:rowOff>182218</xdr:rowOff>
    </xdr:from>
    <xdr:to>
      <xdr:col>7</xdr:col>
      <xdr:colOff>846975</xdr:colOff>
      <xdr:row>92</xdr:row>
      <xdr:rowOff>61399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3E7EFE4D-8170-4E8C-94D9-618027965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1010478</xdr:colOff>
      <xdr:row>78</xdr:row>
      <xdr:rowOff>0</xdr:rowOff>
    </xdr:from>
    <xdr:to>
      <xdr:col>13</xdr:col>
      <xdr:colOff>399714</xdr:colOff>
      <xdr:row>92</xdr:row>
      <xdr:rowOff>69681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C210EFD7-F8D6-4002-BC55-C0548E1D2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753718</xdr:colOff>
      <xdr:row>93</xdr:row>
      <xdr:rowOff>8282</xdr:rowOff>
    </xdr:from>
    <xdr:to>
      <xdr:col>7</xdr:col>
      <xdr:colOff>846975</xdr:colOff>
      <xdr:row>107</xdr:row>
      <xdr:rowOff>77963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FA8AE2A1-9EDF-4EC2-80D5-2E7FD1C99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960783</xdr:colOff>
      <xdr:row>93</xdr:row>
      <xdr:rowOff>0</xdr:rowOff>
    </xdr:from>
    <xdr:to>
      <xdr:col>13</xdr:col>
      <xdr:colOff>350019</xdr:colOff>
      <xdr:row>107</xdr:row>
      <xdr:rowOff>69681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51C75D20-C1E2-43F3-B8DD-46B85354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342900</xdr:colOff>
      <xdr:row>127</xdr:row>
      <xdr:rowOff>0</xdr:rowOff>
    </xdr:from>
    <xdr:to>
      <xdr:col>3</xdr:col>
      <xdr:colOff>760719</xdr:colOff>
      <xdr:row>141</xdr:row>
      <xdr:rowOff>75722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A8D9C0C8-E028-4CAA-BF36-13C899784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356298</xdr:colOff>
      <xdr:row>142</xdr:row>
      <xdr:rowOff>18855</xdr:rowOff>
    </xdr:from>
    <xdr:to>
      <xdr:col>3</xdr:col>
      <xdr:colOff>822273</xdr:colOff>
      <xdr:row>156</xdr:row>
      <xdr:rowOff>123615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EE9E8F04-2BA9-441B-B2C8-288E040F8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362145</xdr:colOff>
      <xdr:row>157</xdr:row>
      <xdr:rowOff>62946</xdr:rowOff>
    </xdr:from>
    <xdr:to>
      <xdr:col>3</xdr:col>
      <xdr:colOff>828120</xdr:colOff>
      <xdr:row>171</xdr:row>
      <xdr:rowOff>132627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1628F458-10A7-4841-B2A7-02A0EC3B7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409300</xdr:colOff>
      <xdr:row>172</xdr:row>
      <xdr:rowOff>59392</xdr:rowOff>
    </xdr:from>
    <xdr:to>
      <xdr:col>3</xdr:col>
      <xdr:colOff>875275</xdr:colOff>
      <xdr:row>186</xdr:row>
      <xdr:rowOff>129073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DB5C1CDA-CD3F-4C9E-968F-D2EC7AB22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898566</xdr:colOff>
      <xdr:row>127</xdr:row>
      <xdr:rowOff>4727</xdr:rowOff>
    </xdr:from>
    <xdr:to>
      <xdr:col>7</xdr:col>
      <xdr:colOff>943667</xdr:colOff>
      <xdr:row>141</xdr:row>
      <xdr:rowOff>80449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BC7C49C2-6938-48B2-BD2B-233A1F64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1072500</xdr:colOff>
      <xdr:row>127</xdr:row>
      <xdr:rowOff>4727</xdr:rowOff>
    </xdr:from>
    <xdr:to>
      <xdr:col>13</xdr:col>
      <xdr:colOff>413580</xdr:colOff>
      <xdr:row>141</xdr:row>
      <xdr:rowOff>80449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6214B269-8425-4383-BEA0-1062E6571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946152</xdr:colOff>
      <xdr:row>142</xdr:row>
      <xdr:rowOff>21996</xdr:rowOff>
    </xdr:from>
    <xdr:to>
      <xdr:col>7</xdr:col>
      <xdr:colOff>1039409</xdr:colOff>
      <xdr:row>156</xdr:row>
      <xdr:rowOff>126756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384016A8-6932-4772-A298-80B86F833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53739</xdr:colOff>
      <xdr:row>142</xdr:row>
      <xdr:rowOff>21292</xdr:rowOff>
    </xdr:from>
    <xdr:to>
      <xdr:col>13</xdr:col>
      <xdr:colOff>585975</xdr:colOff>
      <xdr:row>156</xdr:row>
      <xdr:rowOff>126052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AC699881-48AE-4B5B-A602-BC24D6B2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956544</xdr:colOff>
      <xdr:row>157</xdr:row>
      <xdr:rowOff>51110</xdr:rowOff>
    </xdr:from>
    <xdr:to>
      <xdr:col>7</xdr:col>
      <xdr:colOff>1049801</xdr:colOff>
      <xdr:row>171</xdr:row>
      <xdr:rowOff>120791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0AE7D465-31B1-4392-A0B3-97295FD80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70304</xdr:colOff>
      <xdr:row>157</xdr:row>
      <xdr:rowOff>59392</xdr:rowOff>
    </xdr:from>
    <xdr:to>
      <xdr:col>13</xdr:col>
      <xdr:colOff>602540</xdr:colOff>
      <xdr:row>171</xdr:row>
      <xdr:rowOff>129073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BCADCA7B-5A7F-475D-91A7-B81845E5B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956544</xdr:colOff>
      <xdr:row>172</xdr:row>
      <xdr:rowOff>67674</xdr:rowOff>
    </xdr:from>
    <xdr:to>
      <xdr:col>7</xdr:col>
      <xdr:colOff>1049801</xdr:colOff>
      <xdr:row>186</xdr:row>
      <xdr:rowOff>137355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C15CEB62-1F07-4EE1-8B34-FB26741C7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20609</xdr:colOff>
      <xdr:row>172</xdr:row>
      <xdr:rowOff>59392</xdr:rowOff>
    </xdr:from>
    <xdr:to>
      <xdr:col>13</xdr:col>
      <xdr:colOff>552845</xdr:colOff>
      <xdr:row>186</xdr:row>
      <xdr:rowOff>129073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8C22F1DD-B52E-431E-9B31-697972CA7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419100</xdr:colOff>
      <xdr:row>203</xdr:row>
      <xdr:rowOff>0</xdr:rowOff>
    </xdr:from>
    <xdr:to>
      <xdr:col>3</xdr:col>
      <xdr:colOff>836919</xdr:colOff>
      <xdr:row>217</xdr:row>
      <xdr:rowOff>75722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ECECCF5D-FEEF-4B91-B3FC-76FD0301E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432498</xdr:colOff>
      <xdr:row>218</xdr:row>
      <xdr:rowOff>18855</xdr:rowOff>
    </xdr:from>
    <xdr:to>
      <xdr:col>3</xdr:col>
      <xdr:colOff>898473</xdr:colOff>
      <xdr:row>232</xdr:row>
      <xdr:rowOff>123615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7A104AD5-8AB1-44CB-ABAB-2A87B8895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438345</xdr:colOff>
      <xdr:row>233</xdr:row>
      <xdr:rowOff>62946</xdr:rowOff>
    </xdr:from>
    <xdr:to>
      <xdr:col>3</xdr:col>
      <xdr:colOff>904320</xdr:colOff>
      <xdr:row>247</xdr:row>
      <xdr:rowOff>132627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19E896E0-067A-4A41-9A76-2ACF77870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444679</xdr:colOff>
      <xdr:row>248</xdr:row>
      <xdr:rowOff>59392</xdr:rowOff>
    </xdr:from>
    <xdr:to>
      <xdr:col>3</xdr:col>
      <xdr:colOff>910654</xdr:colOff>
      <xdr:row>262</xdr:row>
      <xdr:rowOff>129073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0179E461-9477-47FF-9047-180983D5C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974766</xdr:colOff>
      <xdr:row>203</xdr:row>
      <xdr:rowOff>4727</xdr:rowOff>
    </xdr:from>
    <xdr:to>
      <xdr:col>7</xdr:col>
      <xdr:colOff>1019867</xdr:colOff>
      <xdr:row>217</xdr:row>
      <xdr:rowOff>80449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DC8FB5E9-A257-48A8-A45B-0C1020E0F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5700</xdr:colOff>
      <xdr:row>203</xdr:row>
      <xdr:rowOff>4727</xdr:rowOff>
    </xdr:from>
    <xdr:to>
      <xdr:col>13</xdr:col>
      <xdr:colOff>489780</xdr:colOff>
      <xdr:row>217</xdr:row>
      <xdr:rowOff>80449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338CE61A-2578-4715-AFB3-472655D55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1049309</xdr:colOff>
      <xdr:row>218</xdr:row>
      <xdr:rowOff>13010</xdr:rowOff>
    </xdr:from>
    <xdr:to>
      <xdr:col>7</xdr:col>
      <xdr:colOff>1142566</xdr:colOff>
      <xdr:row>232</xdr:row>
      <xdr:rowOff>117770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1796D85F-87CB-4A22-8529-6E9CA773D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129939</xdr:colOff>
      <xdr:row>218</xdr:row>
      <xdr:rowOff>21292</xdr:rowOff>
    </xdr:from>
    <xdr:to>
      <xdr:col>14</xdr:col>
      <xdr:colOff>52575</xdr:colOff>
      <xdr:row>232</xdr:row>
      <xdr:rowOff>126052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7934A047-BF91-498B-A4C3-ABB1765A1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1032744</xdr:colOff>
      <xdr:row>233</xdr:row>
      <xdr:rowOff>51110</xdr:rowOff>
    </xdr:from>
    <xdr:to>
      <xdr:col>7</xdr:col>
      <xdr:colOff>1126001</xdr:colOff>
      <xdr:row>247</xdr:row>
      <xdr:rowOff>120791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199A75AB-1086-4E0A-904A-3B4CBAAFD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146504</xdr:colOff>
      <xdr:row>233</xdr:row>
      <xdr:rowOff>59392</xdr:rowOff>
    </xdr:from>
    <xdr:to>
      <xdr:col>14</xdr:col>
      <xdr:colOff>69140</xdr:colOff>
      <xdr:row>247</xdr:row>
      <xdr:rowOff>129073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769D8F45-EC67-455C-8255-EE250797F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1032744</xdr:colOff>
      <xdr:row>248</xdr:row>
      <xdr:rowOff>67674</xdr:rowOff>
    </xdr:from>
    <xdr:to>
      <xdr:col>7</xdr:col>
      <xdr:colOff>1126001</xdr:colOff>
      <xdr:row>262</xdr:row>
      <xdr:rowOff>137355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8C19D683-BF9B-49EF-9CF6-5866C5538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96809</xdr:colOff>
      <xdr:row>248</xdr:row>
      <xdr:rowOff>59392</xdr:rowOff>
    </xdr:from>
    <xdr:to>
      <xdr:col>14</xdr:col>
      <xdr:colOff>19445</xdr:colOff>
      <xdr:row>262</xdr:row>
      <xdr:rowOff>129073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35760489-687C-40AC-9014-AADC59784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140073</xdr:colOff>
      <xdr:row>47</xdr:row>
      <xdr:rowOff>169207</xdr:rowOff>
    </xdr:from>
    <xdr:to>
      <xdr:col>3</xdr:col>
      <xdr:colOff>606137</xdr:colOff>
      <xdr:row>62</xdr:row>
      <xdr:rowOff>69273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799B14-208F-4CD3-A2D4-2691BB22B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134471</xdr:colOff>
      <xdr:row>63</xdr:row>
      <xdr:rowOff>22411</xdr:rowOff>
    </xdr:from>
    <xdr:to>
      <xdr:col>3</xdr:col>
      <xdr:colOff>649196</xdr:colOff>
      <xdr:row>77</xdr:row>
      <xdr:rowOff>105456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0DD042-DEE8-424A-9336-3162B9B2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156883</xdr:colOff>
      <xdr:row>78</xdr:row>
      <xdr:rowOff>12324</xdr:rowOff>
    </xdr:from>
    <xdr:to>
      <xdr:col>3</xdr:col>
      <xdr:colOff>671608</xdr:colOff>
      <xdr:row>92</xdr:row>
      <xdr:rowOff>99130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55C5A88-01A5-4FBA-A22A-AE6B5F4F3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156884</xdr:colOff>
      <xdr:row>93</xdr:row>
      <xdr:rowOff>2039</xdr:rowOff>
    </xdr:from>
    <xdr:to>
      <xdr:col>3</xdr:col>
      <xdr:colOff>671609</xdr:colOff>
      <xdr:row>107</xdr:row>
      <xdr:rowOff>88845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2FC5107-DD46-4E16-9F9B-09C469BC7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210908</xdr:colOff>
      <xdr:row>5</xdr:row>
      <xdr:rowOff>138793</xdr:rowOff>
    </xdr:from>
    <xdr:to>
      <xdr:col>34</xdr:col>
      <xdr:colOff>176891</xdr:colOff>
      <xdr:row>27</xdr:row>
      <xdr:rowOff>68036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8BBE69E7-C7E0-2EE6-EFBF-3FE68FB8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231322</xdr:colOff>
      <xdr:row>28</xdr:row>
      <xdr:rowOff>40821</xdr:rowOff>
    </xdr:from>
    <xdr:to>
      <xdr:col>34</xdr:col>
      <xdr:colOff>197305</xdr:colOff>
      <xdr:row>50</xdr:row>
      <xdr:rowOff>10884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0BD186BA-5274-4F1A-8BA1-0CBBFF754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544285</xdr:colOff>
      <xdr:row>5</xdr:row>
      <xdr:rowOff>108857</xdr:rowOff>
    </xdr:from>
    <xdr:to>
      <xdr:col>48</xdr:col>
      <xdr:colOff>510268</xdr:colOff>
      <xdr:row>27</xdr:row>
      <xdr:rowOff>38100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DEF2F40A-8F67-4552-BD6E-298F06836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435429</xdr:colOff>
      <xdr:row>28</xdr:row>
      <xdr:rowOff>0</xdr:rowOff>
    </xdr:from>
    <xdr:to>
      <xdr:col>48</xdr:col>
      <xdr:colOff>401412</xdr:colOff>
      <xdr:row>49</xdr:row>
      <xdr:rowOff>160563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8A94A362-CEB7-43BB-B04E-AC8C003BD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55787</xdr:colOff>
      <xdr:row>52</xdr:row>
      <xdr:rowOff>175532</xdr:rowOff>
    </xdr:from>
    <xdr:to>
      <xdr:col>29</xdr:col>
      <xdr:colOff>140153</xdr:colOff>
      <xdr:row>76</xdr:row>
      <xdr:rowOff>10886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EFBA47E7-D989-1876-4960-5FF42E9C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53</xdr:row>
      <xdr:rowOff>0</xdr:rowOff>
    </xdr:from>
    <xdr:to>
      <xdr:col>42</xdr:col>
      <xdr:colOff>84366</xdr:colOff>
      <xdr:row>76</xdr:row>
      <xdr:rowOff>25854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8EE475E3-C30F-475E-976C-C29A2D80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78</xdr:row>
      <xdr:rowOff>0</xdr:rowOff>
    </xdr:from>
    <xdr:to>
      <xdr:col>37</xdr:col>
      <xdr:colOff>84366</xdr:colOff>
      <xdr:row>100</xdr:row>
      <xdr:rowOff>175532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9384309-CF55-4D51-8410-2ACE3D326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806823</xdr:colOff>
      <xdr:row>47</xdr:row>
      <xdr:rowOff>179294</xdr:rowOff>
    </xdr:from>
    <xdr:to>
      <xdr:col>7</xdr:col>
      <xdr:colOff>903092</xdr:colOff>
      <xdr:row>62</xdr:row>
      <xdr:rowOff>79360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906DCE98-CD54-4C6F-A574-7424D0DFF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1030941</xdr:colOff>
      <xdr:row>47</xdr:row>
      <xdr:rowOff>179294</xdr:rowOff>
    </xdr:from>
    <xdr:to>
      <xdr:col>13</xdr:col>
      <xdr:colOff>443652</xdr:colOff>
      <xdr:row>62</xdr:row>
      <xdr:rowOff>79360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26625664-ADEC-4CFA-96B9-57E33D9D1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874058</xdr:colOff>
      <xdr:row>63</xdr:row>
      <xdr:rowOff>22412</xdr:rowOff>
    </xdr:from>
    <xdr:to>
      <xdr:col>7</xdr:col>
      <xdr:colOff>1018988</xdr:colOff>
      <xdr:row>77</xdr:row>
      <xdr:rowOff>105457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EAD6B0EF-CE05-4996-BDD5-1BE5E3667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1120588</xdr:colOff>
      <xdr:row>63</xdr:row>
      <xdr:rowOff>33618</xdr:rowOff>
    </xdr:from>
    <xdr:to>
      <xdr:col>13</xdr:col>
      <xdr:colOff>581960</xdr:colOff>
      <xdr:row>77</xdr:row>
      <xdr:rowOff>116663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F465D330-C293-48E5-9C68-6BADEF1A5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851647</xdr:colOff>
      <xdr:row>78</xdr:row>
      <xdr:rowOff>11206</xdr:rowOff>
    </xdr:from>
    <xdr:to>
      <xdr:col>7</xdr:col>
      <xdr:colOff>996577</xdr:colOff>
      <xdr:row>92</xdr:row>
      <xdr:rowOff>98012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887E0EC3-39D1-4204-B34B-CAB6331F2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13</xdr:col>
      <xdr:colOff>593166</xdr:colOff>
      <xdr:row>92</xdr:row>
      <xdr:rowOff>86806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8713347F-1A52-481B-898E-7325C5C71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829235</xdr:colOff>
      <xdr:row>93</xdr:row>
      <xdr:rowOff>22411</xdr:rowOff>
    </xdr:from>
    <xdr:to>
      <xdr:col>7</xdr:col>
      <xdr:colOff>974165</xdr:colOff>
      <xdr:row>107</xdr:row>
      <xdr:rowOff>109217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E2ECF81D-8CF6-4565-9ED0-FCFBACCAA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78441</xdr:colOff>
      <xdr:row>93</xdr:row>
      <xdr:rowOff>0</xdr:rowOff>
    </xdr:from>
    <xdr:to>
      <xdr:col>14</xdr:col>
      <xdr:colOff>66489</xdr:colOff>
      <xdr:row>107</xdr:row>
      <xdr:rowOff>86806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A6EDF224-28B3-4D4F-8E9D-B56B8EF1A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267540</xdr:colOff>
      <xdr:row>126</xdr:row>
      <xdr:rowOff>0</xdr:rowOff>
    </xdr:from>
    <xdr:to>
      <xdr:col>3</xdr:col>
      <xdr:colOff>733604</xdr:colOff>
      <xdr:row>140</xdr:row>
      <xdr:rowOff>66753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3D02EB4-06E4-41BF-9615-E7E95978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261938</xdr:colOff>
      <xdr:row>141</xdr:row>
      <xdr:rowOff>19891</xdr:rowOff>
    </xdr:from>
    <xdr:to>
      <xdr:col>3</xdr:col>
      <xdr:colOff>776663</xdr:colOff>
      <xdr:row>155</xdr:row>
      <xdr:rowOff>126749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1A4209D-F3EF-411F-846D-54777B37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284350</xdr:colOff>
      <xdr:row>156</xdr:row>
      <xdr:rowOff>33617</xdr:rowOff>
    </xdr:from>
    <xdr:to>
      <xdr:col>3</xdr:col>
      <xdr:colOff>799075</xdr:colOff>
      <xdr:row>170</xdr:row>
      <xdr:rowOff>120423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461E9E43-3B33-4843-A1CF-7CA63AF5E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284351</xdr:colOff>
      <xdr:row>171</xdr:row>
      <xdr:rowOff>23332</xdr:rowOff>
    </xdr:from>
    <xdr:to>
      <xdr:col>3</xdr:col>
      <xdr:colOff>799076</xdr:colOff>
      <xdr:row>185</xdr:row>
      <xdr:rowOff>110138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76ECA48C-C32F-4D9F-A939-1AF761DB5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934290</xdr:colOff>
      <xdr:row>126</xdr:row>
      <xdr:rowOff>10087</xdr:rowOff>
    </xdr:from>
    <xdr:to>
      <xdr:col>7</xdr:col>
      <xdr:colOff>1030559</xdr:colOff>
      <xdr:row>140</xdr:row>
      <xdr:rowOff>76840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E16A04D0-67A6-4925-98C9-E9EFDDA93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15408</xdr:colOff>
      <xdr:row>126</xdr:row>
      <xdr:rowOff>10087</xdr:rowOff>
    </xdr:from>
    <xdr:to>
      <xdr:col>13</xdr:col>
      <xdr:colOff>571119</xdr:colOff>
      <xdr:row>140</xdr:row>
      <xdr:rowOff>76840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AB0A7016-B686-4714-94BC-C547429F5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1001525</xdr:colOff>
      <xdr:row>141</xdr:row>
      <xdr:rowOff>19892</xdr:rowOff>
    </xdr:from>
    <xdr:to>
      <xdr:col>8</xdr:col>
      <xdr:colOff>3455</xdr:colOff>
      <xdr:row>155</xdr:row>
      <xdr:rowOff>126750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9F04FD0A-94BD-4229-A1CA-1C3C2FB4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105055</xdr:colOff>
      <xdr:row>141</xdr:row>
      <xdr:rowOff>31098</xdr:rowOff>
    </xdr:from>
    <xdr:to>
      <xdr:col>14</xdr:col>
      <xdr:colOff>90302</xdr:colOff>
      <xdr:row>155</xdr:row>
      <xdr:rowOff>137956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DE45B8EC-7DAE-43D2-BE3C-F881B94B5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979114</xdr:colOff>
      <xdr:row>156</xdr:row>
      <xdr:rowOff>32499</xdr:rowOff>
    </xdr:from>
    <xdr:to>
      <xdr:col>7</xdr:col>
      <xdr:colOff>1124044</xdr:colOff>
      <xdr:row>170</xdr:row>
      <xdr:rowOff>119305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2BE86DC5-96C1-4447-B115-3C18BA17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127467</xdr:colOff>
      <xdr:row>156</xdr:row>
      <xdr:rowOff>21293</xdr:rowOff>
    </xdr:from>
    <xdr:to>
      <xdr:col>14</xdr:col>
      <xdr:colOff>101508</xdr:colOff>
      <xdr:row>170</xdr:row>
      <xdr:rowOff>108099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C6023A77-B71A-43FA-987B-7DB3F7A9B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</xdr:col>
      <xdr:colOff>956702</xdr:colOff>
      <xdr:row>171</xdr:row>
      <xdr:rowOff>43704</xdr:rowOff>
    </xdr:from>
    <xdr:to>
      <xdr:col>7</xdr:col>
      <xdr:colOff>1101632</xdr:colOff>
      <xdr:row>185</xdr:row>
      <xdr:rowOff>130510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AFD78656-F8E9-4179-BAC5-50C32F244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205908</xdr:colOff>
      <xdr:row>171</xdr:row>
      <xdr:rowOff>21293</xdr:rowOff>
    </xdr:from>
    <xdr:to>
      <xdr:col>14</xdr:col>
      <xdr:colOff>193956</xdr:colOff>
      <xdr:row>185</xdr:row>
      <xdr:rowOff>108099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01B3CCC9-9615-487B-97D3-6253E892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172289</xdr:colOff>
      <xdr:row>203</xdr:row>
      <xdr:rowOff>0</xdr:rowOff>
    </xdr:from>
    <xdr:to>
      <xdr:col>3</xdr:col>
      <xdr:colOff>638353</xdr:colOff>
      <xdr:row>217</xdr:row>
      <xdr:rowOff>66753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D0C9313E-D289-4A91-9CCC-738BDE55C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180294</xdr:colOff>
      <xdr:row>218</xdr:row>
      <xdr:rowOff>6283</xdr:rowOff>
    </xdr:from>
    <xdr:to>
      <xdr:col>3</xdr:col>
      <xdr:colOff>695019</xdr:colOff>
      <xdr:row>232</xdr:row>
      <xdr:rowOff>113141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D2E45538-CEAA-4C32-B272-3F10F8450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189099</xdr:colOff>
      <xdr:row>233</xdr:row>
      <xdr:rowOff>33617</xdr:rowOff>
    </xdr:from>
    <xdr:to>
      <xdr:col>3</xdr:col>
      <xdr:colOff>703824</xdr:colOff>
      <xdr:row>247</xdr:row>
      <xdr:rowOff>120423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BD3BCBEC-F160-4339-A615-40B3600B4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189100</xdr:colOff>
      <xdr:row>248</xdr:row>
      <xdr:rowOff>23332</xdr:rowOff>
    </xdr:from>
    <xdr:to>
      <xdr:col>3</xdr:col>
      <xdr:colOff>703825</xdr:colOff>
      <xdr:row>262</xdr:row>
      <xdr:rowOff>110138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4C906E69-B4FF-4BB5-AECE-56E476B7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</xdr:col>
      <xdr:colOff>839039</xdr:colOff>
      <xdr:row>203</xdr:row>
      <xdr:rowOff>10087</xdr:rowOff>
    </xdr:from>
    <xdr:to>
      <xdr:col>7</xdr:col>
      <xdr:colOff>935308</xdr:colOff>
      <xdr:row>217</xdr:row>
      <xdr:rowOff>76840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FD64FC40-B720-49F5-9BDE-99D46CD71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1063157</xdr:colOff>
      <xdr:row>203</xdr:row>
      <xdr:rowOff>10087</xdr:rowOff>
    </xdr:from>
    <xdr:to>
      <xdr:col>13</xdr:col>
      <xdr:colOff>475868</xdr:colOff>
      <xdr:row>217</xdr:row>
      <xdr:rowOff>76840</xdr:rowOff>
    </xdr:to>
    <xdr:graphicFrame macro="">
      <xdr:nvGraphicFramePr>
        <xdr:cNvPr id="74" name="Gráfico 73">
          <a:extLst>
            <a:ext uri="{FF2B5EF4-FFF2-40B4-BE49-F238E27FC236}">
              <a16:creationId xmlns:a16="http://schemas.microsoft.com/office/drawing/2014/main" id="{3DD8356C-9ECE-4B5A-BB56-FD2A25BF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</xdr:col>
      <xdr:colOff>906274</xdr:colOff>
      <xdr:row>218</xdr:row>
      <xdr:rowOff>19892</xdr:rowOff>
    </xdr:from>
    <xdr:to>
      <xdr:col>7</xdr:col>
      <xdr:colOff>1051204</xdr:colOff>
      <xdr:row>232</xdr:row>
      <xdr:rowOff>126750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9ED13D9F-AE4E-44E1-90BE-B5228EBE0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9804</xdr:colOff>
      <xdr:row>218</xdr:row>
      <xdr:rowOff>31098</xdr:rowOff>
    </xdr:from>
    <xdr:to>
      <xdr:col>13</xdr:col>
      <xdr:colOff>614176</xdr:colOff>
      <xdr:row>232</xdr:row>
      <xdr:rowOff>137956</xdr:rowOff>
    </xdr:to>
    <xdr:graphicFrame macro="">
      <xdr:nvGraphicFramePr>
        <xdr:cNvPr id="76" name="Gráfico 75">
          <a:extLst>
            <a:ext uri="{FF2B5EF4-FFF2-40B4-BE49-F238E27FC236}">
              <a16:creationId xmlns:a16="http://schemas.microsoft.com/office/drawing/2014/main" id="{6DBE176C-D28D-4B3A-A339-C88869D88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</xdr:col>
      <xdr:colOff>883863</xdr:colOff>
      <xdr:row>233</xdr:row>
      <xdr:rowOff>32499</xdr:rowOff>
    </xdr:from>
    <xdr:to>
      <xdr:col>7</xdr:col>
      <xdr:colOff>1028793</xdr:colOff>
      <xdr:row>247</xdr:row>
      <xdr:rowOff>119305</xdr:rowOff>
    </xdr:to>
    <xdr:graphicFrame macro="">
      <xdr:nvGraphicFramePr>
        <xdr:cNvPr id="77" name="Gráfico 76">
          <a:extLst>
            <a:ext uri="{FF2B5EF4-FFF2-40B4-BE49-F238E27FC236}">
              <a16:creationId xmlns:a16="http://schemas.microsoft.com/office/drawing/2014/main" id="{BE92E388-0D71-43E6-AAB7-05C6DABA1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32216</xdr:colOff>
      <xdr:row>233</xdr:row>
      <xdr:rowOff>21293</xdr:rowOff>
    </xdr:from>
    <xdr:to>
      <xdr:col>14</xdr:col>
      <xdr:colOff>6257</xdr:colOff>
      <xdr:row>247</xdr:row>
      <xdr:rowOff>108099</xdr:rowOff>
    </xdr:to>
    <xdr:graphicFrame macro="">
      <xdr:nvGraphicFramePr>
        <xdr:cNvPr id="78" name="Gráfico 77">
          <a:extLst>
            <a:ext uri="{FF2B5EF4-FFF2-40B4-BE49-F238E27FC236}">
              <a16:creationId xmlns:a16="http://schemas.microsoft.com/office/drawing/2014/main" id="{1753229B-4953-4699-97C7-890D644DC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</xdr:col>
      <xdr:colOff>861451</xdr:colOff>
      <xdr:row>248</xdr:row>
      <xdr:rowOff>43704</xdr:rowOff>
    </xdr:from>
    <xdr:to>
      <xdr:col>7</xdr:col>
      <xdr:colOff>1006381</xdr:colOff>
      <xdr:row>262</xdr:row>
      <xdr:rowOff>130510</xdr:rowOff>
    </xdr:to>
    <xdr:graphicFrame macro="">
      <xdr:nvGraphicFramePr>
        <xdr:cNvPr id="79" name="Gráfico 78">
          <a:extLst>
            <a:ext uri="{FF2B5EF4-FFF2-40B4-BE49-F238E27FC236}">
              <a16:creationId xmlns:a16="http://schemas.microsoft.com/office/drawing/2014/main" id="{1EADBB9F-E3E5-49C9-95E0-822926F78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110657</xdr:colOff>
      <xdr:row>248</xdr:row>
      <xdr:rowOff>21293</xdr:rowOff>
    </xdr:from>
    <xdr:to>
      <xdr:col>14</xdr:col>
      <xdr:colOff>98705</xdr:colOff>
      <xdr:row>262</xdr:row>
      <xdr:rowOff>108099</xdr:rowOff>
    </xdr:to>
    <xdr:graphicFrame macro="">
      <xdr:nvGraphicFramePr>
        <xdr:cNvPr id="80" name="Gráfico 79">
          <a:extLst>
            <a:ext uri="{FF2B5EF4-FFF2-40B4-BE49-F238E27FC236}">
              <a16:creationId xmlns:a16="http://schemas.microsoft.com/office/drawing/2014/main" id="{0CFB18F7-D450-4AAE-9EC1-8CE913552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553682</xdr:colOff>
      <xdr:row>24</xdr:row>
      <xdr:rowOff>8806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38681A-F4BE-4F75-8FEF-0CBA005C0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8964</xdr:colOff>
      <xdr:row>0</xdr:row>
      <xdr:rowOff>0</xdr:rowOff>
    </xdr:from>
    <xdr:to>
      <xdr:col>28</xdr:col>
      <xdr:colOff>73399</xdr:colOff>
      <xdr:row>24</xdr:row>
      <xdr:rowOff>45944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39D4FA-1AB3-4082-A3C5-321000B7B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13</xdr:col>
      <xdr:colOff>541580</xdr:colOff>
      <xdr:row>49</xdr:row>
      <xdr:rowOff>159253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23B16B-9C92-4DCB-A5C5-DC7C85E13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28</xdr:col>
      <xdr:colOff>48523</xdr:colOff>
      <xdr:row>49</xdr:row>
      <xdr:rowOff>93938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261EF7-5A64-468D-A2FC-4687A3C04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13</xdr:col>
      <xdr:colOff>546062</xdr:colOff>
      <xdr:row>75</xdr:row>
      <xdr:rowOff>158980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52B670-AA47-4034-BECC-F42019CE1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28</xdr:col>
      <xdr:colOff>48523</xdr:colOff>
      <xdr:row>75</xdr:row>
      <xdr:rowOff>93937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B07171-3274-4AC1-BD32-25D1751CC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76</xdr:row>
      <xdr:rowOff>0</xdr:rowOff>
    </xdr:from>
    <xdr:to>
      <xdr:col>28</xdr:col>
      <xdr:colOff>48523</xdr:colOff>
      <xdr:row>100</xdr:row>
      <xdr:rowOff>47850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004A1F9-37C6-4675-BD99-E9DEFF27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75</xdr:row>
      <xdr:rowOff>179294</xdr:rowOff>
    </xdr:from>
    <xdr:to>
      <xdr:col>13</xdr:col>
      <xdr:colOff>544157</xdr:colOff>
      <xdr:row>100</xdr:row>
      <xdr:rowOff>62930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FC24695-B849-45CF-91CB-8158BF552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166254</xdr:colOff>
      <xdr:row>0</xdr:row>
      <xdr:rowOff>0</xdr:rowOff>
    </xdr:from>
    <xdr:to>
      <xdr:col>42</xdr:col>
      <xdr:colOff>130332</xdr:colOff>
      <xdr:row>23</xdr:row>
      <xdr:rowOff>11280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BA38CAD-5464-4E39-BA89-E2F32D73B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180109</xdr:colOff>
      <xdr:row>24</xdr:row>
      <xdr:rowOff>180110</xdr:rowOff>
    </xdr:from>
    <xdr:to>
      <xdr:col>42</xdr:col>
      <xdr:colOff>144187</xdr:colOff>
      <xdr:row>48</xdr:row>
      <xdr:rowOff>27376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FA57A79-ACF6-4B29-896F-E435F231A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152400</xdr:colOff>
      <xdr:row>51</xdr:row>
      <xdr:rowOff>27709</xdr:rowOff>
    </xdr:from>
    <xdr:to>
      <xdr:col>42</xdr:col>
      <xdr:colOff>118383</xdr:colOff>
      <xdr:row>74</xdr:row>
      <xdr:rowOff>71180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531235B9-4440-4034-899A-5F464EA19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180109</xdr:colOff>
      <xdr:row>75</xdr:row>
      <xdr:rowOff>180108</xdr:rowOff>
    </xdr:from>
    <xdr:to>
      <xdr:col>42</xdr:col>
      <xdr:colOff>149902</xdr:colOff>
      <xdr:row>98</xdr:row>
      <xdr:rowOff>189484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3B1314A-F7A8-47B7-AD18-07C20A970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3"/>
  <sheetViews>
    <sheetView topLeftCell="A31" zoomScale="70" zoomScaleNormal="70" workbookViewId="0">
      <selection activeCell="Y5" sqref="A2:Y5"/>
    </sheetView>
  </sheetViews>
  <sheetFormatPr defaultColWidth="13.85546875" defaultRowHeight="15" x14ac:dyDescent="0.25"/>
  <cols>
    <col min="1" max="1" width="13.28515625" style="1" customWidth="1"/>
    <col min="2" max="2" width="6.85546875" style="1" customWidth="1"/>
    <col min="3" max="8" width="13.85546875" style="1"/>
    <col min="9" max="9" width="16.28515625" style="221" customWidth="1"/>
    <col min="10" max="10" width="13.85546875" style="221"/>
    <col min="11" max="14" width="13.85546875" style="1"/>
    <col min="15" max="15" width="18.28515625" style="1" customWidth="1"/>
    <col min="16" max="16" width="20.140625" style="1" customWidth="1"/>
    <col min="17" max="22" width="13.85546875" style="1"/>
    <col min="23" max="23" width="19.42578125" style="1" customWidth="1"/>
    <col min="24" max="16384" width="13.85546875" style="1"/>
  </cols>
  <sheetData>
    <row r="1" spans="1:25" ht="45.75" thickBot="1" x14ac:dyDescent="0.3">
      <c r="A1" s="2" t="s">
        <v>0</v>
      </c>
      <c r="B1" s="2" t="s">
        <v>1</v>
      </c>
      <c r="C1" s="8" t="s">
        <v>2</v>
      </c>
      <c r="D1" s="5" t="s">
        <v>3</v>
      </c>
      <c r="E1" s="2" t="s">
        <v>28</v>
      </c>
      <c r="F1" s="3" t="s">
        <v>4</v>
      </c>
      <c r="G1" s="5" t="s">
        <v>5</v>
      </c>
      <c r="H1" s="2" t="s">
        <v>6</v>
      </c>
      <c r="I1" s="3" t="s">
        <v>7</v>
      </c>
      <c r="J1" s="5" t="s">
        <v>8</v>
      </c>
      <c r="K1" s="2" t="s">
        <v>9</v>
      </c>
      <c r="L1" s="9" t="s">
        <v>10</v>
      </c>
      <c r="M1" s="2" t="s">
        <v>11</v>
      </c>
      <c r="N1" s="9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6" t="s">
        <v>21</v>
      </c>
      <c r="X1" s="123" t="s">
        <v>33</v>
      </c>
    </row>
    <row r="2" spans="1:25" s="214" customFormat="1" x14ac:dyDescent="0.25">
      <c r="A2" s="237" t="s">
        <v>22</v>
      </c>
      <c r="B2" s="238">
        <v>2030</v>
      </c>
      <c r="C2" s="239">
        <v>10.41142668699861</v>
      </c>
      <c r="D2" s="240">
        <v>39.076940590659362</v>
      </c>
      <c r="E2" s="241">
        <v>1000</v>
      </c>
      <c r="F2" s="242">
        <v>89001250.752299815</v>
      </c>
      <c r="G2" s="240">
        <v>49519379.651438907</v>
      </c>
      <c r="H2" s="241">
        <v>36557777.545817427</v>
      </c>
      <c r="I2" s="243">
        <v>1583930758.6320879</v>
      </c>
      <c r="J2" s="244">
        <v>75846.578670000017</v>
      </c>
      <c r="K2" s="241">
        <v>69898470.66760543</v>
      </c>
      <c r="L2" s="245">
        <v>-445898520.45123702</v>
      </c>
      <c r="M2" s="241">
        <v>32000000</v>
      </c>
      <c r="N2" s="245">
        <v>2.1120000000000001</v>
      </c>
      <c r="O2" s="241">
        <v>0.4578068689395583</v>
      </c>
      <c r="P2" s="241">
        <v>7.2746289118073273</v>
      </c>
      <c r="Q2" s="242">
        <v>59.105367387368133</v>
      </c>
      <c r="R2" s="246">
        <v>78.331238433278173</v>
      </c>
      <c r="S2" s="246">
        <v>41.627419111323363</v>
      </c>
      <c r="T2" s="246">
        <v>5.7132392108156917</v>
      </c>
      <c r="U2" s="246">
        <v>5.7132392108156917</v>
      </c>
      <c r="V2" s="246">
        <v>4.9278741729451507</v>
      </c>
      <c r="W2" s="247" t="s">
        <v>23</v>
      </c>
      <c r="X2" s="248">
        <v>39.076940590659362</v>
      </c>
      <c r="Y2" s="248"/>
    </row>
    <row r="3" spans="1:25" x14ac:dyDescent="0.25">
      <c r="A3" s="249" t="s">
        <v>22</v>
      </c>
      <c r="B3" s="250">
        <v>2030</v>
      </c>
      <c r="C3" s="251">
        <v>10.41142668699861</v>
      </c>
      <c r="D3" s="252">
        <v>39.076940590659362</v>
      </c>
      <c r="E3" s="253">
        <v>3500</v>
      </c>
      <c r="F3" s="254">
        <v>113317129.8004906</v>
      </c>
      <c r="G3" s="252">
        <v>69229708.064345062</v>
      </c>
      <c r="H3" s="253">
        <v>38558050.649338052</v>
      </c>
      <c r="I3" s="255">
        <v>1743973619.224395</v>
      </c>
      <c r="J3" s="256">
        <v>75922.993800000011</v>
      </c>
      <c r="K3" s="253">
        <v>73722992.841535836</v>
      </c>
      <c r="L3" s="257">
        <v>-443934337.646474</v>
      </c>
      <c r="M3" s="253">
        <v>105000000</v>
      </c>
      <c r="N3" s="257">
        <v>2.1120000000000001</v>
      </c>
      <c r="O3" s="253">
        <v>1.4242503722779221</v>
      </c>
      <c r="P3" s="253">
        <v>6.9170512577296872</v>
      </c>
      <c r="Q3" s="254">
        <v>56.864276207601741</v>
      </c>
      <c r="R3" s="258">
        <v>86.245950237616469</v>
      </c>
      <c r="S3" s="258">
        <v>58.196489795189009</v>
      </c>
      <c r="T3" s="258">
        <v>4.5001644610657499</v>
      </c>
      <c r="U3" s="258">
        <v>4.5001644610657499</v>
      </c>
      <c r="V3" s="258">
        <v>3.8495744490231329</v>
      </c>
      <c r="W3" s="259" t="s">
        <v>23</v>
      </c>
      <c r="X3" s="248">
        <v>39.076940590659362</v>
      </c>
      <c r="Y3" s="248"/>
    </row>
    <row r="4" spans="1:25" x14ac:dyDescent="0.25">
      <c r="A4" s="249" t="s">
        <v>22</v>
      </c>
      <c r="B4" s="250">
        <v>2030</v>
      </c>
      <c r="C4" s="251">
        <v>10.41142668699861</v>
      </c>
      <c r="D4" s="252">
        <v>39.076940590659362</v>
      </c>
      <c r="E4" s="253">
        <v>6000</v>
      </c>
      <c r="F4" s="254">
        <v>127038756.9041317</v>
      </c>
      <c r="G4" s="252">
        <v>77294012.159387514</v>
      </c>
      <c r="H4" s="253">
        <v>41557507.507507853</v>
      </c>
      <c r="I4" s="255">
        <v>1829283873.4571559</v>
      </c>
      <c r="J4" s="256">
        <v>75922.993800000011</v>
      </c>
      <c r="K4" s="253">
        <v>79457954.354354963</v>
      </c>
      <c r="L4" s="257">
        <v>-440299481.54638457</v>
      </c>
      <c r="M4" s="253">
        <v>180000000</v>
      </c>
      <c r="N4" s="257">
        <v>2.1120000000000001</v>
      </c>
      <c r="O4" s="253">
        <v>2.2653490322348642</v>
      </c>
      <c r="P4" s="253">
        <v>6.4366864029542752</v>
      </c>
      <c r="Q4" s="254">
        <v>58.941976017365967</v>
      </c>
      <c r="R4" s="258">
        <v>90.464858058360548</v>
      </c>
      <c r="S4" s="258">
        <v>64.975576463245446</v>
      </c>
      <c r="T4" s="258">
        <v>4.0259047464168338</v>
      </c>
      <c r="U4" s="258">
        <v>4.0259047464168338</v>
      </c>
      <c r="V4" s="258">
        <v>3.400442436404489</v>
      </c>
      <c r="W4" s="259" t="s">
        <v>23</v>
      </c>
      <c r="X4" s="248">
        <v>39.076940590659362</v>
      </c>
      <c r="Y4" s="248"/>
    </row>
    <row r="5" spans="1:25" s="214" customFormat="1" x14ac:dyDescent="0.25">
      <c r="A5" s="249" t="s">
        <v>22</v>
      </c>
      <c r="B5" s="250">
        <v>2030</v>
      </c>
      <c r="C5" s="260">
        <v>14.01255824367033</v>
      </c>
      <c r="D5" s="261">
        <v>52.592975244674328</v>
      </c>
      <c r="E5" s="262">
        <v>1000</v>
      </c>
      <c r="F5" s="263">
        <v>77891697.351920754</v>
      </c>
      <c r="G5" s="261">
        <v>27186568.84727864</v>
      </c>
      <c r="H5" s="262">
        <v>47219872.079411097</v>
      </c>
      <c r="I5" s="264">
        <v>829335316.86373746</v>
      </c>
      <c r="J5" s="265">
        <v>90241.399820000006</v>
      </c>
      <c r="K5" s="262">
        <v>90284395.415831074</v>
      </c>
      <c r="L5" s="266">
        <v>-427659409.43087977</v>
      </c>
      <c r="M5" s="262">
        <v>32000000</v>
      </c>
      <c r="N5" s="266">
        <v>2.1120000000000001</v>
      </c>
      <c r="O5" s="262">
        <v>0.35443555724790182</v>
      </c>
      <c r="P5" s="262">
        <v>5.6322006487254503</v>
      </c>
      <c r="Q5" s="263">
        <v>69.353664493256389</v>
      </c>
      <c r="R5" s="267">
        <v>76.313539691006866</v>
      </c>
      <c r="S5" s="267">
        <v>42.523727617399402</v>
      </c>
      <c r="T5" s="267">
        <v>6.5282931007830918</v>
      </c>
      <c r="U5" s="267">
        <v>6.5282931007830918</v>
      </c>
      <c r="V5" s="267">
        <v>5.3691914444419906</v>
      </c>
      <c r="W5" s="268" t="s">
        <v>24</v>
      </c>
      <c r="X5" s="248">
        <v>52.592975244674328</v>
      </c>
      <c r="Y5" s="248"/>
    </row>
    <row r="6" spans="1:25" x14ac:dyDescent="0.25">
      <c r="A6" s="22" t="s">
        <v>22</v>
      </c>
      <c r="B6" s="23">
        <v>2030</v>
      </c>
      <c r="C6" s="31">
        <v>14.01255824367033</v>
      </c>
      <c r="D6" s="32">
        <v>52.592975244674328</v>
      </c>
      <c r="E6" s="33">
        <v>3500</v>
      </c>
      <c r="F6" s="34">
        <v>95072163.094448328</v>
      </c>
      <c r="G6" s="32">
        <v>37400991.923277013</v>
      </c>
      <c r="H6" s="33">
        <v>51462612.612614453</v>
      </c>
      <c r="I6" s="216">
        <v>946068480.11016154</v>
      </c>
      <c r="J6" s="223">
        <v>117101.662434</v>
      </c>
      <c r="K6" s="33">
        <v>98396515.315313682</v>
      </c>
      <c r="L6" s="35">
        <v>-421882906.23398501</v>
      </c>
      <c r="M6" s="33">
        <v>105000000</v>
      </c>
      <c r="N6" s="35">
        <v>2.1120000000000001</v>
      </c>
      <c r="O6" s="33">
        <v>1.067110960825445</v>
      </c>
      <c r="P6" s="33">
        <v>5.1829772364652609</v>
      </c>
      <c r="Q6" s="34">
        <v>75.6028767857633</v>
      </c>
      <c r="R6" s="36">
        <v>87.055058477823991</v>
      </c>
      <c r="S6" s="36">
        <v>58.50056335171503</v>
      </c>
      <c r="T6" s="36">
        <v>5.3642084331260644</v>
      </c>
      <c r="U6" s="36">
        <v>5.3642084331260644</v>
      </c>
      <c r="V6" s="36">
        <v>4.3292418129013521</v>
      </c>
      <c r="W6" s="37" t="s">
        <v>24</v>
      </c>
      <c r="X6" s="1">
        <v>52.592975244674328</v>
      </c>
    </row>
    <row r="7" spans="1:25" x14ac:dyDescent="0.25">
      <c r="A7" s="22" t="s">
        <v>22</v>
      </c>
      <c r="B7" s="23">
        <v>2030</v>
      </c>
      <c r="C7" s="31">
        <v>14.01255824367033</v>
      </c>
      <c r="D7" s="32">
        <v>52.592975244674328</v>
      </c>
      <c r="E7" s="33">
        <v>6000</v>
      </c>
      <c r="F7" s="34">
        <v>101919547.0067562</v>
      </c>
      <c r="G7" s="32">
        <v>42042670.12988022</v>
      </c>
      <c r="H7" s="33">
        <v>51183033.033034816</v>
      </c>
      <c r="I7" s="216">
        <v>984789187.3330276</v>
      </c>
      <c r="J7" s="223">
        <v>117101.662434</v>
      </c>
      <c r="K7" s="33">
        <v>97861959.159157589</v>
      </c>
      <c r="L7" s="35">
        <v>-423861760.51532108</v>
      </c>
      <c r="M7" s="33">
        <v>180000000</v>
      </c>
      <c r="N7" s="35">
        <v>2.1120000000000001</v>
      </c>
      <c r="O7" s="33">
        <v>1.8393255310498879</v>
      </c>
      <c r="P7" s="33">
        <v>5.2266183659374326</v>
      </c>
      <c r="Q7" s="34">
        <v>77.96470677551109</v>
      </c>
      <c r="R7" s="36">
        <v>90.618049426636489</v>
      </c>
      <c r="S7" s="36">
        <v>65.760819725147471</v>
      </c>
      <c r="T7" s="36">
        <v>5.0185379359463402</v>
      </c>
      <c r="U7" s="36">
        <v>5.0185379359463402</v>
      </c>
      <c r="V7" s="36">
        <v>4.0583496106129244</v>
      </c>
      <c r="W7" s="37" t="s">
        <v>24</v>
      </c>
      <c r="X7" s="1">
        <v>52.592975244674328</v>
      </c>
    </row>
    <row r="8" spans="1:25" x14ac:dyDescent="0.25">
      <c r="A8" s="22" t="s">
        <v>22</v>
      </c>
      <c r="B8" s="23">
        <v>2030</v>
      </c>
      <c r="C8" s="24">
        <v>6.5809204938202264</v>
      </c>
      <c r="D8" s="25">
        <v>24.7</v>
      </c>
      <c r="E8" s="26">
        <v>1000</v>
      </c>
      <c r="F8" s="27">
        <v>96641461.295447618</v>
      </c>
      <c r="G8" s="25">
        <v>60367393.121506304</v>
      </c>
      <c r="H8" s="26">
        <v>33510364.765243411</v>
      </c>
      <c r="I8" s="215">
        <v>1862416098.201473</v>
      </c>
      <c r="J8" s="222">
        <v>59688.38505300002</v>
      </c>
      <c r="K8" s="26">
        <v>64071817.431148857</v>
      </c>
      <c r="L8" s="28">
        <v>-451099532.93796182</v>
      </c>
      <c r="M8" s="26">
        <v>32000000</v>
      </c>
      <c r="N8" s="28">
        <v>2.1120000000000001</v>
      </c>
      <c r="O8" s="26">
        <v>0.49943955522077987</v>
      </c>
      <c r="P8" s="26">
        <v>7.9359271798784148</v>
      </c>
      <c r="Q8" s="27">
        <v>54.962180408698288</v>
      </c>
      <c r="R8" s="29">
        <v>76.26639822475741</v>
      </c>
      <c r="S8" s="29">
        <v>42.020811144459657</v>
      </c>
      <c r="T8" s="29">
        <v>5.2613988923614681</v>
      </c>
      <c r="U8" s="29">
        <v>5.2613988923614681</v>
      </c>
      <c r="V8" s="29">
        <v>4.5984141177907327</v>
      </c>
      <c r="W8" s="30" t="s">
        <v>25</v>
      </c>
      <c r="X8" s="1">
        <v>24.7</v>
      </c>
    </row>
    <row r="9" spans="1:25" x14ac:dyDescent="0.25">
      <c r="A9" s="22" t="s">
        <v>22</v>
      </c>
      <c r="B9" s="23">
        <v>2030</v>
      </c>
      <c r="C9" s="24">
        <v>6.5809204938202264</v>
      </c>
      <c r="D9" s="25">
        <v>24.7</v>
      </c>
      <c r="E9" s="26">
        <v>3500</v>
      </c>
      <c r="F9" s="27">
        <v>121373829.13059141</v>
      </c>
      <c r="G9" s="25">
        <v>80696101.675206155</v>
      </c>
      <c r="H9" s="26">
        <v>35318841.082615353</v>
      </c>
      <c r="I9" s="215">
        <v>2040837679.3970771</v>
      </c>
      <c r="J9" s="222">
        <v>59764.800183000021</v>
      </c>
      <c r="K9" s="26">
        <v>67529624.149963692</v>
      </c>
      <c r="L9" s="28">
        <v>-449463706.2310847</v>
      </c>
      <c r="M9" s="26">
        <v>105000000</v>
      </c>
      <c r="N9" s="28">
        <v>2.1120000000000001</v>
      </c>
      <c r="O9" s="26">
        <v>1.554873158583342</v>
      </c>
      <c r="P9" s="26">
        <v>7.5511979902645354</v>
      </c>
      <c r="Q9" s="27">
        <v>51.900285615138984</v>
      </c>
      <c r="R9" s="29">
        <v>83.572805947766</v>
      </c>
      <c r="S9" s="29">
        <v>56.171311584762137</v>
      </c>
      <c r="T9" s="29">
        <v>4.2013139555469543</v>
      </c>
      <c r="U9" s="29">
        <v>4.2013139555469543</v>
      </c>
      <c r="V9" s="29">
        <v>3.6449368136731031</v>
      </c>
      <c r="W9" s="30" t="s">
        <v>25</v>
      </c>
      <c r="X9" s="1">
        <v>24.7</v>
      </c>
    </row>
    <row r="10" spans="1:25" x14ac:dyDescent="0.25">
      <c r="A10" s="22" t="s">
        <v>22</v>
      </c>
      <c r="B10" s="23">
        <v>2030</v>
      </c>
      <c r="C10" s="24">
        <v>6.5809204938202264</v>
      </c>
      <c r="D10" s="25">
        <v>24.7</v>
      </c>
      <c r="E10" s="26">
        <v>6000</v>
      </c>
      <c r="F10" s="27">
        <v>133113284.2135496</v>
      </c>
      <c r="G10" s="25">
        <v>91461632.56189841</v>
      </c>
      <c r="H10" s="26">
        <v>33869069.06906826</v>
      </c>
      <c r="I10" s="215">
        <v>2166677668.7954311</v>
      </c>
      <c r="J10" s="222">
        <v>59764.800183000021</v>
      </c>
      <c r="K10" s="26">
        <v>64757660.060061947</v>
      </c>
      <c r="L10" s="28">
        <v>-453445929.95937288</v>
      </c>
      <c r="M10" s="26">
        <v>180000000</v>
      </c>
      <c r="N10" s="28">
        <v>2.1120000000000001</v>
      </c>
      <c r="O10" s="26">
        <v>2.7795939481607599</v>
      </c>
      <c r="P10" s="26">
        <v>7.897595060279758</v>
      </c>
      <c r="Q10" s="27">
        <v>53.016195354814762</v>
      </c>
      <c r="R10" s="29">
        <v>88.725984527634523</v>
      </c>
      <c r="S10" s="29">
        <v>63.665031569473193</v>
      </c>
      <c r="T10" s="29">
        <v>3.842064142787958</v>
      </c>
      <c r="U10" s="29">
        <v>3.842064142787958</v>
      </c>
      <c r="V10" s="29">
        <v>3.3555788123218169</v>
      </c>
      <c r="W10" s="30" t="s">
        <v>25</v>
      </c>
      <c r="X10" s="1">
        <v>24.7</v>
      </c>
    </row>
    <row r="11" spans="1:25" x14ac:dyDescent="0.25">
      <c r="A11" s="22" t="s">
        <v>22</v>
      </c>
      <c r="B11" s="23">
        <v>2040</v>
      </c>
      <c r="C11" s="31">
        <v>5.6677251173105789</v>
      </c>
      <c r="D11" s="32">
        <v>17.576266483516569</v>
      </c>
      <c r="E11" s="33">
        <v>1000</v>
      </c>
      <c r="F11" s="34">
        <v>173561819.98187751</v>
      </c>
      <c r="G11" s="32">
        <v>13537795.95785352</v>
      </c>
      <c r="H11" s="33">
        <v>151072822.82281789</v>
      </c>
      <c r="I11" s="216">
        <v>315052232.09264332</v>
      </c>
      <c r="J11" s="223">
        <v>1393.2719016809881</v>
      </c>
      <c r="K11" s="33">
        <v>195790378.37837401</v>
      </c>
      <c r="L11" s="35">
        <v>-291104743.12176132</v>
      </c>
      <c r="M11" s="33">
        <v>36972986.341530502</v>
      </c>
      <c r="N11" s="35">
        <v>1.496</v>
      </c>
      <c r="O11" s="33">
        <v>0.18883964905608641</v>
      </c>
      <c r="P11" s="33">
        <v>2.3324974430204861</v>
      </c>
      <c r="Q11" s="34">
        <v>93.123204627129979</v>
      </c>
      <c r="R11" s="36">
        <v>91.372904692866456</v>
      </c>
      <c r="S11" s="36">
        <v>70.263571031447242</v>
      </c>
      <c r="T11" s="36">
        <v>2.6312270577898702</v>
      </c>
      <c r="U11" s="36">
        <v>2.6312270577898702</v>
      </c>
      <c r="V11" s="36">
        <v>1.503154199376554</v>
      </c>
      <c r="W11" s="37" t="s">
        <v>23</v>
      </c>
      <c r="X11" s="1">
        <v>17.576266483516569</v>
      </c>
    </row>
    <row r="12" spans="1:25" x14ac:dyDescent="0.25">
      <c r="A12" s="22" t="s">
        <v>22</v>
      </c>
      <c r="B12" s="23">
        <v>2040</v>
      </c>
      <c r="C12" s="31">
        <v>5.6677251173105789</v>
      </c>
      <c r="D12" s="32">
        <v>17.576266483516569</v>
      </c>
      <c r="E12" s="33">
        <v>3500</v>
      </c>
      <c r="F12" s="34">
        <v>180481532.9103775</v>
      </c>
      <c r="G12" s="32">
        <v>16766225.67414334</v>
      </c>
      <c r="H12" s="33">
        <v>152204541.87441751</v>
      </c>
      <c r="I12" s="216">
        <v>339819685</v>
      </c>
      <c r="J12" s="223">
        <v>1408.9076662136411</v>
      </c>
      <c r="K12" s="33">
        <v>197257086.2692475</v>
      </c>
      <c r="L12" s="35">
        <v>-291551527.88835108</v>
      </c>
      <c r="M12" s="33">
        <v>121317611.43314689</v>
      </c>
      <c r="N12" s="35">
        <v>1.496</v>
      </c>
      <c r="O12" s="33">
        <v>0.61502282999128155</v>
      </c>
      <c r="P12" s="33">
        <v>2.3237071704337242</v>
      </c>
      <c r="Q12" s="34">
        <v>96.424723119295777</v>
      </c>
      <c r="R12" s="36">
        <v>98.556075873585129</v>
      </c>
      <c r="S12" s="36">
        <v>87.019695986851858</v>
      </c>
      <c r="T12" s="36">
        <v>2.5396931109307892</v>
      </c>
      <c r="U12" s="36">
        <v>2.5396931109307892</v>
      </c>
      <c r="V12" s="36">
        <v>1.4467442474744909</v>
      </c>
      <c r="W12" s="37" t="s">
        <v>23</v>
      </c>
      <c r="X12" s="1">
        <v>17.576266483516569</v>
      </c>
    </row>
    <row r="13" spans="1:25" x14ac:dyDescent="0.25">
      <c r="A13" s="22" t="s">
        <v>22</v>
      </c>
      <c r="B13" s="23">
        <v>2040</v>
      </c>
      <c r="C13" s="31">
        <v>5.6677251173105789</v>
      </c>
      <c r="D13" s="32">
        <v>17.576266483516569</v>
      </c>
      <c r="E13" s="33">
        <v>6000</v>
      </c>
      <c r="F13" s="34">
        <v>182263222.67114139</v>
      </c>
      <c r="G13" s="32">
        <v>16766225.67414334</v>
      </c>
      <c r="H13" s="33">
        <v>151522147.14714211</v>
      </c>
      <c r="I13" s="216">
        <v>339819685</v>
      </c>
      <c r="J13" s="223">
        <v>1408.907666213647</v>
      </c>
      <c r="K13" s="33">
        <v>196372702.70269829</v>
      </c>
      <c r="L13" s="35">
        <v>-294032788.54853302</v>
      </c>
      <c r="M13" s="33">
        <v>207973048.17110899</v>
      </c>
      <c r="N13" s="35">
        <v>1.496</v>
      </c>
      <c r="O13" s="33">
        <v>1.0590731059294589</v>
      </c>
      <c r="P13" s="33">
        <v>2.342999080266158</v>
      </c>
      <c r="Q13" s="34">
        <v>96.825888162971935</v>
      </c>
      <c r="R13" s="36">
        <v>98.556075873585129</v>
      </c>
      <c r="S13" s="36">
        <v>87.019695986851858</v>
      </c>
      <c r="T13" s="36">
        <v>2.5243768604485011</v>
      </c>
      <c r="U13" s="36">
        <v>2.5243768604485011</v>
      </c>
      <c r="V13" s="36">
        <v>1.4469642051427469</v>
      </c>
      <c r="W13" s="37" t="s">
        <v>23</v>
      </c>
      <c r="X13" s="1">
        <v>17.576266483516569</v>
      </c>
    </row>
    <row r="14" spans="1:25" x14ac:dyDescent="0.25">
      <c r="A14" s="22" t="s">
        <v>22</v>
      </c>
      <c r="B14" s="23">
        <v>2040</v>
      </c>
      <c r="C14" s="24">
        <v>25.467467919993791</v>
      </c>
      <c r="D14" s="25">
        <v>78.977542763157899</v>
      </c>
      <c r="E14" s="26">
        <v>1000</v>
      </c>
      <c r="F14" s="27">
        <v>163720654.6921632</v>
      </c>
      <c r="G14" s="25">
        <v>1594528.5660371189</v>
      </c>
      <c r="H14" s="26">
        <v>153069819.81981429</v>
      </c>
      <c r="I14" s="215">
        <v>51791661.000000007</v>
      </c>
      <c r="J14" s="222">
        <v>432227.80728580919</v>
      </c>
      <c r="K14" s="26">
        <v>198378486.48648199</v>
      </c>
      <c r="L14" s="28">
        <v>-289346868.9484368</v>
      </c>
      <c r="M14" s="26">
        <v>36972986.341530502</v>
      </c>
      <c r="N14" s="28">
        <v>1.496</v>
      </c>
      <c r="O14" s="26">
        <v>0.18637598762026009</v>
      </c>
      <c r="P14" s="26">
        <v>2.3042387285382548</v>
      </c>
      <c r="Q14" s="27">
        <v>94.738620663328931</v>
      </c>
      <c r="R14" s="29">
        <v>91.23022576933603</v>
      </c>
      <c r="S14" s="29">
        <v>50.264179569851407</v>
      </c>
      <c r="T14" s="29">
        <v>2.7920203002513109</v>
      </c>
      <c r="U14" s="29">
        <v>2.7920203002513109</v>
      </c>
      <c r="V14" s="29">
        <v>1.580331482737819</v>
      </c>
      <c r="W14" s="30" t="s">
        <v>24</v>
      </c>
      <c r="X14" s="1">
        <v>78.977542763157899</v>
      </c>
    </row>
    <row r="15" spans="1:25" x14ac:dyDescent="0.25">
      <c r="A15" s="22" t="s">
        <v>22</v>
      </c>
      <c r="B15" s="23">
        <v>2040</v>
      </c>
      <c r="C15" s="24">
        <v>25.467467919993791</v>
      </c>
      <c r="D15" s="25">
        <v>78.977542763157899</v>
      </c>
      <c r="E15" s="26">
        <v>3500</v>
      </c>
      <c r="F15" s="27">
        <v>165642576.61408481</v>
      </c>
      <c r="G15" s="25">
        <v>1594528.5660371189</v>
      </c>
      <c r="H15" s="26">
        <v>152520645.64564031</v>
      </c>
      <c r="I15" s="215">
        <v>51791661.000000007</v>
      </c>
      <c r="J15" s="222">
        <v>432227.80728580808</v>
      </c>
      <c r="K15" s="26">
        <v>197666756.75675231</v>
      </c>
      <c r="L15" s="28">
        <v>-291635897.05471039</v>
      </c>
      <c r="M15" s="26">
        <v>121317611.43314689</v>
      </c>
      <c r="N15" s="28">
        <v>1.496</v>
      </c>
      <c r="O15" s="26">
        <v>0.61374817609032639</v>
      </c>
      <c r="P15" s="26">
        <v>2.3210707364765879</v>
      </c>
      <c r="Q15" s="27">
        <v>97.273012229956279</v>
      </c>
      <c r="R15" s="29">
        <v>91.23022576933603</v>
      </c>
      <c r="S15" s="29">
        <v>50.264179569851407</v>
      </c>
      <c r="T15" s="29">
        <v>2.769810359514302</v>
      </c>
      <c r="U15" s="29">
        <v>2.769810359514302</v>
      </c>
      <c r="V15" s="29">
        <v>1.576477336101622</v>
      </c>
      <c r="W15" s="30" t="s">
        <v>24</v>
      </c>
      <c r="X15" s="1">
        <v>78.977542763157899</v>
      </c>
    </row>
    <row r="16" spans="1:25" x14ac:dyDescent="0.25">
      <c r="A16" s="22" t="s">
        <v>22</v>
      </c>
      <c r="B16" s="23">
        <v>2040</v>
      </c>
      <c r="C16" s="24">
        <v>25.467467919993791</v>
      </c>
      <c r="D16" s="25">
        <v>78.977542763157899</v>
      </c>
      <c r="E16" s="26">
        <v>6000</v>
      </c>
      <c r="F16" s="27">
        <v>167669603.64111319</v>
      </c>
      <c r="G16" s="25">
        <v>1594528.5660371189</v>
      </c>
      <c r="H16" s="26">
        <v>152071321.32131609</v>
      </c>
      <c r="I16" s="215">
        <v>51791661.000000007</v>
      </c>
      <c r="J16" s="222">
        <v>432227.80728581181</v>
      </c>
      <c r="K16" s="26">
        <v>197084432.432428</v>
      </c>
      <c r="L16" s="28">
        <v>-293861712.55325782</v>
      </c>
      <c r="M16" s="26">
        <v>207973048.17110899</v>
      </c>
      <c r="N16" s="28">
        <v>1.496</v>
      </c>
      <c r="O16" s="26">
        <v>1.055248482106339</v>
      </c>
      <c r="P16" s="26">
        <v>2.336723784002162</v>
      </c>
      <c r="Q16" s="27">
        <v>97.406510588997037</v>
      </c>
      <c r="R16" s="29">
        <v>91.23022576933603</v>
      </c>
      <c r="S16" s="29">
        <v>50.264179569851407</v>
      </c>
      <c r="T16" s="29">
        <v>2.746662905622193</v>
      </c>
      <c r="U16" s="29">
        <v>2.746662905622193</v>
      </c>
      <c r="V16" s="29">
        <v>1.571229624022294</v>
      </c>
      <c r="W16" s="30" t="s">
        <v>24</v>
      </c>
      <c r="X16" s="1">
        <v>78.977542763157899</v>
      </c>
    </row>
    <row r="17" spans="1:24" x14ac:dyDescent="0.25">
      <c r="A17" s="22" t="s">
        <v>22</v>
      </c>
      <c r="B17" s="23">
        <v>2040</v>
      </c>
      <c r="C17" s="31">
        <v>8.8355321854018172</v>
      </c>
      <c r="D17" s="32">
        <v>27.4</v>
      </c>
      <c r="E17" s="33">
        <v>1000</v>
      </c>
      <c r="F17" s="34">
        <v>173026109.1213932</v>
      </c>
      <c r="G17" s="32">
        <v>13002085.09736919</v>
      </c>
      <c r="H17" s="33">
        <v>151072822.82281789</v>
      </c>
      <c r="I17" s="216">
        <v>305465340.09264332</v>
      </c>
      <c r="J17" s="223">
        <v>1393.2719016809881</v>
      </c>
      <c r="K17" s="33">
        <v>195790378.37837401</v>
      </c>
      <c r="L17" s="35">
        <v>-291104743.12176132</v>
      </c>
      <c r="M17" s="33">
        <v>36972986.341530502</v>
      </c>
      <c r="N17" s="35">
        <v>1.496</v>
      </c>
      <c r="O17" s="33">
        <v>0.18883964905608641</v>
      </c>
      <c r="P17" s="33">
        <v>2.3324974430204861</v>
      </c>
      <c r="Q17" s="34">
        <v>93.145494782861704</v>
      </c>
      <c r="R17" s="36">
        <v>91.126173745484266</v>
      </c>
      <c r="S17" s="36">
        <v>69.413122875958877</v>
      </c>
      <c r="T17" s="36">
        <v>2.639373671722391</v>
      </c>
      <c r="U17" s="36">
        <v>2.639373671722391</v>
      </c>
      <c r="V17" s="36">
        <v>1.507808156133009</v>
      </c>
      <c r="W17" s="37" t="s">
        <v>25</v>
      </c>
      <c r="X17" s="1">
        <v>27.4</v>
      </c>
    </row>
    <row r="18" spans="1:24" x14ac:dyDescent="0.25">
      <c r="A18" s="22" t="s">
        <v>22</v>
      </c>
      <c r="B18" s="23">
        <v>2040</v>
      </c>
      <c r="C18" s="31">
        <v>8.8355321854018172</v>
      </c>
      <c r="D18" s="32">
        <v>27.4</v>
      </c>
      <c r="E18" s="33">
        <v>3500</v>
      </c>
      <c r="F18" s="34">
        <v>179945822.04989311</v>
      </c>
      <c r="G18" s="32">
        <v>16230514.81365901</v>
      </c>
      <c r="H18" s="33">
        <v>152204541.87441751</v>
      </c>
      <c r="I18" s="216">
        <v>330232793</v>
      </c>
      <c r="J18" s="223">
        <v>1408.9076662136411</v>
      </c>
      <c r="K18" s="33">
        <v>197257086.2692475</v>
      </c>
      <c r="L18" s="35">
        <v>-291551527.88835108</v>
      </c>
      <c r="M18" s="33">
        <v>121317611.43314689</v>
      </c>
      <c r="N18" s="35">
        <v>1.496</v>
      </c>
      <c r="O18" s="33">
        <v>0.61502282999128155</v>
      </c>
      <c r="P18" s="33">
        <v>2.3237071704337242</v>
      </c>
      <c r="Q18" s="34">
        <v>96.431091735219212</v>
      </c>
      <c r="R18" s="36">
        <v>98.514780309438095</v>
      </c>
      <c r="S18" s="36">
        <v>86.648465277968342</v>
      </c>
      <c r="T18" s="36">
        <v>2.5472539487781138</v>
      </c>
      <c r="U18" s="36">
        <v>2.5472539487781138</v>
      </c>
      <c r="V18" s="36">
        <v>1.4510513027697249</v>
      </c>
      <c r="W18" s="37" t="s">
        <v>25</v>
      </c>
      <c r="X18" s="1">
        <v>27.4</v>
      </c>
    </row>
    <row r="19" spans="1:24" ht="15.75" thickBot="1" x14ac:dyDescent="0.3">
      <c r="A19" s="38" t="s">
        <v>22</v>
      </c>
      <c r="B19" s="39">
        <v>2040</v>
      </c>
      <c r="C19" s="40">
        <v>8.8355321854018172</v>
      </c>
      <c r="D19" s="41">
        <v>27.4</v>
      </c>
      <c r="E19" s="42">
        <v>6000</v>
      </c>
      <c r="F19" s="43">
        <v>181727511.81065699</v>
      </c>
      <c r="G19" s="41">
        <v>16230514.81365901</v>
      </c>
      <c r="H19" s="42">
        <v>151522147.14714211</v>
      </c>
      <c r="I19" s="217">
        <v>330232793</v>
      </c>
      <c r="J19" s="224">
        <v>1408.907666213647</v>
      </c>
      <c r="K19" s="42">
        <v>196372702.70269829</v>
      </c>
      <c r="L19" s="44">
        <v>-294032788.54853302</v>
      </c>
      <c r="M19" s="42">
        <v>207973048.17110899</v>
      </c>
      <c r="N19" s="44">
        <v>1.496</v>
      </c>
      <c r="O19" s="42">
        <v>1.0590731059294589</v>
      </c>
      <c r="P19" s="42">
        <v>2.342999080266158</v>
      </c>
      <c r="Q19" s="43">
        <v>96.829603188927265</v>
      </c>
      <c r="R19" s="45">
        <v>98.514780309438095</v>
      </c>
      <c r="S19" s="45">
        <v>86.648465277968342</v>
      </c>
      <c r="T19" s="45">
        <v>2.531818419993467</v>
      </c>
      <c r="U19" s="45">
        <v>2.531818419993467</v>
      </c>
      <c r="V19" s="45">
        <v>1.4512296816889441</v>
      </c>
      <c r="W19" s="46" t="s">
        <v>25</v>
      </c>
      <c r="X19" s="1">
        <v>27.4</v>
      </c>
    </row>
    <row r="20" spans="1:24" x14ac:dyDescent="0.25">
      <c r="A20" s="47" t="s">
        <v>26</v>
      </c>
      <c r="B20" s="48">
        <v>2035</v>
      </c>
      <c r="C20" s="49">
        <v>30.398786730645799</v>
      </c>
      <c r="D20" s="50">
        <v>103.8889652014652</v>
      </c>
      <c r="E20" s="51">
        <v>1000</v>
      </c>
      <c r="F20" s="52">
        <v>77448688.031220824</v>
      </c>
      <c r="G20" s="50">
        <v>31053158.883639481</v>
      </c>
      <c r="H20" s="51">
        <v>43125752.690201461</v>
      </c>
      <c r="I20" s="218">
        <v>631340359.70406151</v>
      </c>
      <c r="J20" s="225">
        <v>37063525.509419009</v>
      </c>
      <c r="K20" s="51">
        <v>69173707.3150841</v>
      </c>
      <c r="L20" s="53">
        <v>-407806650.87194228</v>
      </c>
      <c r="M20" s="51">
        <v>34396737.678579003</v>
      </c>
      <c r="N20" s="53">
        <v>1.804</v>
      </c>
      <c r="O20" s="51">
        <v>0.49725161500890669</v>
      </c>
      <c r="P20" s="51">
        <v>6.7707113848278002</v>
      </c>
      <c r="Q20" s="52">
        <v>36.230345097647167</v>
      </c>
      <c r="R20" s="54">
        <v>34.308153695053619</v>
      </c>
      <c r="S20" s="54">
        <v>29.441482171620699</v>
      </c>
      <c r="T20" s="54">
        <v>6.0472968562125207</v>
      </c>
      <c r="U20" s="54">
        <v>6.0472968562125207</v>
      </c>
      <c r="V20" s="54">
        <v>5.1541415417261209</v>
      </c>
      <c r="W20" s="55" t="s">
        <v>23</v>
      </c>
      <c r="X20" s="1">
        <v>103.8889652014652</v>
      </c>
    </row>
    <row r="21" spans="1:24" x14ac:dyDescent="0.25">
      <c r="A21" s="22" t="s">
        <v>26</v>
      </c>
      <c r="B21" s="23">
        <v>2035</v>
      </c>
      <c r="C21" s="24">
        <v>30.398786730645799</v>
      </c>
      <c r="D21" s="25">
        <v>103.8889652014652</v>
      </c>
      <c r="E21" s="26">
        <v>3500</v>
      </c>
      <c r="F21" s="27">
        <v>92837493.971337438</v>
      </c>
      <c r="G21" s="25">
        <v>50369888.754683837</v>
      </c>
      <c r="H21" s="26">
        <v>38650643.722264417</v>
      </c>
      <c r="I21" s="215">
        <v>956491359.89415216</v>
      </c>
      <c r="J21" s="222">
        <v>42796688.353092089</v>
      </c>
      <c r="K21" s="26">
        <v>61995632.530512653</v>
      </c>
      <c r="L21" s="28">
        <v>-421392441.80027878</v>
      </c>
      <c r="M21" s="26">
        <v>112864295.5078373</v>
      </c>
      <c r="N21" s="28">
        <v>1.804</v>
      </c>
      <c r="O21" s="26">
        <v>1.820520106029863</v>
      </c>
      <c r="P21" s="26">
        <v>7.6724428184877693</v>
      </c>
      <c r="Q21" s="27">
        <v>32.174161116889437</v>
      </c>
      <c r="R21" s="29">
        <v>51.977435116965353</v>
      </c>
      <c r="S21" s="29">
        <v>47.7556627109795</v>
      </c>
      <c r="T21" s="29">
        <v>5.1235543446831153</v>
      </c>
      <c r="U21" s="29">
        <v>5.1235543446831153</v>
      </c>
      <c r="V21" s="29">
        <v>4.4557677653765566</v>
      </c>
      <c r="W21" s="30" t="s">
        <v>23</v>
      </c>
      <c r="X21" s="1">
        <v>103.8889652014652</v>
      </c>
    </row>
    <row r="22" spans="1:24" x14ac:dyDescent="0.25">
      <c r="A22" s="22" t="s">
        <v>26</v>
      </c>
      <c r="B22" s="23">
        <v>2035</v>
      </c>
      <c r="C22" s="24">
        <v>30.398786730645799</v>
      </c>
      <c r="D22" s="25">
        <v>103.8889652014652</v>
      </c>
      <c r="E22" s="26">
        <v>6000</v>
      </c>
      <c r="F22" s="27">
        <v>93341604.034942687</v>
      </c>
      <c r="G22" s="25">
        <v>56126441.532338113</v>
      </c>
      <c r="H22" s="26">
        <v>33660823.143918023</v>
      </c>
      <c r="I22" s="215">
        <v>1046422537.345436</v>
      </c>
      <c r="J22" s="222">
        <v>43002366.031269222</v>
      </c>
      <c r="K22" s="26">
        <v>53991960.322844833</v>
      </c>
      <c r="L22" s="28">
        <v>-430216404.72149509</v>
      </c>
      <c r="M22" s="26">
        <v>193481649.44200689</v>
      </c>
      <c r="N22" s="28">
        <v>1.804</v>
      </c>
      <c r="O22" s="26">
        <v>3.5835270341192231</v>
      </c>
      <c r="P22" s="26">
        <v>8.8434685008747262</v>
      </c>
      <c r="Q22" s="27">
        <v>31.029746182284679</v>
      </c>
      <c r="R22" s="29">
        <v>56.864454631165351</v>
      </c>
      <c r="S22" s="29">
        <v>53.213447106067044</v>
      </c>
      <c r="T22" s="29">
        <v>5.1153631368581536</v>
      </c>
      <c r="U22" s="29">
        <v>5.1153631368581536</v>
      </c>
      <c r="V22" s="29">
        <v>4.5369291054199037</v>
      </c>
      <c r="W22" s="30" t="s">
        <v>23</v>
      </c>
      <c r="X22" s="1">
        <v>103.8889652014652</v>
      </c>
    </row>
    <row r="23" spans="1:24" x14ac:dyDescent="0.25">
      <c r="A23" s="22" t="s">
        <v>26</v>
      </c>
      <c r="B23" s="23">
        <v>2035</v>
      </c>
      <c r="C23" s="31">
        <v>42.772399012694031</v>
      </c>
      <c r="D23" s="32">
        <v>146.1762376237624</v>
      </c>
      <c r="E23" s="33">
        <v>1000</v>
      </c>
      <c r="F23" s="34">
        <v>81275679.581978723</v>
      </c>
      <c r="G23" s="32">
        <v>9106171.8478050027</v>
      </c>
      <c r="H23" s="33">
        <v>67611032.347463429</v>
      </c>
      <c r="I23" s="216">
        <v>158875135.0624887</v>
      </c>
      <c r="J23" s="223">
        <v>59344523.345177516</v>
      </c>
      <c r="K23" s="33">
        <v>108448095.8853377</v>
      </c>
      <c r="L23" s="35">
        <v>-395710316.06889993</v>
      </c>
      <c r="M23" s="33">
        <v>34396737.678579003</v>
      </c>
      <c r="N23" s="35">
        <v>1.804</v>
      </c>
      <c r="O23" s="33">
        <v>0.31717235233845609</v>
      </c>
      <c r="P23" s="33">
        <v>4.5241569386657998</v>
      </c>
      <c r="Q23" s="34">
        <v>50.63093261341033</v>
      </c>
      <c r="R23" s="36">
        <v>30.77913724771081</v>
      </c>
      <c r="S23" s="36">
        <v>30.77913724771081</v>
      </c>
      <c r="T23" s="36">
        <v>6.0366915171698343</v>
      </c>
      <c r="U23" s="36">
        <v>6.0366915171698343</v>
      </c>
      <c r="V23" s="36">
        <v>4.7023674433126423</v>
      </c>
      <c r="W23" s="37" t="s">
        <v>24</v>
      </c>
      <c r="X23" s="1">
        <v>146.1762376237624</v>
      </c>
    </row>
    <row r="24" spans="1:24" x14ac:dyDescent="0.25">
      <c r="A24" s="22" t="s">
        <v>26</v>
      </c>
      <c r="B24" s="23">
        <v>2035</v>
      </c>
      <c r="C24" s="31">
        <v>42.772399012694031</v>
      </c>
      <c r="D24" s="32">
        <v>146.1762376237624</v>
      </c>
      <c r="E24" s="33">
        <v>3500</v>
      </c>
      <c r="F24" s="34">
        <v>98639121.817940503</v>
      </c>
      <c r="G24" s="32">
        <v>15611821.55364066</v>
      </c>
      <c r="H24" s="33">
        <v>76636727.169757038</v>
      </c>
      <c r="I24" s="216">
        <v>272379030.32809591</v>
      </c>
      <c r="J24" s="223">
        <v>68631971.375501111</v>
      </c>
      <c r="K24" s="33">
        <v>122925310.38029601</v>
      </c>
      <c r="L24" s="35">
        <v>-393895263.66240293</v>
      </c>
      <c r="M24" s="33">
        <v>112864295.5078373</v>
      </c>
      <c r="N24" s="35">
        <v>1.804</v>
      </c>
      <c r="O24" s="33">
        <v>0.91815343120686255</v>
      </c>
      <c r="P24" s="33">
        <v>4.0796580220726701</v>
      </c>
      <c r="Q24" s="34">
        <v>57.252998794214669</v>
      </c>
      <c r="R24" s="36">
        <v>52.768430721203913</v>
      </c>
      <c r="S24" s="36">
        <v>52.768430721203913</v>
      </c>
      <c r="T24" s="36">
        <v>5.0841209792435098</v>
      </c>
      <c r="U24" s="36">
        <v>5.0841209792435098</v>
      </c>
      <c r="V24" s="36">
        <v>3.8379084409041999</v>
      </c>
      <c r="W24" s="37" t="s">
        <v>24</v>
      </c>
      <c r="X24" s="1">
        <v>146.1762376237624</v>
      </c>
    </row>
    <row r="25" spans="1:24" x14ac:dyDescent="0.25">
      <c r="A25" s="22" t="s">
        <v>26</v>
      </c>
      <c r="B25" s="23">
        <v>2035</v>
      </c>
      <c r="C25" s="31">
        <v>42.772399012694031</v>
      </c>
      <c r="D25" s="32">
        <v>146.1762376237624</v>
      </c>
      <c r="E25" s="33">
        <v>6000</v>
      </c>
      <c r="F25" s="34">
        <v>101199897.49159621</v>
      </c>
      <c r="G25" s="32">
        <v>20025422.086661261</v>
      </c>
      <c r="H25" s="33">
        <v>74463508.079133883</v>
      </c>
      <c r="I25" s="216">
        <v>349383000</v>
      </c>
      <c r="J25" s="223">
        <v>70450879.839084372</v>
      </c>
      <c r="K25" s="33">
        <v>119439466.9589366</v>
      </c>
      <c r="L25" s="35">
        <v>-400377948.8802616</v>
      </c>
      <c r="M25" s="33">
        <v>193481649.44200689</v>
      </c>
      <c r="N25" s="35">
        <v>1.804</v>
      </c>
      <c r="O25" s="33">
        <v>1.6199138724264901</v>
      </c>
      <c r="P25" s="33">
        <v>4.2274528435141523</v>
      </c>
      <c r="Q25" s="34">
        <v>58.398122799750809</v>
      </c>
      <c r="R25" s="36">
        <v>67.686534490040259</v>
      </c>
      <c r="S25" s="36">
        <v>67.686534490040259</v>
      </c>
      <c r="T25" s="36">
        <v>4.9893797003628517</v>
      </c>
      <c r="U25" s="36">
        <v>4.9893797003628517</v>
      </c>
      <c r="V25" s="36">
        <v>3.8091466179246489</v>
      </c>
      <c r="W25" s="37" t="s">
        <v>24</v>
      </c>
      <c r="X25" s="1">
        <v>146.1762376237624</v>
      </c>
    </row>
    <row r="26" spans="1:24" x14ac:dyDescent="0.25">
      <c r="A26" s="22" t="s">
        <v>26</v>
      </c>
      <c r="B26" s="23">
        <v>2035</v>
      </c>
      <c r="C26" s="24">
        <v>32.186927012763022</v>
      </c>
      <c r="D26" s="25">
        <v>110</v>
      </c>
      <c r="E26" s="26">
        <v>1000</v>
      </c>
      <c r="F26" s="27">
        <v>76789124.431937546</v>
      </c>
      <c r="G26" s="25">
        <v>17885088.958922189</v>
      </c>
      <c r="H26" s="26">
        <v>55008833.699363358</v>
      </c>
      <c r="I26" s="215">
        <v>341481976.80283028</v>
      </c>
      <c r="J26" s="222">
        <v>40309329.655340657</v>
      </c>
      <c r="K26" s="26">
        <v>88234169.253782451</v>
      </c>
      <c r="L26" s="28">
        <v>-394368609.28099811</v>
      </c>
      <c r="M26" s="26">
        <v>34396737.678579003</v>
      </c>
      <c r="N26" s="28">
        <v>1.804</v>
      </c>
      <c r="O26" s="26">
        <v>0.389834663481058</v>
      </c>
      <c r="P26" s="26">
        <v>5.3448796059774866</v>
      </c>
      <c r="Q26" s="27">
        <v>41.651109736422057</v>
      </c>
      <c r="R26" s="29">
        <v>29.185545837214711</v>
      </c>
      <c r="S26" s="29">
        <v>26.669276172627679</v>
      </c>
      <c r="T26" s="29">
        <v>6.1415078669494889</v>
      </c>
      <c r="U26" s="29">
        <v>6.1415078669494889</v>
      </c>
      <c r="V26" s="29">
        <v>4.9924627397063821</v>
      </c>
      <c r="W26" s="30" t="s">
        <v>25</v>
      </c>
      <c r="X26" s="1">
        <v>110</v>
      </c>
    </row>
    <row r="27" spans="1:24" x14ac:dyDescent="0.25">
      <c r="A27" s="22" t="s">
        <v>26</v>
      </c>
      <c r="B27" s="23">
        <v>2035</v>
      </c>
      <c r="C27" s="24">
        <v>32.186927012763022</v>
      </c>
      <c r="D27" s="25">
        <v>110</v>
      </c>
      <c r="E27" s="26">
        <v>3500</v>
      </c>
      <c r="F27" s="27">
        <v>93788460.465785757</v>
      </c>
      <c r="G27" s="25">
        <v>34411264.836148947</v>
      </c>
      <c r="H27" s="26">
        <v>54714754.614597917</v>
      </c>
      <c r="I27" s="215">
        <v>618193639.75371754</v>
      </c>
      <c r="J27" s="222">
        <v>47656498.260003343</v>
      </c>
      <c r="K27" s="26">
        <v>87762466.401818648</v>
      </c>
      <c r="L27" s="28">
        <v>-403698240.01435089</v>
      </c>
      <c r="M27" s="26">
        <v>112864295.5078373</v>
      </c>
      <c r="N27" s="28">
        <v>1.804</v>
      </c>
      <c r="O27" s="26">
        <v>1.286020096462313</v>
      </c>
      <c r="P27" s="26">
        <v>5.4752079698080616</v>
      </c>
      <c r="Q27" s="27">
        <v>41.269458229714047</v>
      </c>
      <c r="R27" s="29">
        <v>52.835347206989653</v>
      </c>
      <c r="S27" s="29">
        <v>51.312214743381013</v>
      </c>
      <c r="T27" s="29">
        <v>5.123420867629485</v>
      </c>
      <c r="U27" s="29">
        <v>5.123420867629485</v>
      </c>
      <c r="V27" s="29">
        <v>4.1876717790320166</v>
      </c>
      <c r="W27" s="30" t="s">
        <v>25</v>
      </c>
      <c r="X27" s="1">
        <v>110</v>
      </c>
    </row>
    <row r="28" spans="1:24" x14ac:dyDescent="0.25">
      <c r="A28" s="22" t="s">
        <v>26</v>
      </c>
      <c r="B28" s="23">
        <v>2035</v>
      </c>
      <c r="C28" s="24">
        <v>32.186927012763022</v>
      </c>
      <c r="D28" s="25">
        <v>110</v>
      </c>
      <c r="E28" s="26">
        <v>6000</v>
      </c>
      <c r="F28" s="27">
        <v>94104047.93757613</v>
      </c>
      <c r="G28" s="25">
        <v>42009567.758386217</v>
      </c>
      <c r="H28" s="26">
        <v>47796174.936673597</v>
      </c>
      <c r="I28" s="215">
        <v>745991633.49749994</v>
      </c>
      <c r="J28" s="222">
        <v>48099792.508850649</v>
      </c>
      <c r="K28" s="26">
        <v>76665064.598426476</v>
      </c>
      <c r="L28" s="28">
        <v>-415467797.28204602</v>
      </c>
      <c r="M28" s="26">
        <v>193481649.44200689</v>
      </c>
      <c r="N28" s="28">
        <v>1.804</v>
      </c>
      <c r="O28" s="26">
        <v>2.5237264255299152</v>
      </c>
      <c r="P28" s="26">
        <v>6.2945701464007149</v>
      </c>
      <c r="Q28" s="27">
        <v>42.996220860848062</v>
      </c>
      <c r="R28" s="29">
        <v>63.757897905666297</v>
      </c>
      <c r="S28" s="29">
        <v>62.642392610645118</v>
      </c>
      <c r="T28" s="29">
        <v>5.1280857462502842</v>
      </c>
      <c r="U28" s="29">
        <v>5.1280857462502842</v>
      </c>
      <c r="V28" s="29">
        <v>4.3134017206568016</v>
      </c>
      <c r="W28" s="30" t="s">
        <v>25</v>
      </c>
      <c r="X28" s="1">
        <v>110</v>
      </c>
    </row>
    <row r="29" spans="1:24" x14ac:dyDescent="0.25">
      <c r="A29" s="22" t="s">
        <v>26</v>
      </c>
      <c r="B29" s="23">
        <v>2040</v>
      </c>
      <c r="C29" s="31">
        <v>14.91675978376103</v>
      </c>
      <c r="D29" s="32">
        <v>46.258585164835168</v>
      </c>
      <c r="E29" s="33">
        <v>1000</v>
      </c>
      <c r="F29" s="34">
        <v>158807666.64160791</v>
      </c>
      <c r="G29" s="32">
        <v>57299322.889100038</v>
      </c>
      <c r="H29" s="33">
        <v>96316609.291319743</v>
      </c>
      <c r="I29" s="216">
        <v>1329963229.236722</v>
      </c>
      <c r="J29" s="223">
        <v>14090042.153545041</v>
      </c>
      <c r="K29" s="33">
        <v>124826325.641554</v>
      </c>
      <c r="L29" s="35">
        <v>-367998940.29785782</v>
      </c>
      <c r="M29" s="33">
        <v>36972986.341530502</v>
      </c>
      <c r="N29" s="35">
        <v>1.496</v>
      </c>
      <c r="O29" s="33">
        <v>0.296195423132942</v>
      </c>
      <c r="P29" s="33">
        <v>3.7937665924815249</v>
      </c>
      <c r="Q29" s="34">
        <v>46.839004534755013</v>
      </c>
      <c r="R29" s="36">
        <v>79.205212039806298</v>
      </c>
      <c r="S29" s="36">
        <v>61.067620923993751</v>
      </c>
      <c r="T29" s="36">
        <v>2.981984145323834</v>
      </c>
      <c r="U29" s="36">
        <v>2.981984145323834</v>
      </c>
      <c r="V29" s="36">
        <v>2.1959621082186729</v>
      </c>
      <c r="W29" s="37" t="s">
        <v>23</v>
      </c>
      <c r="X29" s="1">
        <v>46.258585164835168</v>
      </c>
    </row>
    <row r="30" spans="1:24" x14ac:dyDescent="0.25">
      <c r="A30" s="22" t="s">
        <v>26</v>
      </c>
      <c r="B30" s="23">
        <v>2040</v>
      </c>
      <c r="C30" s="31">
        <v>14.91675978376103</v>
      </c>
      <c r="D30" s="32">
        <v>46.258585164835168</v>
      </c>
      <c r="E30" s="33">
        <v>3500</v>
      </c>
      <c r="F30" s="34">
        <v>194067224.11986479</v>
      </c>
      <c r="G30" s="32">
        <v>75288766.176580533</v>
      </c>
      <c r="H30" s="33">
        <v>112248217.7725556</v>
      </c>
      <c r="I30" s="216">
        <v>1478794075.3213639</v>
      </c>
      <c r="J30" s="223">
        <v>16332663.56664292</v>
      </c>
      <c r="K30" s="33">
        <v>145473690.23323891</v>
      </c>
      <c r="L30" s="35">
        <v>-354467652.02689707</v>
      </c>
      <c r="M30" s="33">
        <v>121317611.43314689</v>
      </c>
      <c r="N30" s="35">
        <v>1.496</v>
      </c>
      <c r="O30" s="33">
        <v>0.83394881396517551</v>
      </c>
      <c r="P30" s="33">
        <v>3.2823234080338421</v>
      </c>
      <c r="Q30" s="34">
        <v>55.728955175162064</v>
      </c>
      <c r="R30" s="36">
        <v>88.068749364039832</v>
      </c>
      <c r="S30" s="36">
        <v>80.240142481356045</v>
      </c>
      <c r="T30" s="36">
        <v>2.4604448323056531</v>
      </c>
      <c r="U30" s="36">
        <v>2.4604448323056531</v>
      </c>
      <c r="V30" s="36">
        <v>1.7108401997202569</v>
      </c>
      <c r="W30" s="37" t="s">
        <v>23</v>
      </c>
      <c r="X30" s="1">
        <v>46.258585164835168</v>
      </c>
    </row>
    <row r="31" spans="1:24" x14ac:dyDescent="0.25">
      <c r="A31" s="22" t="s">
        <v>26</v>
      </c>
      <c r="B31" s="23">
        <v>2040</v>
      </c>
      <c r="C31" s="31">
        <v>14.91675978376103</v>
      </c>
      <c r="D31" s="32">
        <v>46.258585164835168</v>
      </c>
      <c r="E31" s="33">
        <v>6000</v>
      </c>
      <c r="F31" s="34">
        <v>208874978.7651816</v>
      </c>
      <c r="G31" s="32">
        <v>81633333.851409033</v>
      </c>
      <c r="H31" s="33">
        <v>119446939.0882131</v>
      </c>
      <c r="I31" s="216">
        <v>1566458637.6372161</v>
      </c>
      <c r="J31" s="223">
        <v>17272940.363721769</v>
      </c>
      <c r="K31" s="33">
        <v>154803233.05833241</v>
      </c>
      <c r="L31" s="35">
        <v>-349251486.30110198</v>
      </c>
      <c r="M31" s="33">
        <v>207973048.17110899</v>
      </c>
      <c r="N31" s="35">
        <v>1.496</v>
      </c>
      <c r="O31" s="33">
        <v>1.3434670843905521</v>
      </c>
      <c r="P31" s="33">
        <v>3.101778445162426</v>
      </c>
      <c r="Q31" s="34">
        <v>57.639516499370579</v>
      </c>
      <c r="R31" s="36">
        <v>93.289563063219163</v>
      </c>
      <c r="S31" s="36">
        <v>87.00196154234095</v>
      </c>
      <c r="T31" s="36">
        <v>2.2988169017678062</v>
      </c>
      <c r="U31" s="36">
        <v>2.2988169017678062</v>
      </c>
      <c r="V31" s="36">
        <v>1.55768824206193</v>
      </c>
      <c r="W31" s="37" t="s">
        <v>23</v>
      </c>
      <c r="X31" s="1">
        <v>46.258585164835168</v>
      </c>
    </row>
    <row r="32" spans="1:24" x14ac:dyDescent="0.25">
      <c r="A32" s="22" t="s">
        <v>26</v>
      </c>
      <c r="B32" s="23">
        <v>2040</v>
      </c>
      <c r="C32" s="24">
        <v>21.05864368331962</v>
      </c>
      <c r="D32" s="25">
        <v>65.305272485600355</v>
      </c>
      <c r="E32" s="26">
        <v>1000</v>
      </c>
      <c r="F32" s="27">
        <v>156371227.9223547</v>
      </c>
      <c r="G32" s="25">
        <v>30929915.662258029</v>
      </c>
      <c r="H32" s="26">
        <v>118987846.5042083</v>
      </c>
      <c r="I32" s="215">
        <v>679777796.54395044</v>
      </c>
      <c r="J32" s="222">
        <v>36462851.974807099</v>
      </c>
      <c r="K32" s="26">
        <v>154208249.06946209</v>
      </c>
      <c r="L32" s="28">
        <v>-365524074.1337899</v>
      </c>
      <c r="M32" s="26">
        <v>36972986.341530502</v>
      </c>
      <c r="N32" s="28">
        <v>1.496</v>
      </c>
      <c r="O32" s="26">
        <v>0.23976010728762159</v>
      </c>
      <c r="P32" s="26">
        <v>3.2160066461750629</v>
      </c>
      <c r="Q32" s="27">
        <v>56.08028120817994</v>
      </c>
      <c r="R32" s="29">
        <v>81.31138283433495</v>
      </c>
      <c r="S32" s="29">
        <v>66.208003447303071</v>
      </c>
      <c r="T32" s="29">
        <v>3.171521772206479</v>
      </c>
      <c r="U32" s="29">
        <v>3.171521772206479</v>
      </c>
      <c r="V32" s="29">
        <v>2.1853541049292651</v>
      </c>
      <c r="W32" s="30" t="s">
        <v>24</v>
      </c>
      <c r="X32" s="1">
        <v>65.305272485600355</v>
      </c>
    </row>
    <row r="33" spans="1:24" x14ac:dyDescent="0.25">
      <c r="A33" s="22" t="s">
        <v>26</v>
      </c>
      <c r="B33" s="23">
        <v>2040</v>
      </c>
      <c r="C33" s="24">
        <v>21.05864368331962</v>
      </c>
      <c r="D33" s="25">
        <v>65.305272485600355</v>
      </c>
      <c r="E33" s="26">
        <v>3500</v>
      </c>
      <c r="F33" s="27">
        <v>180047638.09968519</v>
      </c>
      <c r="G33" s="25">
        <v>38492660.670721903</v>
      </c>
      <c r="H33" s="26">
        <v>133820828.41463</v>
      </c>
      <c r="I33" s="215">
        <v>741393034.88330925</v>
      </c>
      <c r="J33" s="222">
        <v>40111401.788653299</v>
      </c>
      <c r="K33" s="26">
        <v>173431793.62537149</v>
      </c>
      <c r="L33" s="28">
        <v>-354602808.98519027</v>
      </c>
      <c r="M33" s="26">
        <v>121317611.43314689</v>
      </c>
      <c r="N33" s="28">
        <v>1.496</v>
      </c>
      <c r="O33" s="26">
        <v>0.69951194586157639</v>
      </c>
      <c r="P33" s="26">
        <v>2.8903030202779578</v>
      </c>
      <c r="Q33" s="27">
        <v>66.707807412275898</v>
      </c>
      <c r="R33" s="29">
        <v>88.681467968788866</v>
      </c>
      <c r="S33" s="29">
        <v>82.396675057631441</v>
      </c>
      <c r="T33" s="29">
        <v>2.784098931917681</v>
      </c>
      <c r="U33" s="29">
        <v>2.784098931917681</v>
      </c>
      <c r="V33" s="29">
        <v>1.8208438986617079</v>
      </c>
      <c r="W33" s="30" t="s">
        <v>24</v>
      </c>
      <c r="X33" s="1">
        <v>65.305272485600355</v>
      </c>
    </row>
    <row r="34" spans="1:24" x14ac:dyDescent="0.25">
      <c r="A34" s="22" t="s">
        <v>26</v>
      </c>
      <c r="B34" s="23">
        <v>2040</v>
      </c>
      <c r="C34" s="24">
        <v>21.05864368331962</v>
      </c>
      <c r="D34" s="25">
        <v>65.305272485600355</v>
      </c>
      <c r="E34" s="26">
        <v>6000</v>
      </c>
      <c r="F34" s="27">
        <v>192269227.67808011</v>
      </c>
      <c r="G34" s="25">
        <v>41549764.982494242</v>
      </c>
      <c r="H34" s="26">
        <v>141685783.11161509</v>
      </c>
      <c r="I34" s="215">
        <v>778579891.9021852</v>
      </c>
      <c r="J34" s="222">
        <v>43765631.295400061</v>
      </c>
      <c r="K34" s="26">
        <v>183624774.91266569</v>
      </c>
      <c r="L34" s="28">
        <v>-351370404.18312782</v>
      </c>
      <c r="M34" s="26">
        <v>207973048.17110899</v>
      </c>
      <c r="N34" s="28">
        <v>1.496</v>
      </c>
      <c r="O34" s="26">
        <v>1.1325979747015269</v>
      </c>
      <c r="P34" s="26">
        <v>2.7592029600278192</v>
      </c>
      <c r="Q34" s="27">
        <v>69.527743694420835</v>
      </c>
      <c r="R34" s="29">
        <v>93.129560835075935</v>
      </c>
      <c r="S34" s="29">
        <v>88.940655811499894</v>
      </c>
      <c r="T34" s="29">
        <v>2.635148788977173</v>
      </c>
      <c r="U34" s="29">
        <v>2.635148788977173</v>
      </c>
      <c r="V34" s="29">
        <v>1.680108936109443</v>
      </c>
      <c r="W34" s="30" t="s">
        <v>24</v>
      </c>
      <c r="X34" s="1">
        <v>65.305272485600355</v>
      </c>
    </row>
    <row r="35" spans="1:24" x14ac:dyDescent="0.25">
      <c r="A35" s="22" t="s">
        <v>26</v>
      </c>
      <c r="B35" s="23">
        <v>2040</v>
      </c>
      <c r="C35" s="31">
        <v>19.670345376259519</v>
      </c>
      <c r="D35" s="32">
        <v>61</v>
      </c>
      <c r="E35" s="33">
        <v>1000</v>
      </c>
      <c r="F35" s="34">
        <v>159132385.34559041</v>
      </c>
      <c r="G35" s="32">
        <v>42634332.055830903</v>
      </c>
      <c r="H35" s="33">
        <v>110491750.4823889</v>
      </c>
      <c r="I35" s="216">
        <v>958815385.02781439</v>
      </c>
      <c r="J35" s="223">
        <v>27738741.64947689</v>
      </c>
      <c r="K35" s="33">
        <v>143197308.62518239</v>
      </c>
      <c r="L35" s="35">
        <v>-366111685.04837543</v>
      </c>
      <c r="M35" s="33">
        <v>36972986.341530502</v>
      </c>
      <c r="N35" s="35">
        <v>1.496</v>
      </c>
      <c r="O35" s="33">
        <v>0.25819609807267357</v>
      </c>
      <c r="P35" s="33">
        <v>3.4023729094821791</v>
      </c>
      <c r="Q35" s="34">
        <v>52.432714791712733</v>
      </c>
      <c r="R35" s="36">
        <v>83.526324572079446</v>
      </c>
      <c r="S35" s="36">
        <v>66.4653390895473</v>
      </c>
      <c r="T35" s="36">
        <v>3.0616687013080082</v>
      </c>
      <c r="U35" s="36">
        <v>3.0616687013080082</v>
      </c>
      <c r="V35" s="36">
        <v>2.161805934127095</v>
      </c>
      <c r="W35" s="37" t="s">
        <v>25</v>
      </c>
      <c r="X35" s="1">
        <v>61</v>
      </c>
    </row>
    <row r="36" spans="1:24" x14ac:dyDescent="0.25">
      <c r="A36" s="22" t="s">
        <v>26</v>
      </c>
      <c r="B36" s="23">
        <v>2040</v>
      </c>
      <c r="C36" s="31">
        <v>19.670345376259519</v>
      </c>
      <c r="D36" s="32">
        <v>61</v>
      </c>
      <c r="E36" s="33">
        <v>3500</v>
      </c>
      <c r="F36" s="34">
        <v>190571351.5619646</v>
      </c>
      <c r="G36" s="32">
        <v>54281485.225698061</v>
      </c>
      <c r="H36" s="33">
        <v>128818972.8765685</v>
      </c>
      <c r="I36" s="216">
        <v>1038329602.667008</v>
      </c>
      <c r="J36" s="223">
        <v>31461593.427092351</v>
      </c>
      <c r="K36" s="33">
        <v>166949388.84804291</v>
      </c>
      <c r="L36" s="35">
        <v>-351435034.29334551</v>
      </c>
      <c r="M36" s="33">
        <v>121317611.43314689</v>
      </c>
      <c r="N36" s="35">
        <v>1.496</v>
      </c>
      <c r="O36" s="33">
        <v>0.72667298916302148</v>
      </c>
      <c r="P36" s="33">
        <v>2.950718370190959</v>
      </c>
      <c r="Q36" s="34">
        <v>62.480310298712332</v>
      </c>
      <c r="R36" s="36">
        <v>90.453132854816332</v>
      </c>
      <c r="S36" s="36">
        <v>84.622817992919508</v>
      </c>
      <c r="T36" s="36">
        <v>2.5849668616423549</v>
      </c>
      <c r="U36" s="36">
        <v>2.5849668616423549</v>
      </c>
      <c r="V36" s="36">
        <v>1.70892023931592</v>
      </c>
      <c r="W36" s="37" t="s">
        <v>25</v>
      </c>
      <c r="X36" s="1">
        <v>61</v>
      </c>
    </row>
    <row r="37" spans="1:24" x14ac:dyDescent="0.25">
      <c r="A37" s="22" t="s">
        <v>26</v>
      </c>
      <c r="B37" s="23">
        <v>2040</v>
      </c>
      <c r="C37" s="31">
        <v>19.670345376259519</v>
      </c>
      <c r="D37" s="32">
        <v>61</v>
      </c>
      <c r="E37" s="33">
        <v>6000</v>
      </c>
      <c r="F37" s="34">
        <v>200532847.85145509</v>
      </c>
      <c r="G37" s="32">
        <v>58022452.561936468</v>
      </c>
      <c r="H37" s="33">
        <v>133887169.0758518</v>
      </c>
      <c r="I37" s="216">
        <v>1078648783.386507</v>
      </c>
      <c r="J37" s="223">
        <v>32928946.210169531</v>
      </c>
      <c r="K37" s="33">
        <v>173517771.12231499</v>
      </c>
      <c r="L37" s="35">
        <v>-349081000.08109522</v>
      </c>
      <c r="M37" s="33">
        <v>207973048.17110899</v>
      </c>
      <c r="N37" s="35">
        <v>1.496</v>
      </c>
      <c r="O37" s="33">
        <v>1.198569154190587</v>
      </c>
      <c r="P37" s="33">
        <v>2.8574671872584601</v>
      </c>
      <c r="Q37" s="34">
        <v>65.881703323913456</v>
      </c>
      <c r="R37" s="36">
        <v>93.965501375227134</v>
      </c>
      <c r="S37" s="36">
        <v>90.454847029996941</v>
      </c>
      <c r="T37" s="36">
        <v>2.4725193039472471</v>
      </c>
      <c r="U37" s="36">
        <v>2.4725193039472471</v>
      </c>
      <c r="V37" s="36">
        <v>1.60723577069364</v>
      </c>
      <c r="W37" s="37" t="s">
        <v>25</v>
      </c>
      <c r="X37" s="1">
        <v>61</v>
      </c>
    </row>
    <row r="38" spans="1:24" x14ac:dyDescent="0.25">
      <c r="A38" s="22" t="s">
        <v>26</v>
      </c>
      <c r="B38" s="23">
        <v>2050</v>
      </c>
      <c r="C38" s="24">
        <v>18.597459043583289</v>
      </c>
      <c r="D38" s="25">
        <v>46.875572344322343</v>
      </c>
      <c r="E38" s="26">
        <v>1000</v>
      </c>
      <c r="F38" s="27">
        <v>154003284.7862666</v>
      </c>
      <c r="G38" s="25">
        <v>82529424.249451354</v>
      </c>
      <c r="H38" s="26">
        <v>67900167.509975776</v>
      </c>
      <c r="I38" s="215">
        <v>3498214055.8180461</v>
      </c>
      <c r="J38" s="222">
        <v>28425849.74216665</v>
      </c>
      <c r="K38" s="26">
        <v>46172113.906782649</v>
      </c>
      <c r="L38" s="28">
        <v>-339575130.84475672</v>
      </c>
      <c r="M38" s="26">
        <v>42718803.719093777</v>
      </c>
      <c r="N38" s="28">
        <v>0.88</v>
      </c>
      <c r="O38" s="26">
        <v>0.9252078820852605</v>
      </c>
      <c r="P38" s="26">
        <v>8.0604325806030133</v>
      </c>
      <c r="Q38" s="27">
        <v>28.58173213797739</v>
      </c>
      <c r="R38" s="29">
        <v>79.164189014277113</v>
      </c>
      <c r="S38" s="29">
        <v>35.098385359327843</v>
      </c>
      <c r="T38" s="29">
        <v>2.416618656972521</v>
      </c>
      <c r="U38" s="29">
        <v>2.416618656972521</v>
      </c>
      <c r="V38" s="29">
        <v>2.1168061304354251</v>
      </c>
      <c r="W38" s="30" t="s">
        <v>23</v>
      </c>
      <c r="X38" s="1">
        <v>46.875572344322343</v>
      </c>
    </row>
    <row r="39" spans="1:24" x14ac:dyDescent="0.25">
      <c r="A39" s="22" t="s">
        <v>26</v>
      </c>
      <c r="B39" s="23">
        <v>2050</v>
      </c>
      <c r="C39" s="24">
        <v>18.597459043583289</v>
      </c>
      <c r="D39" s="25">
        <v>46.875572344322343</v>
      </c>
      <c r="E39" s="26">
        <v>3500</v>
      </c>
      <c r="F39" s="27">
        <v>198760489.0571849</v>
      </c>
      <c r="G39" s="25">
        <v>130437553.14620569</v>
      </c>
      <c r="H39" s="26">
        <v>64906789.115431473</v>
      </c>
      <c r="I39" s="215">
        <v>3829388542.7782311</v>
      </c>
      <c r="J39" s="222">
        <v>35298104.85589321</v>
      </c>
      <c r="K39" s="26">
        <v>44136616.598492697</v>
      </c>
      <c r="L39" s="28">
        <v>-349833531.12475967</v>
      </c>
      <c r="M39" s="26">
        <v>140171074.7032764</v>
      </c>
      <c r="N39" s="28">
        <v>0.88</v>
      </c>
      <c r="O39" s="26">
        <v>3.1758454885294349</v>
      </c>
      <c r="P39" s="26">
        <v>8.6320343348016699</v>
      </c>
      <c r="Q39" s="27">
        <v>28.991565369851411</v>
      </c>
      <c r="R39" s="29">
        <v>86.658630253177094</v>
      </c>
      <c r="S39" s="29">
        <v>55.472912204204192</v>
      </c>
      <c r="T39" s="29">
        <v>1.9168235684434889</v>
      </c>
      <c r="U39" s="29">
        <v>1.9168235684434889</v>
      </c>
      <c r="V39" s="29">
        <v>1.694764260741775</v>
      </c>
      <c r="W39" s="30" t="s">
        <v>23</v>
      </c>
      <c r="X39" s="1">
        <v>46.875572344322343</v>
      </c>
    </row>
    <row r="40" spans="1:24" x14ac:dyDescent="0.25">
      <c r="A40" s="22" t="s">
        <v>26</v>
      </c>
      <c r="B40" s="23">
        <v>2050</v>
      </c>
      <c r="C40" s="24">
        <v>18.597459043583289</v>
      </c>
      <c r="D40" s="25">
        <v>46.875572344322343</v>
      </c>
      <c r="E40" s="26">
        <v>6000</v>
      </c>
      <c r="F40" s="27">
        <v>211536181.2607877</v>
      </c>
      <c r="G40" s="25">
        <v>147226747.13058779</v>
      </c>
      <c r="H40" s="26">
        <v>61093962.42369096</v>
      </c>
      <c r="I40" s="215">
        <v>3918084124.3759031</v>
      </c>
      <c r="J40" s="222">
        <v>36781782.435916737</v>
      </c>
      <c r="K40" s="26">
        <v>41543894.448109373</v>
      </c>
      <c r="L40" s="28">
        <v>-355150095.17801231</v>
      </c>
      <c r="M40" s="26">
        <v>240293270.91990241</v>
      </c>
      <c r="N40" s="28">
        <v>0.88</v>
      </c>
      <c r="O40" s="26">
        <v>5.7840814904833264</v>
      </c>
      <c r="P40" s="26">
        <v>9.2546739358202093</v>
      </c>
      <c r="Q40" s="27">
        <v>29.516912456100531</v>
      </c>
      <c r="R40" s="29">
        <v>88.665801247945566</v>
      </c>
      <c r="S40" s="29">
        <v>62.613075917878326</v>
      </c>
      <c r="T40" s="29">
        <v>1.817538705907676</v>
      </c>
      <c r="U40" s="29">
        <v>1.817538705907676</v>
      </c>
      <c r="V40" s="29">
        <v>1.6211472696980329</v>
      </c>
      <c r="W40" s="30" t="s">
        <v>23</v>
      </c>
      <c r="X40" s="1">
        <v>46.875572344322343</v>
      </c>
    </row>
    <row r="41" spans="1:24" x14ac:dyDescent="0.25">
      <c r="A41" s="22" t="s">
        <v>26</v>
      </c>
      <c r="B41" s="23">
        <v>2050</v>
      </c>
      <c r="C41" s="31">
        <v>24.632294508213821</v>
      </c>
      <c r="D41" s="32">
        <v>62.086594761171042</v>
      </c>
      <c r="E41" s="33">
        <v>1000</v>
      </c>
      <c r="F41" s="34">
        <v>134581126.2343418</v>
      </c>
      <c r="G41" s="32">
        <v>10595182.08564754</v>
      </c>
      <c r="H41" s="33">
        <v>116976436.73105261</v>
      </c>
      <c r="I41" s="216">
        <v>578929662.11355877</v>
      </c>
      <c r="J41" s="223">
        <v>42228104.257216498</v>
      </c>
      <c r="K41" s="33">
        <v>79543976.977112025</v>
      </c>
      <c r="L41" s="35">
        <v>-329820776.13369203</v>
      </c>
      <c r="M41" s="33">
        <v>42718803.719093777</v>
      </c>
      <c r="N41" s="35">
        <v>0.88</v>
      </c>
      <c r="O41" s="33">
        <v>0.53704636532550643</v>
      </c>
      <c r="P41" s="33">
        <v>4.85227770137333</v>
      </c>
      <c r="Q41" s="34">
        <v>48.239506340801427</v>
      </c>
      <c r="R41" s="36">
        <v>55.496941269007728</v>
      </c>
      <c r="S41" s="36">
        <v>19.087436557484519</v>
      </c>
      <c r="T41" s="36">
        <v>2.867931607976872</v>
      </c>
      <c r="U41" s="36">
        <v>2.867931607976872</v>
      </c>
      <c r="V41" s="36">
        <v>2.2768830768581432</v>
      </c>
      <c r="W41" s="37" t="s">
        <v>24</v>
      </c>
      <c r="X41" s="1">
        <v>62.086594761171042</v>
      </c>
    </row>
    <row r="42" spans="1:24" x14ac:dyDescent="0.25">
      <c r="A42" s="22" t="s">
        <v>26</v>
      </c>
      <c r="B42" s="23">
        <v>2050</v>
      </c>
      <c r="C42" s="31">
        <v>24.632294508213821</v>
      </c>
      <c r="D42" s="32">
        <v>62.086594761171042</v>
      </c>
      <c r="E42" s="33">
        <v>3500</v>
      </c>
      <c r="F42" s="34">
        <v>148448319.06928349</v>
      </c>
      <c r="G42" s="32">
        <v>21833886.976465698</v>
      </c>
      <c r="H42" s="33">
        <v>118945225.18070839</v>
      </c>
      <c r="I42" s="216">
        <v>728254944.66246367</v>
      </c>
      <c r="J42" s="223">
        <v>45504296.376799516</v>
      </c>
      <c r="K42" s="33">
        <v>80882753.122877806</v>
      </c>
      <c r="L42" s="35">
        <v>-334101273.3343358</v>
      </c>
      <c r="M42" s="33">
        <v>140171074.7032764</v>
      </c>
      <c r="N42" s="35">
        <v>0.88</v>
      </c>
      <c r="O42" s="33">
        <v>1.733015621888232</v>
      </c>
      <c r="P42" s="33">
        <v>4.836568567674318</v>
      </c>
      <c r="Q42" s="34">
        <v>54.883300229122717</v>
      </c>
      <c r="R42" s="36">
        <v>69.811454720158252</v>
      </c>
      <c r="S42" s="36">
        <v>39.334192569575457</v>
      </c>
      <c r="T42" s="36">
        <v>2.6352267501156059</v>
      </c>
      <c r="U42" s="36">
        <v>2.6352267501156059</v>
      </c>
      <c r="V42" s="36">
        <v>2.0903721257589081</v>
      </c>
      <c r="W42" s="37" t="s">
        <v>24</v>
      </c>
      <c r="X42" s="1">
        <v>62.086594761171042</v>
      </c>
    </row>
    <row r="43" spans="1:24" x14ac:dyDescent="0.25">
      <c r="A43" s="22" t="s">
        <v>26</v>
      </c>
      <c r="B43" s="23">
        <v>2050</v>
      </c>
      <c r="C43" s="31">
        <v>24.632294508213821</v>
      </c>
      <c r="D43" s="32">
        <v>62.086594761171042</v>
      </c>
      <c r="E43" s="33">
        <v>6000</v>
      </c>
      <c r="F43" s="34">
        <v>155066794.8400138</v>
      </c>
      <c r="G43" s="32">
        <v>26570653.229382921</v>
      </c>
      <c r="H43" s="33">
        <v>120732849.2226309</v>
      </c>
      <c r="I43" s="216">
        <v>805719051.03225827</v>
      </c>
      <c r="J43" s="223">
        <v>48109065.003333308</v>
      </c>
      <c r="K43" s="33">
        <v>82098337.471384987</v>
      </c>
      <c r="L43" s="35">
        <v>-337850712.08194083</v>
      </c>
      <c r="M43" s="33">
        <v>240293270.91990241</v>
      </c>
      <c r="N43" s="35">
        <v>0.88</v>
      </c>
      <c r="O43" s="33">
        <v>2.9268956999726772</v>
      </c>
      <c r="P43" s="33">
        <v>4.8210778914585877</v>
      </c>
      <c r="Q43" s="34">
        <v>54.718150806536343</v>
      </c>
      <c r="R43" s="36">
        <v>77.237263489337181</v>
      </c>
      <c r="S43" s="36">
        <v>47.867573554378581</v>
      </c>
      <c r="T43" s="36">
        <v>2.5524644403539729</v>
      </c>
      <c r="U43" s="36">
        <v>2.5524644403539729</v>
      </c>
      <c r="V43" s="36">
        <v>2.023025900297168</v>
      </c>
      <c r="W43" s="37" t="s">
        <v>24</v>
      </c>
      <c r="X43" s="1">
        <v>62.086594761171042</v>
      </c>
    </row>
    <row r="44" spans="1:24" x14ac:dyDescent="0.25">
      <c r="A44" s="22" t="s">
        <v>26</v>
      </c>
      <c r="B44" s="23">
        <v>2050</v>
      </c>
      <c r="C44" s="24">
        <v>20.23378838461538</v>
      </c>
      <c r="D44" s="25">
        <v>51</v>
      </c>
      <c r="E44" s="26">
        <v>1000</v>
      </c>
      <c r="F44" s="27">
        <v>159413063.18528399</v>
      </c>
      <c r="G44" s="25">
        <v>81274623.213778377</v>
      </c>
      <c r="H44" s="26">
        <v>73491202.657616451</v>
      </c>
      <c r="I44" s="215">
        <v>3091457049.7614102</v>
      </c>
      <c r="J44" s="222">
        <v>35784444.623564243</v>
      </c>
      <c r="K44" s="26">
        <v>49974017.807177983</v>
      </c>
      <c r="L44" s="28">
        <v>-344250028.85528702</v>
      </c>
      <c r="M44" s="26">
        <v>42718803.719093777</v>
      </c>
      <c r="N44" s="28">
        <v>0.88</v>
      </c>
      <c r="O44" s="26">
        <v>0.85482027648691261</v>
      </c>
      <c r="P44" s="26">
        <v>7.5944625384198963</v>
      </c>
      <c r="Q44" s="27">
        <v>31.00041846154117</v>
      </c>
      <c r="R44" s="29">
        <v>78.054738549260264</v>
      </c>
      <c r="S44" s="29">
        <v>38.564433582539522</v>
      </c>
      <c r="T44" s="29">
        <v>2.380769797327233</v>
      </c>
      <c r="U44" s="29">
        <v>2.380769797327233</v>
      </c>
      <c r="V44" s="29">
        <v>2.067282202216576</v>
      </c>
      <c r="W44" s="30" t="s">
        <v>25</v>
      </c>
      <c r="X44" s="1">
        <v>51</v>
      </c>
    </row>
    <row r="45" spans="1:24" x14ac:dyDescent="0.25">
      <c r="A45" s="22" t="s">
        <v>26</v>
      </c>
      <c r="B45" s="23">
        <v>2050</v>
      </c>
      <c r="C45" s="24">
        <v>20.23378838461538</v>
      </c>
      <c r="D45" s="25">
        <v>51</v>
      </c>
      <c r="E45" s="26">
        <v>3500</v>
      </c>
      <c r="F45" s="27">
        <v>204497111.71478441</v>
      </c>
      <c r="G45" s="25">
        <v>126598660.8885828</v>
      </c>
      <c r="H45" s="26">
        <v>72906464.626732782</v>
      </c>
      <c r="I45" s="215">
        <v>3418765334.5885482</v>
      </c>
      <c r="J45" s="222">
        <v>43509636.799477667</v>
      </c>
      <c r="K45" s="26">
        <v>49576395.946177103</v>
      </c>
      <c r="L45" s="28">
        <v>-354205218.82291979</v>
      </c>
      <c r="M45" s="26">
        <v>140171074.7032764</v>
      </c>
      <c r="N45" s="28">
        <v>0.88</v>
      </c>
      <c r="O45" s="26">
        <v>2.827375246386485</v>
      </c>
      <c r="P45" s="26">
        <v>7.8505166504295367</v>
      </c>
      <c r="Q45" s="27">
        <v>31.939049265279259</v>
      </c>
      <c r="R45" s="29">
        <v>86.318790802278215</v>
      </c>
      <c r="S45" s="29">
        <v>60.070480260910287</v>
      </c>
      <c r="T45" s="29">
        <v>1.9032069381330681</v>
      </c>
      <c r="U45" s="29">
        <v>1.9032069381330681</v>
      </c>
      <c r="V45" s="29">
        <v>1.660776150086916</v>
      </c>
      <c r="W45" s="30" t="s">
        <v>25</v>
      </c>
      <c r="X45" s="1">
        <v>51</v>
      </c>
    </row>
    <row r="46" spans="1:24" ht="15.75" thickBot="1" x14ac:dyDescent="0.3">
      <c r="A46" s="38" t="s">
        <v>26</v>
      </c>
      <c r="B46" s="39">
        <v>2050</v>
      </c>
      <c r="C46" s="63">
        <v>20.23378838461538</v>
      </c>
      <c r="D46" s="64">
        <v>51</v>
      </c>
      <c r="E46" s="65">
        <v>6000</v>
      </c>
      <c r="F46" s="66">
        <v>219388945.29149881</v>
      </c>
      <c r="G46" s="64">
        <v>140777529.5450004</v>
      </c>
      <c r="H46" s="65">
        <v>73583781.301014677</v>
      </c>
      <c r="I46" s="219">
        <v>3512874282.1319361</v>
      </c>
      <c r="J46" s="226">
        <v>46728906.627143249</v>
      </c>
      <c r="K46" s="65">
        <v>50036971.284688748</v>
      </c>
      <c r="L46" s="67">
        <v>-359102106.30812413</v>
      </c>
      <c r="M46" s="65">
        <v>240293270.91990241</v>
      </c>
      <c r="N46" s="67">
        <v>0.88</v>
      </c>
      <c r="O46" s="65">
        <v>4.8023144636940067</v>
      </c>
      <c r="P46" s="65">
        <v>7.8826178165044736</v>
      </c>
      <c r="Q46" s="66">
        <v>31.953959821838829</v>
      </c>
      <c r="R46" s="68">
        <v>88.694903158816416</v>
      </c>
      <c r="S46" s="68">
        <v>66.798287994176661</v>
      </c>
      <c r="T46" s="68">
        <v>1.79782222303201</v>
      </c>
      <c r="U46" s="68">
        <v>1.79782222303201</v>
      </c>
      <c r="V46" s="68">
        <v>1.569747963327605</v>
      </c>
      <c r="W46" s="69" t="s">
        <v>25</v>
      </c>
      <c r="X46" s="1">
        <v>51</v>
      </c>
    </row>
    <row r="47" spans="1:24" x14ac:dyDescent="0.25">
      <c r="A47" s="20" t="s">
        <v>27</v>
      </c>
      <c r="B47" s="21">
        <v>2035</v>
      </c>
      <c r="C47" s="56">
        <v>22.337618824501231</v>
      </c>
      <c r="D47" s="57">
        <v>76.339629120879124</v>
      </c>
      <c r="E47" s="58">
        <v>1000</v>
      </c>
      <c r="F47" s="59">
        <v>77902105.599877864</v>
      </c>
      <c r="G47" s="57">
        <v>64572221.920472093</v>
      </c>
      <c r="H47" s="58">
        <v>12663389.495435569</v>
      </c>
      <c r="I47" s="220">
        <v>1956018237.2626629</v>
      </c>
      <c r="J47" s="227">
        <v>27371168.372551229</v>
      </c>
      <c r="K47" s="58">
        <v>20312076.750678569</v>
      </c>
      <c r="L47" s="60">
        <v>-440883451.66052669</v>
      </c>
      <c r="M47" s="58">
        <v>34396737.678579003</v>
      </c>
      <c r="N47" s="60">
        <v>1.804</v>
      </c>
      <c r="O47" s="58">
        <v>1.6934131404082009</v>
      </c>
      <c r="P47" s="58">
        <v>22.580795461832611</v>
      </c>
      <c r="Q47" s="59">
        <v>19.358410503022611</v>
      </c>
      <c r="R47" s="61">
        <v>54.928795064504598</v>
      </c>
      <c r="S47" s="61">
        <v>31.63683242868041</v>
      </c>
      <c r="T47" s="61">
        <v>5.8876823287410254</v>
      </c>
      <c r="U47" s="61">
        <v>5.8876823287410254</v>
      </c>
      <c r="V47" s="61">
        <v>5.6269438468441972</v>
      </c>
      <c r="W47" s="62" t="s">
        <v>23</v>
      </c>
      <c r="X47" s="1">
        <v>76.339629120879124</v>
      </c>
    </row>
    <row r="48" spans="1:24" x14ac:dyDescent="0.25">
      <c r="A48" s="22" t="s">
        <v>27</v>
      </c>
      <c r="B48" s="23">
        <v>2035</v>
      </c>
      <c r="C48" s="31">
        <v>22.337618824501231</v>
      </c>
      <c r="D48" s="32">
        <v>76.339629120879124</v>
      </c>
      <c r="E48" s="33">
        <v>3500</v>
      </c>
      <c r="F48" s="34">
        <v>91839072.077736259</v>
      </c>
      <c r="G48" s="32">
        <v>86988161.055302486</v>
      </c>
      <c r="H48" s="33">
        <v>4608365.4713121522</v>
      </c>
      <c r="I48" s="216">
        <v>2226760866.6749582</v>
      </c>
      <c r="J48" s="223">
        <v>31368371.57273211</v>
      </c>
      <c r="K48" s="33">
        <v>7391818.2159847319</v>
      </c>
      <c r="L48" s="35">
        <v>-457759483.6842562</v>
      </c>
      <c r="M48" s="33">
        <v>112864295.5078373</v>
      </c>
      <c r="N48" s="35">
        <v>1.804</v>
      </c>
      <c r="O48" s="33">
        <v>15.268813735674589</v>
      </c>
      <c r="P48" s="33">
        <v>62.803171728721168</v>
      </c>
      <c r="Q48" s="34">
        <v>13.9628986080887</v>
      </c>
      <c r="R48" s="36">
        <v>62.531774486120312</v>
      </c>
      <c r="S48" s="36">
        <v>42.619408047861448</v>
      </c>
      <c r="T48" s="36">
        <v>5.054816194277703</v>
      </c>
      <c r="U48" s="36">
        <v>5.054816194277703</v>
      </c>
      <c r="V48" s="36">
        <v>4.974329555543723</v>
      </c>
      <c r="W48" s="37" t="s">
        <v>23</v>
      </c>
      <c r="X48" s="1">
        <v>76.339629120879124</v>
      </c>
    </row>
    <row r="49" spans="1:24" x14ac:dyDescent="0.25">
      <c r="A49" s="22" t="s">
        <v>27</v>
      </c>
      <c r="B49" s="23">
        <v>2035</v>
      </c>
      <c r="C49" s="31">
        <v>22.337618824501231</v>
      </c>
      <c r="D49" s="32">
        <v>76.339629120879124</v>
      </c>
      <c r="E49" s="33">
        <v>6000</v>
      </c>
      <c r="F49" s="34">
        <v>93925655.27106303</v>
      </c>
      <c r="G49" s="32">
        <v>92681186.929090858</v>
      </c>
      <c r="H49" s="33">
        <v>1182244.9248736021</v>
      </c>
      <c r="I49" s="216">
        <v>2291822919.2862768</v>
      </c>
      <c r="J49" s="223">
        <v>31546857</v>
      </c>
      <c r="K49" s="33">
        <v>1896320.859497257</v>
      </c>
      <c r="L49" s="35">
        <v>-464360819.50976437</v>
      </c>
      <c r="M49" s="33">
        <v>193481649.44200689</v>
      </c>
      <c r="N49" s="35">
        <v>1.804</v>
      </c>
      <c r="O49" s="33">
        <v>102.03001695256449</v>
      </c>
      <c r="P49" s="33">
        <v>245.74991571196239</v>
      </c>
      <c r="Q49" s="34">
        <v>10.124369373988859</v>
      </c>
      <c r="R49" s="36">
        <v>64.35884341946749</v>
      </c>
      <c r="S49" s="36">
        <v>45.408677182862107</v>
      </c>
      <c r="T49" s="36">
        <v>4.9615910587941396</v>
      </c>
      <c r="U49" s="36">
        <v>4.9615910587941396</v>
      </c>
      <c r="V49" s="36">
        <v>4.941401464651574</v>
      </c>
      <c r="W49" s="37" t="s">
        <v>23</v>
      </c>
      <c r="X49" s="1">
        <v>76.339629120879124</v>
      </c>
    </row>
    <row r="50" spans="1:24" x14ac:dyDescent="0.25">
      <c r="A50" s="22" t="s">
        <v>27</v>
      </c>
      <c r="B50" s="23">
        <v>2035</v>
      </c>
      <c r="C50" s="24">
        <v>29.217980041893771</v>
      </c>
      <c r="D50" s="25">
        <v>99.853515165765344</v>
      </c>
      <c r="E50" s="26">
        <v>1000</v>
      </c>
      <c r="F50" s="27">
        <v>67664417.36666213</v>
      </c>
      <c r="G50" s="25">
        <v>27892431.077959839</v>
      </c>
      <c r="H50" s="26">
        <v>36833386.974267513</v>
      </c>
      <c r="I50" s="215">
        <v>865063199.50131822</v>
      </c>
      <c r="J50" s="222">
        <v>31058582.058269989</v>
      </c>
      <c r="K50" s="26">
        <v>59080752.706725731</v>
      </c>
      <c r="L50" s="28">
        <v>-410636188.88596469</v>
      </c>
      <c r="M50" s="26">
        <v>34396737.678579003</v>
      </c>
      <c r="N50" s="28">
        <v>1.804</v>
      </c>
      <c r="O50" s="26">
        <v>0.58219870436185694</v>
      </c>
      <c r="P50" s="26">
        <v>7.8257341522529913</v>
      </c>
      <c r="Q50" s="27">
        <v>40.784825498953843</v>
      </c>
      <c r="R50" s="29">
        <v>57.736237387477168</v>
      </c>
      <c r="S50" s="29">
        <v>32.479332875955457</v>
      </c>
      <c r="T50" s="29">
        <v>6.8329896597267421</v>
      </c>
      <c r="U50" s="29">
        <v>6.8329896597267421</v>
      </c>
      <c r="V50" s="29">
        <v>5.9598460636387562</v>
      </c>
      <c r="W50" s="30" t="s">
        <v>24</v>
      </c>
      <c r="X50" s="1">
        <v>99.853515165765344</v>
      </c>
    </row>
    <row r="51" spans="1:24" x14ac:dyDescent="0.25">
      <c r="A51" s="22" t="s">
        <v>27</v>
      </c>
      <c r="B51" s="23">
        <v>2035</v>
      </c>
      <c r="C51" s="24">
        <v>29.217980041893771</v>
      </c>
      <c r="D51" s="25">
        <v>99.853515165765344</v>
      </c>
      <c r="E51" s="26">
        <v>3500</v>
      </c>
      <c r="F51" s="27">
        <v>82085136.868801072</v>
      </c>
      <c r="G51" s="25">
        <v>42429284.03066016</v>
      </c>
      <c r="H51" s="26">
        <v>36648359.958302379</v>
      </c>
      <c r="I51" s="215">
        <v>1034290244.446485</v>
      </c>
      <c r="J51" s="222">
        <v>36365452.19384101</v>
      </c>
      <c r="K51" s="26">
        <v>58783969.373117633</v>
      </c>
      <c r="L51" s="28">
        <v>-417772412.04563022</v>
      </c>
      <c r="M51" s="26">
        <v>112864295.5078373</v>
      </c>
      <c r="N51" s="28">
        <v>1.804</v>
      </c>
      <c r="O51" s="26">
        <v>1.9199842527042941</v>
      </c>
      <c r="P51" s="26">
        <v>7.982222269625578</v>
      </c>
      <c r="Q51" s="27">
        <v>41.041592179946058</v>
      </c>
      <c r="R51" s="29">
        <v>69.030825857970228</v>
      </c>
      <c r="S51" s="29">
        <v>49.406766870500782</v>
      </c>
      <c r="T51" s="29">
        <v>5.7163419265178952</v>
      </c>
      <c r="U51" s="29">
        <v>5.7163419265178952</v>
      </c>
      <c r="V51" s="29">
        <v>5.0002077807337004</v>
      </c>
      <c r="W51" s="30" t="s">
        <v>24</v>
      </c>
      <c r="X51" s="1">
        <v>99.853515165765344</v>
      </c>
    </row>
    <row r="52" spans="1:24" x14ac:dyDescent="0.25">
      <c r="A52" s="22" t="s">
        <v>27</v>
      </c>
      <c r="B52" s="23">
        <v>2035</v>
      </c>
      <c r="C52" s="24">
        <v>29.217980041893771</v>
      </c>
      <c r="D52" s="25">
        <v>99.853515165765344</v>
      </c>
      <c r="E52" s="26">
        <v>6000</v>
      </c>
      <c r="F52" s="27">
        <v>85135448.884625375</v>
      </c>
      <c r="G52" s="25">
        <v>48092716.978690132</v>
      </c>
      <c r="H52" s="26">
        <v>32291441.44144202</v>
      </c>
      <c r="I52" s="215">
        <v>1099280777.817709</v>
      </c>
      <c r="J52" s="222">
        <v>36763833.973317213</v>
      </c>
      <c r="K52" s="26">
        <v>51795472.07207299</v>
      </c>
      <c r="L52" s="28">
        <v>-425900484.57381952</v>
      </c>
      <c r="M52" s="26">
        <v>193481649.44200689</v>
      </c>
      <c r="N52" s="28">
        <v>1.804</v>
      </c>
      <c r="O52" s="26">
        <v>3.7354935036170471</v>
      </c>
      <c r="P52" s="26">
        <v>9.0980475610277409</v>
      </c>
      <c r="Q52" s="27">
        <v>44.230377840789217</v>
      </c>
      <c r="R52" s="29">
        <v>73.368438259957543</v>
      </c>
      <c r="S52" s="29">
        <v>56.001549642414439</v>
      </c>
      <c r="T52" s="29">
        <v>5.5351522136944418</v>
      </c>
      <c r="U52" s="29">
        <v>5.5351522136944418</v>
      </c>
      <c r="V52" s="29">
        <v>4.9267631965381966</v>
      </c>
      <c r="W52" s="30" t="s">
        <v>24</v>
      </c>
      <c r="X52" s="1">
        <v>99.853515165765344</v>
      </c>
    </row>
    <row r="53" spans="1:24" x14ac:dyDescent="0.25">
      <c r="A53" s="22" t="s">
        <v>27</v>
      </c>
      <c r="B53" s="23">
        <v>2035</v>
      </c>
      <c r="C53" s="31">
        <v>28.090409029320451</v>
      </c>
      <c r="D53" s="32">
        <v>96</v>
      </c>
      <c r="E53" s="33">
        <v>1000</v>
      </c>
      <c r="F53" s="34">
        <v>75777629.286457136</v>
      </c>
      <c r="G53" s="32">
        <v>49035204.08420524</v>
      </c>
      <c r="H53" s="33">
        <v>24455303.942139741</v>
      </c>
      <c r="I53" s="216">
        <v>1467288444.1248591</v>
      </c>
      <c r="J53" s="223">
        <v>32468266.717302158</v>
      </c>
      <c r="K53" s="33">
        <v>39226307.523192093</v>
      </c>
      <c r="L53" s="35">
        <v>-429424702.12210488</v>
      </c>
      <c r="M53" s="33">
        <v>34396737.678579003</v>
      </c>
      <c r="N53" s="35">
        <v>1.804</v>
      </c>
      <c r="O53" s="33">
        <v>0.87687931519535278</v>
      </c>
      <c r="P53" s="33">
        <v>11.822676620344049</v>
      </c>
      <c r="Q53" s="34">
        <v>30.85310999149074</v>
      </c>
      <c r="R53" s="36">
        <v>57.790605343924717</v>
      </c>
      <c r="S53" s="36">
        <v>33.695338568987196</v>
      </c>
      <c r="T53" s="36">
        <v>6.1200113176376654</v>
      </c>
      <c r="U53" s="36">
        <v>6.1200113176376654</v>
      </c>
      <c r="V53" s="36">
        <v>5.6023610837552162</v>
      </c>
      <c r="W53" s="37" t="s">
        <v>25</v>
      </c>
      <c r="X53" s="1">
        <v>96</v>
      </c>
    </row>
    <row r="54" spans="1:24" x14ac:dyDescent="0.25">
      <c r="A54" s="22" t="s">
        <v>27</v>
      </c>
      <c r="B54" s="23">
        <v>2035</v>
      </c>
      <c r="C54" s="31">
        <v>28.090409029320451</v>
      </c>
      <c r="D54" s="32">
        <v>96</v>
      </c>
      <c r="E54" s="33">
        <v>3500</v>
      </c>
      <c r="F54" s="34">
        <v>93330605.97402662</v>
      </c>
      <c r="G54" s="32">
        <v>78545309.80332762</v>
      </c>
      <c r="H54" s="33">
        <v>12659881.697152941</v>
      </c>
      <c r="I54" s="216">
        <v>1817712730.2985361</v>
      </c>
      <c r="J54" s="223">
        <v>37854379.415446728</v>
      </c>
      <c r="K54" s="33">
        <v>20306450.242233232</v>
      </c>
      <c r="L54" s="35">
        <v>-452941162.74589038</v>
      </c>
      <c r="M54" s="33">
        <v>112864295.5078373</v>
      </c>
      <c r="N54" s="35">
        <v>1.804</v>
      </c>
      <c r="O54" s="33">
        <v>5.5580514645096804</v>
      </c>
      <c r="P54" s="33">
        <v>23.18059685634773</v>
      </c>
      <c r="Q54" s="34">
        <v>27.332697728154699</v>
      </c>
      <c r="R54" s="36">
        <v>71.592412143587779</v>
      </c>
      <c r="S54" s="36">
        <v>53.973688011662937</v>
      </c>
      <c r="T54" s="36">
        <v>5.0435292017678597</v>
      </c>
      <c r="U54" s="36">
        <v>5.0435292017678597</v>
      </c>
      <c r="V54" s="36">
        <v>4.8259537341031109</v>
      </c>
      <c r="W54" s="37" t="s">
        <v>25</v>
      </c>
      <c r="X54" s="1">
        <v>96</v>
      </c>
    </row>
    <row r="55" spans="1:24" x14ac:dyDescent="0.25">
      <c r="A55" s="22" t="s">
        <v>27</v>
      </c>
      <c r="B55" s="23">
        <v>2035</v>
      </c>
      <c r="C55" s="31">
        <v>28.090409029320451</v>
      </c>
      <c r="D55" s="32">
        <v>96</v>
      </c>
      <c r="E55" s="33">
        <v>6000</v>
      </c>
      <c r="F55" s="34">
        <v>94819582.877407312</v>
      </c>
      <c r="G55" s="32">
        <v>84304694.890165284</v>
      </c>
      <c r="H55" s="33">
        <v>8602993.9228686653</v>
      </c>
      <c r="I55" s="216">
        <v>1881873362.1652341</v>
      </c>
      <c r="J55" s="223">
        <v>38135881.378153719</v>
      </c>
      <c r="K55" s="33">
        <v>13799202.252281349</v>
      </c>
      <c r="L55" s="35">
        <v>-460531112.29473299</v>
      </c>
      <c r="M55" s="33">
        <v>193481649.44200689</v>
      </c>
      <c r="N55" s="35">
        <v>1.804</v>
      </c>
      <c r="O55" s="33">
        <v>14.02121991581213</v>
      </c>
      <c r="P55" s="33">
        <v>34.249060715397988</v>
      </c>
      <c r="Q55" s="34">
        <v>20.83687358233411</v>
      </c>
      <c r="R55" s="36">
        <v>74.11944203309028</v>
      </c>
      <c r="S55" s="36">
        <v>57.9313432121372</v>
      </c>
      <c r="T55" s="36">
        <v>4.9843049444066843</v>
      </c>
      <c r="U55" s="36">
        <v>4.9843049444066843</v>
      </c>
      <c r="V55" s="36">
        <v>4.8387738016455693</v>
      </c>
      <c r="W55" s="37" t="s">
        <v>25</v>
      </c>
      <c r="X55" s="1">
        <v>96</v>
      </c>
    </row>
    <row r="56" spans="1:24" x14ac:dyDescent="0.25">
      <c r="A56" s="22" t="s">
        <v>27</v>
      </c>
      <c r="B56" s="23">
        <v>2040</v>
      </c>
      <c r="C56" s="24">
        <v>15.809628156400979</v>
      </c>
      <c r="D56" s="25">
        <v>49.027472527472533</v>
      </c>
      <c r="E56" s="26">
        <v>1000</v>
      </c>
      <c r="F56" s="27">
        <v>133167904.4292801</v>
      </c>
      <c r="G56" s="25">
        <v>25747418.45194988</v>
      </c>
      <c r="H56" s="26">
        <v>101859461.6784638</v>
      </c>
      <c r="I56" s="215">
        <v>502712308.99514902</v>
      </c>
      <c r="J56" s="222">
        <v>15246072.48475427</v>
      </c>
      <c r="K56" s="26">
        <v>132009862.3352861</v>
      </c>
      <c r="L56" s="28">
        <v>-309089561.01600462</v>
      </c>
      <c r="M56" s="26">
        <v>36972986.341530502</v>
      </c>
      <c r="N56" s="28">
        <v>1.496</v>
      </c>
      <c r="O56" s="26">
        <v>0.28007745548301849</v>
      </c>
      <c r="P56" s="26">
        <v>3.187091657947573</v>
      </c>
      <c r="Q56" s="27">
        <v>58.826324802642752</v>
      </c>
      <c r="R56" s="29">
        <v>86.359324499224215</v>
      </c>
      <c r="S56" s="29">
        <v>79.153622036653147</v>
      </c>
      <c r="T56" s="29">
        <v>3.1593763738996801</v>
      </c>
      <c r="U56" s="29">
        <v>3.1593763738996801</v>
      </c>
      <c r="V56" s="29">
        <v>2.168072479008166</v>
      </c>
      <c r="W56" s="30" t="s">
        <v>23</v>
      </c>
      <c r="X56" s="1">
        <v>49.027472527472533</v>
      </c>
    </row>
    <row r="57" spans="1:24" x14ac:dyDescent="0.25">
      <c r="A57" s="22" t="s">
        <v>27</v>
      </c>
      <c r="B57" s="23">
        <v>2040</v>
      </c>
      <c r="C57" s="24">
        <v>15.809628156400979</v>
      </c>
      <c r="D57" s="25">
        <v>49.027472527472533</v>
      </c>
      <c r="E57" s="26">
        <v>3500</v>
      </c>
      <c r="F57" s="27">
        <v>150800114.6874533</v>
      </c>
      <c r="G57" s="25">
        <v>28696144.42691296</v>
      </c>
      <c r="H57" s="26">
        <v>115333771.74751361</v>
      </c>
      <c r="I57" s="215">
        <v>532838312.76977551</v>
      </c>
      <c r="J57" s="222">
        <v>17643100.772049092</v>
      </c>
      <c r="K57" s="26">
        <v>149472568.18477431</v>
      </c>
      <c r="L57" s="28">
        <v>-298405878.67900002</v>
      </c>
      <c r="M57" s="26">
        <v>121317611.43314689</v>
      </c>
      <c r="N57" s="28">
        <v>1.496</v>
      </c>
      <c r="O57" s="26">
        <v>0.81163796746421801</v>
      </c>
      <c r="P57" s="26">
        <v>2.842071275507422</v>
      </c>
      <c r="Q57" s="27">
        <v>68.793786131618404</v>
      </c>
      <c r="R57" s="29">
        <v>91.53457342248646</v>
      </c>
      <c r="S57" s="29">
        <v>88.218699444218032</v>
      </c>
      <c r="T57" s="29">
        <v>2.817051521444343</v>
      </c>
      <c r="U57" s="29">
        <v>2.817051521444343</v>
      </c>
      <c r="V57" s="29">
        <v>1.825854873520238</v>
      </c>
      <c r="W57" s="30" t="s">
        <v>23</v>
      </c>
      <c r="X57" s="1">
        <v>49.027472527472533</v>
      </c>
    </row>
    <row r="58" spans="1:24" x14ac:dyDescent="0.25">
      <c r="A58" s="22" t="s">
        <v>27</v>
      </c>
      <c r="B58" s="23">
        <v>2040</v>
      </c>
      <c r="C58" s="24">
        <v>15.809628156400979</v>
      </c>
      <c r="D58" s="25">
        <v>49.027472527472533</v>
      </c>
      <c r="E58" s="26">
        <v>6000</v>
      </c>
      <c r="F58" s="27">
        <v>156566870.48997581</v>
      </c>
      <c r="G58" s="25">
        <v>30693557.989268038</v>
      </c>
      <c r="H58" s="26">
        <v>117374391.6204166</v>
      </c>
      <c r="I58" s="215">
        <v>553204057.51914501</v>
      </c>
      <c r="J58" s="222">
        <v>18874183.990166709</v>
      </c>
      <c r="K58" s="26">
        <v>152117211.54005641</v>
      </c>
      <c r="L58" s="28">
        <v>-299133798.55550402</v>
      </c>
      <c r="M58" s="26">
        <v>207973048.17110899</v>
      </c>
      <c r="N58" s="28">
        <v>1.496</v>
      </c>
      <c r="O58" s="26">
        <v>1.3671894591385161</v>
      </c>
      <c r="P58" s="26">
        <v>2.8121481286740031</v>
      </c>
      <c r="Q58" s="27">
        <v>70.625744575683512</v>
      </c>
      <c r="R58" s="29">
        <v>95.03313895989038</v>
      </c>
      <c r="S58" s="29">
        <v>94.359218675712711</v>
      </c>
      <c r="T58" s="29">
        <v>2.732226367128324</v>
      </c>
      <c r="U58" s="29">
        <v>2.732226367128324</v>
      </c>
      <c r="V58" s="29">
        <v>1.760646549099095</v>
      </c>
      <c r="W58" s="30" t="s">
        <v>23</v>
      </c>
      <c r="X58" s="1">
        <v>49.027472527472533</v>
      </c>
    </row>
    <row r="59" spans="1:24" x14ac:dyDescent="0.25">
      <c r="A59" s="22" t="s">
        <v>27</v>
      </c>
      <c r="B59" s="23">
        <v>2040</v>
      </c>
      <c r="C59" s="31">
        <v>20.50205043956235</v>
      </c>
      <c r="D59" s="32">
        <v>63.579212916246213</v>
      </c>
      <c r="E59" s="33">
        <v>1000</v>
      </c>
      <c r="F59" s="34">
        <v>127467654.48045</v>
      </c>
      <c r="G59" s="32">
        <v>13322465.541683109</v>
      </c>
      <c r="H59" s="33">
        <v>108247929.49182869</v>
      </c>
      <c r="I59" s="216">
        <v>242467129.23076919</v>
      </c>
      <c r="J59" s="223">
        <v>19698234.762988511</v>
      </c>
      <c r="K59" s="33">
        <v>140289316.62140679</v>
      </c>
      <c r="L59" s="35">
        <v>-306539962.57079118</v>
      </c>
      <c r="M59" s="33">
        <v>36972986.341530502</v>
      </c>
      <c r="N59" s="35">
        <v>1.496</v>
      </c>
      <c r="O59" s="33">
        <v>0.26354812491750912</v>
      </c>
      <c r="P59" s="33">
        <v>3.030734652740863</v>
      </c>
      <c r="Q59" s="34">
        <v>64.551244592460179</v>
      </c>
      <c r="R59" s="36">
        <v>97.558152231776972</v>
      </c>
      <c r="S59" s="36">
        <v>95.927402561709059</v>
      </c>
      <c r="T59" s="36">
        <v>3.3355888992139802</v>
      </c>
      <c r="U59" s="36">
        <v>3.3355888992139802</v>
      </c>
      <c r="V59" s="36">
        <v>2.2350013251096552</v>
      </c>
      <c r="W59" s="37" t="s">
        <v>24</v>
      </c>
      <c r="X59" s="1">
        <v>63.579212916246213</v>
      </c>
    </row>
    <row r="60" spans="1:24" x14ac:dyDescent="0.25">
      <c r="A60" s="22" t="s">
        <v>27</v>
      </c>
      <c r="B60" s="23">
        <v>2040</v>
      </c>
      <c r="C60" s="31">
        <v>20.50205043956235</v>
      </c>
      <c r="D60" s="32">
        <v>63.579212916246213</v>
      </c>
      <c r="E60" s="33">
        <v>3500</v>
      </c>
      <c r="F60" s="34">
        <v>142414869.6429728</v>
      </c>
      <c r="G60" s="32">
        <v>13822465.5416831</v>
      </c>
      <c r="H60" s="33">
        <v>121497783.8962255</v>
      </c>
      <c r="I60" s="216">
        <v>248259000</v>
      </c>
      <c r="J60" s="223">
        <v>22629176.967616409</v>
      </c>
      <c r="K60" s="33">
        <v>157461127.92950469</v>
      </c>
      <c r="L60" s="35">
        <v>-296636197.55957937</v>
      </c>
      <c r="M60" s="33">
        <v>121317611.43314689</v>
      </c>
      <c r="N60" s="35">
        <v>1.496</v>
      </c>
      <c r="O60" s="33">
        <v>0.77046070372022735</v>
      </c>
      <c r="P60" s="33">
        <v>2.7295483930628222</v>
      </c>
      <c r="Q60" s="34">
        <v>73.866017430193025</v>
      </c>
      <c r="R60" s="36">
        <v>99.888547333183126</v>
      </c>
      <c r="S60" s="36">
        <v>99.527614634375823</v>
      </c>
      <c r="T60" s="36">
        <v>3.017927620811796</v>
      </c>
      <c r="U60" s="36">
        <v>3.017927620811796</v>
      </c>
      <c r="V60" s="36">
        <v>1.9122767268830081</v>
      </c>
      <c r="W60" s="37" t="s">
        <v>24</v>
      </c>
      <c r="X60" s="1">
        <v>63.579212916246213</v>
      </c>
    </row>
    <row r="61" spans="1:24" x14ac:dyDescent="0.25">
      <c r="A61" s="22" t="s">
        <v>27</v>
      </c>
      <c r="B61" s="23">
        <v>2040</v>
      </c>
      <c r="C61" s="31">
        <v>20.50205043956235</v>
      </c>
      <c r="D61" s="32">
        <v>63.579212916246213</v>
      </c>
      <c r="E61" s="33">
        <v>6000</v>
      </c>
      <c r="F61" s="34">
        <v>148814046.88886219</v>
      </c>
      <c r="G61" s="32">
        <v>13888070.755499611</v>
      </c>
      <c r="H61" s="33">
        <v>125974422.0714387</v>
      </c>
      <c r="I61" s="216">
        <v>248536000</v>
      </c>
      <c r="J61" s="223">
        <v>25051291.99576344</v>
      </c>
      <c r="K61" s="33">
        <v>163262851.0045808</v>
      </c>
      <c r="L61" s="35">
        <v>-295885273.18678081</v>
      </c>
      <c r="M61" s="33">
        <v>207973048.17110899</v>
      </c>
      <c r="N61" s="35">
        <v>1.496</v>
      </c>
      <c r="O61" s="33">
        <v>1.2738540757521979</v>
      </c>
      <c r="P61" s="33">
        <v>2.6580035636208388</v>
      </c>
      <c r="Q61" s="34">
        <v>77.206166891810184</v>
      </c>
      <c r="R61" s="36">
        <v>100</v>
      </c>
      <c r="S61" s="36">
        <v>100</v>
      </c>
      <c r="T61" s="36">
        <v>2.916077136865717</v>
      </c>
      <c r="U61" s="36">
        <v>2.916077136865717</v>
      </c>
      <c r="V61" s="36">
        <v>1.8189841243592479</v>
      </c>
      <c r="W61" s="37" t="s">
        <v>24</v>
      </c>
      <c r="X61" s="1">
        <v>63.579212916246213</v>
      </c>
    </row>
    <row r="62" spans="1:24" x14ac:dyDescent="0.25">
      <c r="A62" s="22" t="s">
        <v>27</v>
      </c>
      <c r="B62" s="23">
        <v>2040</v>
      </c>
      <c r="C62" s="24">
        <v>14.510910523470139</v>
      </c>
      <c r="D62" s="25">
        <v>45</v>
      </c>
      <c r="E62" s="26">
        <v>1000</v>
      </c>
      <c r="F62" s="27">
        <v>135258049.85354021</v>
      </c>
      <c r="G62" s="25">
        <v>29872584.08423974</v>
      </c>
      <c r="H62" s="26">
        <v>99926192.480835542</v>
      </c>
      <c r="I62" s="215">
        <v>592001273.81107879</v>
      </c>
      <c r="J62" s="222">
        <v>13936578.27161763</v>
      </c>
      <c r="K62" s="26">
        <v>129504345.45516001</v>
      </c>
      <c r="L62" s="28">
        <v>-309898929.84346849</v>
      </c>
      <c r="M62" s="26">
        <v>36972986.341530502</v>
      </c>
      <c r="N62" s="28">
        <v>1.496</v>
      </c>
      <c r="O62" s="26">
        <v>0.28549610603091419</v>
      </c>
      <c r="P62" s="26">
        <v>3.2386406442838789</v>
      </c>
      <c r="Q62" s="27">
        <v>57.677562938862494</v>
      </c>
      <c r="R62" s="29">
        <v>88.103687371149192</v>
      </c>
      <c r="S62" s="29">
        <v>79.559422159007582</v>
      </c>
      <c r="T62" s="29">
        <v>3.1008730146310302</v>
      </c>
      <c r="U62" s="29">
        <v>3.1008730146310302</v>
      </c>
      <c r="V62" s="29">
        <v>2.1434117352810058</v>
      </c>
      <c r="W62" s="30" t="s">
        <v>25</v>
      </c>
      <c r="X62" s="1">
        <v>45</v>
      </c>
    </row>
    <row r="63" spans="1:24" x14ac:dyDescent="0.25">
      <c r="A63" s="22" t="s">
        <v>27</v>
      </c>
      <c r="B63" s="23">
        <v>2040</v>
      </c>
      <c r="C63" s="24">
        <v>14.510910523470139</v>
      </c>
      <c r="D63" s="25">
        <v>45</v>
      </c>
      <c r="E63" s="26">
        <v>3500</v>
      </c>
      <c r="F63" s="27">
        <v>153285432.18623239</v>
      </c>
      <c r="G63" s="25">
        <v>34031923.070726961</v>
      </c>
      <c r="H63" s="26">
        <v>112625833.65973049</v>
      </c>
      <c r="I63" s="215">
        <v>630466519.33471942</v>
      </c>
      <c r="J63" s="222">
        <v>15911970.13740468</v>
      </c>
      <c r="K63" s="26">
        <v>145963080.42300749</v>
      </c>
      <c r="L63" s="28">
        <v>-299642648.18856591</v>
      </c>
      <c r="M63" s="26">
        <v>121317611.43314689</v>
      </c>
      <c r="N63" s="28">
        <v>1.496</v>
      </c>
      <c r="O63" s="26">
        <v>0.83115272082202629</v>
      </c>
      <c r="P63" s="26">
        <v>2.898545033809377</v>
      </c>
      <c r="Q63" s="27">
        <v>68.42455592683342</v>
      </c>
      <c r="R63" s="29">
        <v>93.828218915570872</v>
      </c>
      <c r="S63" s="29">
        <v>90.63695751367203</v>
      </c>
      <c r="T63" s="29">
        <v>2.760083302408086</v>
      </c>
      <c r="U63" s="29">
        <v>2.760083302408086</v>
      </c>
      <c r="V63" s="29">
        <v>1.8078526935288859</v>
      </c>
      <c r="W63" s="30" t="s">
        <v>25</v>
      </c>
      <c r="X63" s="1">
        <v>45</v>
      </c>
    </row>
    <row r="64" spans="1:24" x14ac:dyDescent="0.25">
      <c r="A64" s="22" t="s">
        <v>27</v>
      </c>
      <c r="B64" s="23">
        <v>2040</v>
      </c>
      <c r="C64" s="24">
        <v>14.510910523470139</v>
      </c>
      <c r="D64" s="25">
        <v>45</v>
      </c>
      <c r="E64" s="26">
        <v>6000</v>
      </c>
      <c r="F64" s="27">
        <v>159293922.929672</v>
      </c>
      <c r="G64" s="25">
        <v>36722649.655857094</v>
      </c>
      <c r="H64" s="26">
        <v>114237454.3548685</v>
      </c>
      <c r="I64" s="215">
        <v>661764544.07287836</v>
      </c>
      <c r="J64" s="222">
        <v>17405169.607864849</v>
      </c>
      <c r="K64" s="26">
        <v>148051740.84390619</v>
      </c>
      <c r="L64" s="28">
        <v>-301102867.41624278</v>
      </c>
      <c r="M64" s="26">
        <v>207973048.17110899</v>
      </c>
      <c r="N64" s="28">
        <v>1.496</v>
      </c>
      <c r="O64" s="26">
        <v>1.4047322036583081</v>
      </c>
      <c r="P64" s="26">
        <v>2.8794468404031748</v>
      </c>
      <c r="Q64" s="27">
        <v>70.628407258641175</v>
      </c>
      <c r="R64" s="29">
        <v>98.486099749363163</v>
      </c>
      <c r="S64" s="29">
        <v>97.803148817951438</v>
      </c>
      <c r="T64" s="29">
        <v>2.676229636063324</v>
      </c>
      <c r="U64" s="29">
        <v>2.676229636063324</v>
      </c>
      <c r="V64" s="29">
        <v>1.746804720655404</v>
      </c>
      <c r="W64" s="30" t="s">
        <v>25</v>
      </c>
      <c r="X64" s="1">
        <v>45</v>
      </c>
    </row>
    <row r="65" spans="1:24" x14ac:dyDescent="0.25">
      <c r="A65" s="22" t="s">
        <v>27</v>
      </c>
      <c r="B65" s="23">
        <v>2050</v>
      </c>
      <c r="C65" s="31">
        <v>19.28417148469639</v>
      </c>
      <c r="D65" s="32">
        <v>48.606456043956037</v>
      </c>
      <c r="E65" s="33">
        <v>1000</v>
      </c>
      <c r="F65" s="34">
        <v>142751132.9019236</v>
      </c>
      <c r="G65" s="32">
        <v>35170554.387031257</v>
      </c>
      <c r="H65" s="33">
        <v>101391339.37894011</v>
      </c>
      <c r="I65" s="216">
        <v>862228657.10325718</v>
      </c>
      <c r="J65" s="223">
        <v>19811537.089754488</v>
      </c>
      <c r="K65" s="33">
        <v>68946110.777676448</v>
      </c>
      <c r="L65" s="35">
        <v>-239405915.79036069</v>
      </c>
      <c r="M65" s="33">
        <v>42718803.719093777</v>
      </c>
      <c r="N65" s="35">
        <v>0.88</v>
      </c>
      <c r="O65" s="33">
        <v>0.61959700463518219</v>
      </c>
      <c r="P65" s="33">
        <v>4.1782452330222366</v>
      </c>
      <c r="Q65" s="34">
        <v>44.6832758683517</v>
      </c>
      <c r="R65" s="36">
        <v>96.444540315683426</v>
      </c>
      <c r="S65" s="36">
        <v>73.931640750183462</v>
      </c>
      <c r="T65" s="36">
        <v>2.0180138177268918</v>
      </c>
      <c r="U65" s="36">
        <v>2.0180138177268918</v>
      </c>
      <c r="V65" s="36">
        <v>1.535032636589468</v>
      </c>
      <c r="W65" s="37" t="s">
        <v>23</v>
      </c>
      <c r="X65" s="1">
        <v>48.606456043956037</v>
      </c>
    </row>
    <row r="66" spans="1:24" x14ac:dyDescent="0.25">
      <c r="A66" s="22" t="s">
        <v>27</v>
      </c>
      <c r="B66" s="23">
        <v>2050</v>
      </c>
      <c r="C66" s="31">
        <v>19.28417148469639</v>
      </c>
      <c r="D66" s="32">
        <v>48.606456043956037</v>
      </c>
      <c r="E66" s="33">
        <v>3500</v>
      </c>
      <c r="F66" s="34">
        <v>167313445.26836309</v>
      </c>
      <c r="G66" s="32">
        <v>40003085.57532946</v>
      </c>
      <c r="H66" s="33">
        <v>119159067.2231482</v>
      </c>
      <c r="I66" s="216">
        <v>879091000</v>
      </c>
      <c r="J66" s="223">
        <v>22119739.965392981</v>
      </c>
      <c r="K66" s="33">
        <v>81028165.711736828</v>
      </c>
      <c r="L66" s="35">
        <v>-235134932.83767569</v>
      </c>
      <c r="M66" s="33">
        <v>140171074.7032764</v>
      </c>
      <c r="N66" s="35">
        <v>0.88</v>
      </c>
      <c r="O66" s="33">
        <v>1.7299055639732051</v>
      </c>
      <c r="P66" s="33">
        <v>3.6077736986515512</v>
      </c>
      <c r="Q66" s="34">
        <v>55.689133245997638</v>
      </c>
      <c r="R66" s="36">
        <v>98.330676778353833</v>
      </c>
      <c r="S66" s="36">
        <v>84.090052124530814</v>
      </c>
      <c r="T66" s="36">
        <v>1.7472073725808319</v>
      </c>
      <c r="U66" s="36">
        <v>1.7472073725808319</v>
      </c>
      <c r="V66" s="36">
        <v>1.2629177473103019</v>
      </c>
      <c r="W66" s="37" t="s">
        <v>23</v>
      </c>
      <c r="X66" s="1">
        <v>48.606456043956037</v>
      </c>
    </row>
    <row r="67" spans="1:24" x14ac:dyDescent="0.25">
      <c r="A67" s="22" t="s">
        <v>27</v>
      </c>
      <c r="B67" s="23">
        <v>2050</v>
      </c>
      <c r="C67" s="31">
        <v>19.28417148469639</v>
      </c>
      <c r="D67" s="32">
        <v>48.606456043956037</v>
      </c>
      <c r="E67" s="33">
        <v>6000</v>
      </c>
      <c r="F67" s="34">
        <v>168401210.5932771</v>
      </c>
      <c r="G67" s="32">
        <v>41389703.30061321</v>
      </c>
      <c r="H67" s="33">
        <v>118875157.4427969</v>
      </c>
      <c r="I67" s="216">
        <v>880400280.04623294</v>
      </c>
      <c r="J67" s="223">
        <v>22498722.48159026</v>
      </c>
      <c r="K67" s="33">
        <v>80835107.061097965</v>
      </c>
      <c r="L67" s="35">
        <v>-237652921.70963541</v>
      </c>
      <c r="M67" s="33">
        <v>240293270.91990241</v>
      </c>
      <c r="N67" s="35">
        <v>0.88</v>
      </c>
      <c r="O67" s="33">
        <v>2.9726350302014262</v>
      </c>
      <c r="P67" s="33">
        <v>3.645853985934854</v>
      </c>
      <c r="Q67" s="34">
        <v>56.474521545780178</v>
      </c>
      <c r="R67" s="36">
        <v>98.477126227885776</v>
      </c>
      <c r="S67" s="36">
        <v>87.004846199011311</v>
      </c>
      <c r="T67" s="36">
        <v>1.7500646001528219</v>
      </c>
      <c r="U67" s="36">
        <v>1.7500646001528219</v>
      </c>
      <c r="V67" s="36">
        <v>1.27004960040124</v>
      </c>
      <c r="W67" s="37" t="s">
        <v>23</v>
      </c>
      <c r="X67" s="1">
        <v>48.606456043956037</v>
      </c>
    </row>
    <row r="68" spans="1:24" x14ac:dyDescent="0.25">
      <c r="A68" s="22" t="s">
        <v>27</v>
      </c>
      <c r="B68" s="23">
        <v>2050</v>
      </c>
      <c r="C68" s="24">
        <v>22.831991543540521</v>
      </c>
      <c r="D68" s="25">
        <v>57.548865619546248</v>
      </c>
      <c r="E68" s="26">
        <v>1000</v>
      </c>
      <c r="F68" s="27">
        <v>128877525.9275455</v>
      </c>
      <c r="G68" s="25">
        <v>10729450.4425554</v>
      </c>
      <c r="H68" s="26">
        <v>111430461.5005334</v>
      </c>
      <c r="I68" s="215">
        <v>239547598.46153849</v>
      </c>
      <c r="J68" s="222">
        <v>23279209.8487675</v>
      </c>
      <c r="K68" s="26">
        <v>75772713.82035929</v>
      </c>
      <c r="L68" s="28">
        <v>-238054809.9310095</v>
      </c>
      <c r="M68" s="26">
        <v>42718803.719093777</v>
      </c>
      <c r="N68" s="28">
        <v>0.88</v>
      </c>
      <c r="O68" s="26">
        <v>0.56377555409155355</v>
      </c>
      <c r="P68" s="26">
        <v>3.84757806276339</v>
      </c>
      <c r="Q68" s="27">
        <v>59.236711711070669</v>
      </c>
      <c r="R68" s="29">
        <v>95.463533187026897</v>
      </c>
      <c r="S68" s="29">
        <v>80.356145566992367</v>
      </c>
      <c r="T68" s="29">
        <v>2.2621588159223842</v>
      </c>
      <c r="U68" s="29">
        <v>2.2621588159223842</v>
      </c>
      <c r="V68" s="29">
        <v>1.6742152371252681</v>
      </c>
      <c r="W68" s="30" t="s">
        <v>24</v>
      </c>
      <c r="X68" s="1">
        <v>57.548865619546248</v>
      </c>
    </row>
    <row r="69" spans="1:24" x14ac:dyDescent="0.25">
      <c r="A69" s="22" t="s">
        <v>27</v>
      </c>
      <c r="B69" s="23">
        <v>2050</v>
      </c>
      <c r="C69" s="24">
        <v>22.831991543540521</v>
      </c>
      <c r="D69" s="25">
        <v>57.548865619546248</v>
      </c>
      <c r="E69" s="26">
        <v>3500</v>
      </c>
      <c r="F69" s="27">
        <v>144718415.56088859</v>
      </c>
      <c r="G69" s="25">
        <v>12436603.82409318</v>
      </c>
      <c r="H69" s="26">
        <v>123037695.75452849</v>
      </c>
      <c r="I69" s="215">
        <v>245916000</v>
      </c>
      <c r="J69" s="222">
        <v>24956372.37546977</v>
      </c>
      <c r="K69" s="26">
        <v>83665633.113075212</v>
      </c>
      <c r="L69" s="28">
        <v>-236109823.55269009</v>
      </c>
      <c r="M69" s="26">
        <v>140171074.7032764</v>
      </c>
      <c r="N69" s="28">
        <v>0.88</v>
      </c>
      <c r="O69" s="26">
        <v>1.6753721867356619</v>
      </c>
      <c r="P69" s="26">
        <v>3.5279469781330288</v>
      </c>
      <c r="Q69" s="27">
        <v>61.222657029478391</v>
      </c>
      <c r="R69" s="29">
        <v>98.001442627654612</v>
      </c>
      <c r="S69" s="29">
        <v>93.141540901682134</v>
      </c>
      <c r="T69" s="29">
        <v>2.039601638608818</v>
      </c>
      <c r="U69" s="29">
        <v>2.039601638608818</v>
      </c>
      <c r="V69" s="29">
        <v>1.461474571719575</v>
      </c>
      <c r="W69" s="30" t="s">
        <v>24</v>
      </c>
      <c r="X69" s="1">
        <v>57.548865619546248</v>
      </c>
    </row>
    <row r="70" spans="1:24" x14ac:dyDescent="0.25">
      <c r="A70" s="22" t="s">
        <v>27</v>
      </c>
      <c r="B70" s="23">
        <v>2050</v>
      </c>
      <c r="C70" s="24">
        <v>22.831991543540521</v>
      </c>
      <c r="D70" s="25">
        <v>57.548865619546248</v>
      </c>
      <c r="E70" s="26">
        <v>6000</v>
      </c>
      <c r="F70" s="27">
        <v>145640605.29646569</v>
      </c>
      <c r="G70" s="25">
        <v>12436603.82409318</v>
      </c>
      <c r="H70" s="26">
        <v>121312929.79645801</v>
      </c>
      <c r="I70" s="215">
        <v>245916000</v>
      </c>
      <c r="J70" s="222">
        <v>25740853.594898209</v>
      </c>
      <c r="K70" s="26">
        <v>82492792.261587352</v>
      </c>
      <c r="L70" s="28">
        <v>-239724922.0931862</v>
      </c>
      <c r="M70" s="26">
        <v>240293270.91990241</v>
      </c>
      <c r="N70" s="28">
        <v>0.88</v>
      </c>
      <c r="O70" s="26">
        <v>2.912900198091545</v>
      </c>
      <c r="P70" s="26">
        <v>3.611892872417958</v>
      </c>
      <c r="Q70" s="27">
        <v>68.528423487237987</v>
      </c>
      <c r="R70" s="29">
        <v>98.001442627654612</v>
      </c>
      <c r="S70" s="29">
        <v>93.141540901682134</v>
      </c>
      <c r="T70" s="29">
        <v>2.0458245678735389</v>
      </c>
      <c r="U70" s="29">
        <v>2.0458245678735389</v>
      </c>
      <c r="V70" s="29">
        <v>1.4794111552564659</v>
      </c>
      <c r="W70" s="30" t="s">
        <v>24</v>
      </c>
      <c r="X70" s="1">
        <v>57.548865619546248</v>
      </c>
    </row>
    <row r="71" spans="1:24" x14ac:dyDescent="0.25">
      <c r="A71" s="22" t="s">
        <v>27</v>
      </c>
      <c r="B71" s="23">
        <v>2050</v>
      </c>
      <c r="C71" s="31">
        <v>19.837047435897439</v>
      </c>
      <c r="D71" s="32">
        <v>50</v>
      </c>
      <c r="E71" s="33">
        <v>1000</v>
      </c>
      <c r="F71" s="34">
        <v>142674012.1556688</v>
      </c>
      <c r="G71" s="32">
        <v>34707349.812822163</v>
      </c>
      <c r="H71" s="33">
        <v>101758119.01549681</v>
      </c>
      <c r="I71" s="216">
        <v>849177657.10325718</v>
      </c>
      <c r="J71" s="223">
        <v>19743482.78295207</v>
      </c>
      <c r="K71" s="33">
        <v>69195520.930534944</v>
      </c>
      <c r="L71" s="35">
        <v>-239161807.2580111</v>
      </c>
      <c r="M71" s="33">
        <v>42718803.719093777</v>
      </c>
      <c r="N71" s="35">
        <v>0.88</v>
      </c>
      <c r="O71" s="33">
        <v>0.61736371291978542</v>
      </c>
      <c r="P71" s="33">
        <v>4.1622015487761823</v>
      </c>
      <c r="Q71" s="34">
        <v>44.741176428122593</v>
      </c>
      <c r="R71" s="36">
        <v>96.391868124379329</v>
      </c>
      <c r="S71" s="36">
        <v>74.038775483760134</v>
      </c>
      <c r="T71" s="36">
        <v>2.018627639567673</v>
      </c>
      <c r="U71" s="36">
        <v>2.018627639567673</v>
      </c>
      <c r="V71" s="36">
        <v>1.5336372766763779</v>
      </c>
      <c r="W71" s="37" t="s">
        <v>25</v>
      </c>
      <c r="X71" s="1">
        <v>50</v>
      </c>
    </row>
    <row r="72" spans="1:24" x14ac:dyDescent="0.25">
      <c r="A72" s="22" t="s">
        <v>27</v>
      </c>
      <c r="B72" s="23">
        <v>2050</v>
      </c>
      <c r="C72" s="31">
        <v>19.837047435897439</v>
      </c>
      <c r="D72" s="32">
        <v>50</v>
      </c>
      <c r="E72" s="33">
        <v>3500</v>
      </c>
      <c r="F72" s="34">
        <v>166942030.22781399</v>
      </c>
      <c r="G72" s="32">
        <v>39560153.259163581</v>
      </c>
      <c r="H72" s="33">
        <v>119227008.63498411</v>
      </c>
      <c r="I72" s="216">
        <v>866387000</v>
      </c>
      <c r="J72" s="223">
        <v>22038724.552325621</v>
      </c>
      <c r="K72" s="33">
        <v>81074365.871785283</v>
      </c>
      <c r="L72" s="35">
        <v>-235021305.54692701</v>
      </c>
      <c r="M72" s="33">
        <v>140171074.7032764</v>
      </c>
      <c r="N72" s="35">
        <v>0.88</v>
      </c>
      <c r="O72" s="33">
        <v>1.728919778724503</v>
      </c>
      <c r="P72" s="33">
        <v>3.6047185389509449</v>
      </c>
      <c r="Q72" s="34">
        <v>55.839636243607018</v>
      </c>
      <c r="R72" s="36">
        <v>98.34533533719879</v>
      </c>
      <c r="S72" s="36">
        <v>84.390923566750786</v>
      </c>
      <c r="T72" s="36">
        <v>1.7506092940939011</v>
      </c>
      <c r="U72" s="36">
        <v>1.7506092940939011</v>
      </c>
      <c r="V72" s="36">
        <v>1.264965470539408</v>
      </c>
      <c r="W72" s="37" t="s">
        <v>25</v>
      </c>
      <c r="X72" s="1">
        <v>50</v>
      </c>
    </row>
    <row r="73" spans="1:24" ht="15.75" thickBot="1" x14ac:dyDescent="0.3">
      <c r="A73" s="38" t="s">
        <v>27</v>
      </c>
      <c r="B73" s="39">
        <v>2050</v>
      </c>
      <c r="C73" s="40">
        <v>19.837047435897439</v>
      </c>
      <c r="D73" s="41">
        <v>50</v>
      </c>
      <c r="E73" s="42">
        <v>6000</v>
      </c>
      <c r="F73" s="43">
        <v>168029795.552728</v>
      </c>
      <c r="G73" s="41">
        <v>40825503.633716092</v>
      </c>
      <c r="H73" s="42">
        <v>119058302.8378275</v>
      </c>
      <c r="I73" s="217">
        <v>867679280.04623294</v>
      </c>
      <c r="J73" s="224">
        <v>22417707.0685229</v>
      </c>
      <c r="K73" s="42">
        <v>80959645.929718792</v>
      </c>
      <c r="L73" s="44">
        <v>-237483996.50695339</v>
      </c>
      <c r="M73" s="42">
        <v>240293270.91990241</v>
      </c>
      <c r="N73" s="44">
        <v>0.88</v>
      </c>
      <c r="O73" s="42">
        <v>2.968062275476123</v>
      </c>
      <c r="P73" s="42">
        <v>3.6392449409286929</v>
      </c>
      <c r="Q73" s="43">
        <v>56.52397773175931</v>
      </c>
      <c r="R73" s="45">
        <v>98.492024650977001</v>
      </c>
      <c r="S73" s="45">
        <v>87.090207516549029</v>
      </c>
      <c r="T73" s="45">
        <v>1.7534508144815979</v>
      </c>
      <c r="U73" s="45">
        <v>1.7534508144815979</v>
      </c>
      <c r="V73" s="45">
        <v>1.2716336125775849</v>
      </c>
      <c r="W73" s="46" t="s">
        <v>25</v>
      </c>
      <c r="X73" s="1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E8-E328-48C0-9FD1-6BECA859A850}">
  <dimension ref="A1:CI183"/>
  <sheetViews>
    <sheetView topLeftCell="O1" zoomScale="40" zoomScaleNormal="40" workbookViewId="0">
      <selection activeCell="BB45" sqref="BB1:CI45"/>
    </sheetView>
  </sheetViews>
  <sheetFormatPr defaultRowHeight="15" x14ac:dyDescent="0.25"/>
  <cols>
    <col min="1" max="1" width="28.42578125" customWidth="1"/>
    <col min="2" max="10" width="17" customWidth="1"/>
    <col min="16" max="16" width="11.85546875" customWidth="1"/>
  </cols>
  <sheetData>
    <row r="1" spans="1:87" ht="39" customHeight="1" thickBot="1" x14ac:dyDescent="0.3">
      <c r="A1" s="113">
        <v>2030</v>
      </c>
      <c r="B1" s="228" t="s">
        <v>29</v>
      </c>
      <c r="C1" s="229"/>
      <c r="D1" s="229"/>
      <c r="E1" s="228" t="s">
        <v>30</v>
      </c>
      <c r="F1" s="229"/>
      <c r="G1" s="230"/>
      <c r="H1" s="228" t="s">
        <v>31</v>
      </c>
      <c r="I1" s="229"/>
      <c r="J1" s="230"/>
      <c r="K1" s="70"/>
      <c r="L1" s="151"/>
      <c r="M1" s="232" t="s">
        <v>29</v>
      </c>
      <c r="N1" s="233"/>
      <c r="O1" s="147"/>
      <c r="P1" s="151"/>
      <c r="Q1" s="232" t="s">
        <v>30</v>
      </c>
      <c r="R1" s="233"/>
      <c r="W1" s="131" t="s">
        <v>54</v>
      </c>
      <c r="X1" s="125" t="s">
        <v>46</v>
      </c>
      <c r="Y1" s="124" t="s">
        <v>55</v>
      </c>
      <c r="Z1" s="126" t="s">
        <v>49</v>
      </c>
      <c r="AA1" s="125" t="s">
        <v>56</v>
      </c>
      <c r="AB1" s="126" t="s">
        <v>52</v>
      </c>
      <c r="AE1" s="131" t="s">
        <v>54</v>
      </c>
      <c r="AF1" s="125" t="s">
        <v>46</v>
      </c>
      <c r="AG1" s="124" t="s">
        <v>55</v>
      </c>
      <c r="AH1" s="126" t="s">
        <v>49</v>
      </c>
      <c r="AI1" s="125" t="s">
        <v>56</v>
      </c>
      <c r="AJ1" s="126" t="s">
        <v>52</v>
      </c>
      <c r="AM1" s="131" t="s">
        <v>54</v>
      </c>
      <c r="AN1" s="125" t="s">
        <v>46</v>
      </c>
      <c r="AO1" s="124" t="s">
        <v>55</v>
      </c>
      <c r="AP1" s="126" t="s">
        <v>49</v>
      </c>
      <c r="AQ1" s="125" t="s">
        <v>56</v>
      </c>
      <c r="AR1" s="126" t="s">
        <v>52</v>
      </c>
      <c r="AU1" s="131" t="s">
        <v>54</v>
      </c>
      <c r="AV1" s="125" t="s">
        <v>46</v>
      </c>
      <c r="AW1" s="124" t="s">
        <v>55</v>
      </c>
      <c r="AX1" s="126" t="s">
        <v>49</v>
      </c>
      <c r="AY1" s="125" t="s">
        <v>56</v>
      </c>
      <c r="AZ1" s="126" t="s">
        <v>52</v>
      </c>
      <c r="BB1" s="269"/>
      <c r="BC1" s="269"/>
      <c r="BD1" s="269"/>
      <c r="BE1" s="270"/>
      <c r="BF1" s="271"/>
      <c r="BG1" s="271"/>
      <c r="BH1" s="271"/>
      <c r="BI1" s="271"/>
      <c r="BJ1" s="271"/>
      <c r="BK1" s="269"/>
      <c r="BL1" s="271"/>
      <c r="BM1" s="270"/>
      <c r="BN1" s="271"/>
      <c r="BO1" s="271"/>
      <c r="BP1" s="271"/>
      <c r="BQ1" s="271"/>
      <c r="BR1" s="271"/>
      <c r="BS1" s="269"/>
      <c r="BT1" s="271"/>
      <c r="BU1" s="270"/>
      <c r="BV1" s="271"/>
      <c r="BW1" s="271"/>
      <c r="BX1" s="271"/>
      <c r="BY1" s="271"/>
      <c r="BZ1" s="271"/>
      <c r="CA1" s="269"/>
      <c r="CB1" s="271"/>
      <c r="CC1" s="270"/>
      <c r="CD1" s="271"/>
      <c r="CE1" s="271"/>
      <c r="CF1" s="271"/>
      <c r="CG1" s="271"/>
      <c r="CH1" s="271"/>
      <c r="CI1" s="269"/>
    </row>
    <row r="2" spans="1:87" ht="15.75" thickBot="1" x14ac:dyDescent="0.3">
      <c r="A2" s="10" t="s">
        <v>32</v>
      </c>
      <c r="B2" s="11">
        <v>1000</v>
      </c>
      <c r="C2" s="12">
        <v>3500</v>
      </c>
      <c r="D2" s="12">
        <v>6000</v>
      </c>
      <c r="E2" s="11">
        <v>1000</v>
      </c>
      <c r="F2" s="12">
        <v>3500</v>
      </c>
      <c r="G2" s="12">
        <v>6000</v>
      </c>
      <c r="H2" s="11">
        <v>1000</v>
      </c>
      <c r="I2" s="12">
        <v>3500</v>
      </c>
      <c r="J2" s="12">
        <v>6000</v>
      </c>
      <c r="L2" s="153"/>
      <c r="M2" s="154">
        <v>2030</v>
      </c>
      <c r="N2" s="155">
        <v>2040</v>
      </c>
      <c r="O2" s="145"/>
      <c r="P2" s="153"/>
      <c r="Q2" s="154">
        <v>2030</v>
      </c>
      <c r="R2" s="155">
        <v>2040</v>
      </c>
      <c r="V2" s="127">
        <v>1000</v>
      </c>
      <c r="W2" s="14">
        <f>$B$14</f>
        <v>4.9278741729451507</v>
      </c>
      <c r="X2" s="14">
        <f>$B$29</f>
        <v>1.503154199376554</v>
      </c>
      <c r="Y2" s="14">
        <f>$E$14</f>
        <v>5.3691914444419906</v>
      </c>
      <c r="Z2" s="14">
        <f>$E$29</f>
        <v>1.580331482737819</v>
      </c>
      <c r="AA2" s="14">
        <f>$H$14</f>
        <v>4.5984141177907327</v>
      </c>
      <c r="AB2" s="14">
        <f>$H$29</f>
        <v>1.507808156133009</v>
      </c>
      <c r="AD2" s="127">
        <v>1000</v>
      </c>
      <c r="AE2" s="130">
        <f>$B$11</f>
        <v>0.78331238433278172</v>
      </c>
      <c r="AF2" s="130">
        <f>$B$26</f>
        <v>0.91372904692866452</v>
      </c>
      <c r="AG2" s="130">
        <f>$E$11</f>
        <v>0.76313539691006871</v>
      </c>
      <c r="AH2" s="130">
        <f>$E$26</f>
        <v>0.91230225769336026</v>
      </c>
      <c r="AI2" s="130">
        <f>$H$11</f>
        <v>0.76266398224757415</v>
      </c>
      <c r="AJ2" s="130">
        <f>$H$26</f>
        <v>0.91126173745484262</v>
      </c>
      <c r="AL2" s="127">
        <v>1000</v>
      </c>
      <c r="AM2" s="130">
        <f>$B$10</f>
        <v>0.59105367387368135</v>
      </c>
      <c r="AN2" s="130">
        <f>$B$25</f>
        <v>0.93123204627129974</v>
      </c>
      <c r="AO2" s="130">
        <f>$E$10</f>
        <v>0.69353664493256384</v>
      </c>
      <c r="AP2" s="130">
        <f>$E$25</f>
        <v>0.94738620663328932</v>
      </c>
      <c r="AQ2" s="130">
        <f>$H$10</f>
        <v>0.54962180408698291</v>
      </c>
      <c r="AR2" s="130">
        <f>$H$25</f>
        <v>0.93145494782861704</v>
      </c>
      <c r="AT2" s="127">
        <v>1000</v>
      </c>
      <c r="AU2" s="138">
        <f>$B$9</f>
        <v>7.2746289118073273</v>
      </c>
      <c r="AV2" s="138">
        <f>$B$24</f>
        <v>2.3324974430204861</v>
      </c>
      <c r="AW2" s="138">
        <f>$E$9</f>
        <v>5.6322006487254503</v>
      </c>
      <c r="AX2" s="138">
        <f>$E$24</f>
        <v>2.3042387285382548</v>
      </c>
      <c r="AY2" s="138">
        <f>$H$9</f>
        <v>7.9359271798784148</v>
      </c>
      <c r="AZ2" s="138">
        <f>$H$24</f>
        <v>2.3324974430204861</v>
      </c>
      <c r="BB2" s="269"/>
      <c r="BC2" s="269"/>
      <c r="BD2" s="272"/>
      <c r="BE2" s="273"/>
      <c r="BF2" s="273"/>
      <c r="BG2" s="273"/>
      <c r="BH2" s="273"/>
      <c r="BI2" s="273"/>
      <c r="BJ2" s="273"/>
      <c r="BK2" s="269"/>
      <c r="BL2" s="272"/>
      <c r="BM2" s="274"/>
      <c r="BN2" s="274"/>
      <c r="BO2" s="274"/>
      <c r="BP2" s="274"/>
      <c r="BQ2" s="274"/>
      <c r="BR2" s="274"/>
      <c r="BS2" s="269"/>
      <c r="BT2" s="272"/>
      <c r="BU2" s="274"/>
      <c r="BV2" s="274"/>
      <c r="BW2" s="274"/>
      <c r="BX2" s="274"/>
      <c r="BY2" s="274"/>
      <c r="BZ2" s="274"/>
      <c r="CA2" s="269"/>
      <c r="CB2" s="272"/>
      <c r="CC2" s="275"/>
      <c r="CD2" s="275"/>
      <c r="CE2" s="275"/>
      <c r="CF2" s="275"/>
      <c r="CG2" s="275"/>
      <c r="CH2" s="275"/>
      <c r="CI2" s="269"/>
    </row>
    <row r="3" spans="1:87" x14ac:dyDescent="0.25">
      <c r="A3" s="13" t="s">
        <v>34</v>
      </c>
      <c r="B3" s="14">
        <f>'Case Study Results'!$F$2 / 1000</f>
        <v>89001.25075229982</v>
      </c>
      <c r="C3" s="15">
        <f>'Case Study Results'!$F$3 / 1000</f>
        <v>113317.1298004906</v>
      </c>
      <c r="D3" s="17">
        <f>'Case Study Results'!$F$4 / 1000</f>
        <v>127038.75690413169</v>
      </c>
      <c r="E3" s="14">
        <f>'Case Study Results'!$F$5 / 1000</f>
        <v>77891.697351920753</v>
      </c>
      <c r="F3" s="15">
        <f>'Case Study Results'!$F$6 / 1000</f>
        <v>95072.163094448333</v>
      </c>
      <c r="G3" s="16">
        <f>'Case Study Results'!$F$7 / 1000</f>
        <v>101919.5470067562</v>
      </c>
      <c r="H3" s="14">
        <f>'Case Study Results'!$F$8 / 1000</f>
        <v>96641.461295447618</v>
      </c>
      <c r="I3" s="15">
        <f>'Case Study Results'!$F$9 / 1000</f>
        <v>121373.8291305914</v>
      </c>
      <c r="J3" s="17">
        <f>'Case Study Results'!$F$10 / 1000</f>
        <v>133113.2842135496</v>
      </c>
      <c r="L3" s="152">
        <v>1000</v>
      </c>
      <c r="M3" s="156">
        <f>$B$10</f>
        <v>0.59105367387368135</v>
      </c>
      <c r="N3" s="157">
        <f>$B$25</f>
        <v>0.93123204627129974</v>
      </c>
      <c r="O3" s="146"/>
      <c r="P3" s="152">
        <v>1000</v>
      </c>
      <c r="Q3" s="156">
        <f>$E$10</f>
        <v>0.69353664493256384</v>
      </c>
      <c r="R3" s="157">
        <f>$E$25</f>
        <v>0.94738620663328932</v>
      </c>
      <c r="V3" s="134">
        <v>3500</v>
      </c>
      <c r="W3" s="135">
        <f>$C$14</f>
        <v>3.8495744490231329</v>
      </c>
      <c r="X3" s="135">
        <f>$C$29</f>
        <v>1.4467442474744909</v>
      </c>
      <c r="Y3" s="135">
        <f>$F$14</f>
        <v>4.3292418129013521</v>
      </c>
      <c r="Z3" s="135">
        <f>$F$29</f>
        <v>1.576477336101622</v>
      </c>
      <c r="AA3" s="135">
        <f>$I$14</f>
        <v>3.6449368136731031</v>
      </c>
      <c r="AB3" s="135">
        <f>$I$29</f>
        <v>1.4510513027697249</v>
      </c>
      <c r="AD3" s="134">
        <v>3500</v>
      </c>
      <c r="AE3" s="136">
        <f>$C$11</f>
        <v>0.86245950237616464</v>
      </c>
      <c r="AF3" s="136">
        <f>$C$26</f>
        <v>0.98556075873585125</v>
      </c>
      <c r="AG3" s="136">
        <f>$F$11</f>
        <v>0.87055058477823988</v>
      </c>
      <c r="AH3" s="136">
        <f>$F$26</f>
        <v>0.91230225769336026</v>
      </c>
      <c r="AI3" s="136">
        <f>$I$11</f>
        <v>0.83572805947766005</v>
      </c>
      <c r="AJ3" s="136">
        <f>$I$26</f>
        <v>0.98514780309438099</v>
      </c>
      <c r="AL3" s="134">
        <v>3500</v>
      </c>
      <c r="AM3" s="136">
        <f>$C$10</f>
        <v>0.56864276207601738</v>
      </c>
      <c r="AN3" s="136">
        <f>$C$25</f>
        <v>0.96424723119295774</v>
      </c>
      <c r="AO3" s="136">
        <f>$F$10</f>
        <v>0.75602876785763296</v>
      </c>
      <c r="AP3" s="136">
        <f>$F$25</f>
        <v>0.97273012229956279</v>
      </c>
      <c r="AQ3" s="136">
        <f>$I$10</f>
        <v>0.51900285615138986</v>
      </c>
      <c r="AR3" s="136">
        <f>$I$25</f>
        <v>0.9643109173521921</v>
      </c>
      <c r="AT3" s="134">
        <v>3500</v>
      </c>
      <c r="AU3" s="139">
        <f>$C$9</f>
        <v>6.9170512577296872</v>
      </c>
      <c r="AV3" s="139">
        <f>$C$24</f>
        <v>2.3237071704337242</v>
      </c>
      <c r="AW3" s="139">
        <f>$F$9</f>
        <v>5.1829772364652609</v>
      </c>
      <c r="AX3" s="139">
        <f>$F$24</f>
        <v>2.3210707364765879</v>
      </c>
      <c r="AY3" s="139">
        <f>$I$9</f>
        <v>7.5511979902645354</v>
      </c>
      <c r="AZ3" s="139">
        <f>$I$24</f>
        <v>2.3237071704337242</v>
      </c>
      <c r="BB3" s="269"/>
      <c r="BC3" s="269"/>
      <c r="BD3" s="272"/>
      <c r="BE3" s="273"/>
      <c r="BF3" s="273"/>
      <c r="BG3" s="273"/>
      <c r="BH3" s="273"/>
      <c r="BI3" s="273"/>
      <c r="BJ3" s="273"/>
      <c r="BK3" s="269"/>
      <c r="BL3" s="272"/>
      <c r="BM3" s="274"/>
      <c r="BN3" s="274"/>
      <c r="BO3" s="274"/>
      <c r="BP3" s="274"/>
      <c r="BQ3" s="274"/>
      <c r="BR3" s="274"/>
      <c r="BS3" s="269"/>
      <c r="BT3" s="272"/>
      <c r="BU3" s="274"/>
      <c r="BV3" s="274"/>
      <c r="BW3" s="274"/>
      <c r="BX3" s="274"/>
      <c r="BY3" s="274"/>
      <c r="BZ3" s="274"/>
      <c r="CA3" s="269"/>
      <c r="CB3" s="272"/>
      <c r="CC3" s="275"/>
      <c r="CD3" s="275"/>
      <c r="CE3" s="275"/>
      <c r="CF3" s="275"/>
      <c r="CG3" s="275"/>
      <c r="CH3" s="275"/>
      <c r="CI3" s="269"/>
    </row>
    <row r="4" spans="1:87" ht="15.75" thickBot="1" x14ac:dyDescent="0.3">
      <c r="A4" s="18" t="s">
        <v>35</v>
      </c>
      <c r="B4" s="86">
        <f>'Case Study Results'!$G$2 / 1000</f>
        <v>49519.379651438903</v>
      </c>
      <c r="C4" s="87">
        <f>'Case Study Results'!$G$3 / 1000</f>
        <v>69229.708064345061</v>
      </c>
      <c r="D4" s="88">
        <f>'Case Study Results'!$G$4 / 1000</f>
        <v>77294.012159387508</v>
      </c>
      <c r="E4" s="86">
        <f>'Case Study Results'!$G$5 / 1000</f>
        <v>27186.568847278639</v>
      </c>
      <c r="F4" s="87">
        <f>'Case Study Results'!$G$6 / 1000</f>
        <v>37400.991923277012</v>
      </c>
      <c r="G4" s="89">
        <f>'Case Study Results'!$G$7 / 1000</f>
        <v>42042.670129880222</v>
      </c>
      <c r="H4" s="86">
        <f>'Case Study Results'!$G$8 / 1000</f>
        <v>60367.393121506306</v>
      </c>
      <c r="I4" s="87">
        <f>'Case Study Results'!$G$9 / 1000</f>
        <v>80696.101675206155</v>
      </c>
      <c r="J4" s="88">
        <f>'Case Study Results'!$G$10 / 1000</f>
        <v>91461.632561898412</v>
      </c>
      <c r="L4" s="149">
        <v>3500</v>
      </c>
      <c r="M4" s="158">
        <f>$C$10</f>
        <v>0.56864276207601738</v>
      </c>
      <c r="N4" s="159">
        <f>$C$25</f>
        <v>0.96424723119295774</v>
      </c>
      <c r="P4" s="149">
        <v>3500</v>
      </c>
      <c r="Q4" s="158">
        <f>$F$10</f>
        <v>0.75602876785763296</v>
      </c>
      <c r="R4" s="159">
        <f>$F$25</f>
        <v>0.97273012229956279</v>
      </c>
      <c r="V4" s="132">
        <v>6000</v>
      </c>
      <c r="W4" s="133">
        <f>$D$14</f>
        <v>3.400442436404489</v>
      </c>
      <c r="X4" s="133">
        <f>$D$29</f>
        <v>1.4469642051427469</v>
      </c>
      <c r="Y4" s="133">
        <f>$G$14</f>
        <v>4.0583496106129244</v>
      </c>
      <c r="Z4" s="133">
        <f>$G$29</f>
        <v>1.571229624022294</v>
      </c>
      <c r="AA4" s="133">
        <f>$J$14</f>
        <v>3.3555788123218169</v>
      </c>
      <c r="AB4" s="133">
        <f>$J$29</f>
        <v>1.4512296816889441</v>
      </c>
      <c r="AD4" s="132">
        <v>6000</v>
      </c>
      <c r="AE4" s="137">
        <f>$D$11</f>
        <v>0.90464858058360553</v>
      </c>
      <c r="AF4" s="137">
        <f>$D$26</f>
        <v>0.98556075873585125</v>
      </c>
      <c r="AG4" s="137">
        <f>$G$11</f>
        <v>0.90618049426636493</v>
      </c>
      <c r="AH4" s="137">
        <f>$G$26</f>
        <v>0.91230225769336026</v>
      </c>
      <c r="AI4" s="137">
        <f>$J$11</f>
        <v>0.88725984527634527</v>
      </c>
      <c r="AJ4" s="137">
        <f>$J$26</f>
        <v>0.98514780309438099</v>
      </c>
      <c r="AL4" s="132">
        <v>6000</v>
      </c>
      <c r="AM4" s="137">
        <f>$D$10</f>
        <v>0.58941976017365971</v>
      </c>
      <c r="AN4" s="137">
        <f>$D$25</f>
        <v>0.9682588816297194</v>
      </c>
      <c r="AO4" s="137">
        <f>$G$10</f>
        <v>0.77964706775511095</v>
      </c>
      <c r="AP4" s="137">
        <f>$G$25</f>
        <v>0.97406510588997042</v>
      </c>
      <c r="AQ4" s="137">
        <f>$J$10</f>
        <v>0.53016195354814766</v>
      </c>
      <c r="AR4" s="137">
        <f>$J$25</f>
        <v>0.9682960318892726</v>
      </c>
      <c r="AT4" s="132">
        <v>6000</v>
      </c>
      <c r="AU4" s="140">
        <f>$D$9</f>
        <v>6.4366864029542752</v>
      </c>
      <c r="AV4" s="140">
        <f>$D$24</f>
        <v>2.342999080266158</v>
      </c>
      <c r="AW4" s="140">
        <f>$G$9</f>
        <v>5.2266183659374326</v>
      </c>
      <c r="AX4" s="140">
        <f>$G$24</f>
        <v>2.336723784002162</v>
      </c>
      <c r="AY4" s="140">
        <f>$J$9</f>
        <v>7.897595060279758</v>
      </c>
      <c r="AZ4" s="140">
        <f>$J$24</f>
        <v>2.342999080266158</v>
      </c>
      <c r="BB4" s="269"/>
      <c r="BC4" s="269"/>
      <c r="BD4" s="272"/>
      <c r="BE4" s="273"/>
      <c r="BF4" s="273"/>
      <c r="BG4" s="273"/>
      <c r="BH4" s="273"/>
      <c r="BI4" s="273"/>
      <c r="BJ4" s="273"/>
      <c r="BK4" s="269"/>
      <c r="BL4" s="272"/>
      <c r="BM4" s="274"/>
      <c r="BN4" s="274"/>
      <c r="BO4" s="274"/>
      <c r="BP4" s="274"/>
      <c r="BQ4" s="274"/>
      <c r="BR4" s="274"/>
      <c r="BS4" s="269"/>
      <c r="BT4" s="272"/>
      <c r="BU4" s="274"/>
      <c r="BV4" s="274"/>
      <c r="BW4" s="274"/>
      <c r="BX4" s="274"/>
      <c r="BY4" s="274"/>
      <c r="BZ4" s="274"/>
      <c r="CA4" s="269"/>
      <c r="CB4" s="272"/>
      <c r="CC4" s="275"/>
      <c r="CD4" s="275"/>
      <c r="CE4" s="275"/>
      <c r="CF4" s="275"/>
      <c r="CG4" s="275"/>
      <c r="CH4" s="275"/>
      <c r="CI4" s="269"/>
    </row>
    <row r="5" spans="1:87" ht="15.75" thickBot="1" x14ac:dyDescent="0.3">
      <c r="A5" s="71" t="s">
        <v>36</v>
      </c>
      <c r="B5" s="83">
        <f>'Case Study Results'!$H$2 / 1000</f>
        <v>36557.777545817429</v>
      </c>
      <c r="C5" s="75">
        <f>'Case Study Results'!$H$3 / 1000</f>
        <v>38558.050649338053</v>
      </c>
      <c r="D5" s="76">
        <f>'Case Study Results'!$H$4 / 1000</f>
        <v>41557.507507507857</v>
      </c>
      <c r="E5" s="83">
        <f>'Case Study Results'!$H$5 / 1000</f>
        <v>47219.8720794111</v>
      </c>
      <c r="F5" s="75">
        <f>'Case Study Results'!$H$6 / 1000</f>
        <v>51462.612612614452</v>
      </c>
      <c r="G5" s="85">
        <f>'Case Study Results'!$H$7 / 1000</f>
        <v>51183.033033034815</v>
      </c>
      <c r="H5" s="83">
        <f>'Case Study Results'!$H$8 / 1000</f>
        <v>33510.364765243408</v>
      </c>
      <c r="I5" s="75">
        <f>'Case Study Results'!$H$9 / 1000</f>
        <v>35318.841082615356</v>
      </c>
      <c r="J5" s="76">
        <f>'Case Study Results'!$H$10 / 1000</f>
        <v>33869.06906906826</v>
      </c>
      <c r="L5" s="150">
        <v>6000</v>
      </c>
      <c r="M5" s="160">
        <f>$D$10</f>
        <v>0.58941976017365971</v>
      </c>
      <c r="N5" s="161">
        <f>$D$25</f>
        <v>0.9682588816297194</v>
      </c>
      <c r="P5" s="150">
        <v>6000</v>
      </c>
      <c r="Q5" s="160">
        <f>$G$10</f>
        <v>0.77964706775511095</v>
      </c>
      <c r="R5" s="161">
        <f>$G$25</f>
        <v>0.97406510588997042</v>
      </c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BB5" s="269"/>
      <c r="BC5" s="269"/>
      <c r="BD5" s="269"/>
      <c r="BE5" s="269"/>
      <c r="BF5" s="269"/>
      <c r="BG5" s="269"/>
      <c r="BH5" s="269"/>
      <c r="BI5" s="269"/>
      <c r="BJ5" s="269"/>
      <c r="BK5" s="269"/>
      <c r="BL5" s="269"/>
      <c r="BM5" s="269"/>
      <c r="BN5" s="269"/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</row>
    <row r="6" spans="1:87" ht="15.75" thickBot="1" x14ac:dyDescent="0.3">
      <c r="A6" s="78" t="s">
        <v>9</v>
      </c>
      <c r="B6" s="114">
        <f>'Case Study Results'!$K$2</f>
        <v>69898470.66760543</v>
      </c>
      <c r="C6" s="115">
        <f>'Case Study Results'!$K$3</f>
        <v>73722992.841535836</v>
      </c>
      <c r="D6" s="116">
        <f>'Case Study Results'!$K$4</f>
        <v>79457954.354354963</v>
      </c>
      <c r="E6" s="114">
        <f>'Case Study Results'!$K$5</f>
        <v>90284395.415831074</v>
      </c>
      <c r="F6" s="115">
        <f>'Case Study Results'!$K$6</f>
        <v>98396515.315313682</v>
      </c>
      <c r="G6" s="117">
        <f>'Case Study Results'!$K$7</f>
        <v>97861959.159157589</v>
      </c>
      <c r="H6" s="114">
        <f>'Case Study Results'!$K$8</f>
        <v>64071817.431148857</v>
      </c>
      <c r="I6" s="115">
        <f>'Case Study Results'!$K$9</f>
        <v>67529624.149963692</v>
      </c>
      <c r="J6" s="116">
        <f>'Case Study Results'!$K$10</f>
        <v>64757660.060061947</v>
      </c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BB6" s="269"/>
      <c r="BC6" s="269"/>
      <c r="BD6" s="269"/>
      <c r="BE6" s="269"/>
      <c r="BF6" s="269"/>
      <c r="BG6" s="269"/>
      <c r="BH6" s="269"/>
      <c r="BI6" s="269"/>
      <c r="BJ6" s="269"/>
      <c r="BK6" s="269"/>
      <c r="BL6" s="269"/>
      <c r="BM6" s="269"/>
      <c r="BN6" s="269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</row>
    <row r="7" spans="1:87" ht="15.75" thickBot="1" x14ac:dyDescent="0.3">
      <c r="A7" s="79" t="s">
        <v>11</v>
      </c>
      <c r="B7" s="118">
        <f>'Case Study Results'!$M$2</f>
        <v>32000000</v>
      </c>
      <c r="C7" s="119">
        <f>'Case Study Results'!$M$3</f>
        <v>105000000</v>
      </c>
      <c r="D7" s="120">
        <f>'Case Study Results'!$M$4</f>
        <v>180000000</v>
      </c>
      <c r="E7" s="118">
        <f>'Case Study Results'!$M$5</f>
        <v>32000000</v>
      </c>
      <c r="F7" s="119">
        <f>'Case Study Results'!$M$6</f>
        <v>105000000</v>
      </c>
      <c r="G7" s="121">
        <f>'Case Study Results'!$M$7</f>
        <v>180000000</v>
      </c>
      <c r="H7" s="118">
        <f>'Case Study Results'!$M$8</f>
        <v>32000000</v>
      </c>
      <c r="I7" s="119">
        <f>'Case Study Results'!$M$9</f>
        <v>105000000</v>
      </c>
      <c r="J7" s="120">
        <f>'Case Study Results'!$M$10</f>
        <v>180000000</v>
      </c>
      <c r="L7" s="151"/>
      <c r="M7" s="232" t="s">
        <v>57</v>
      </c>
      <c r="N7" s="233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BB7" s="269"/>
      <c r="BC7" s="269"/>
      <c r="BD7" s="269"/>
      <c r="BE7" s="269"/>
      <c r="BF7" s="269"/>
      <c r="BG7" s="269"/>
      <c r="BH7" s="269"/>
      <c r="BI7" s="269"/>
      <c r="BJ7" s="269"/>
      <c r="BK7" s="269"/>
      <c r="BL7" s="269"/>
      <c r="BM7" s="269"/>
      <c r="BN7" s="269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</row>
    <row r="8" spans="1:87" ht="15.75" thickBot="1" x14ac:dyDescent="0.3">
      <c r="A8" s="79" t="s">
        <v>37</v>
      </c>
      <c r="B8" s="86">
        <f>'Case Study Results'!$O$2</f>
        <v>0.4578068689395583</v>
      </c>
      <c r="C8" s="87">
        <f>'Case Study Results'!$O$3</f>
        <v>1.4242503722779221</v>
      </c>
      <c r="D8" s="88">
        <f>'Case Study Results'!$O$4</f>
        <v>2.2653490322348642</v>
      </c>
      <c r="E8" s="86">
        <f>'Case Study Results'!$O$5</f>
        <v>0.35443555724790182</v>
      </c>
      <c r="F8" s="87">
        <f>'Case Study Results'!$O$6</f>
        <v>1.067110960825445</v>
      </c>
      <c r="G8" s="89">
        <f>'Case Study Results'!$O$7</f>
        <v>1.8393255310498879</v>
      </c>
      <c r="H8" s="86">
        <f>'Case Study Results'!$O$8</f>
        <v>0.49943955522077987</v>
      </c>
      <c r="I8" s="87">
        <f>'Case Study Results'!$O$9</f>
        <v>1.554873158583342</v>
      </c>
      <c r="J8" s="88">
        <f>'Case Study Results'!$O$10</f>
        <v>2.7795939481607599</v>
      </c>
      <c r="L8" s="153"/>
      <c r="M8" s="154">
        <v>2030</v>
      </c>
      <c r="N8" s="155">
        <v>2040</v>
      </c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BB8" s="269"/>
      <c r="BC8" s="269"/>
      <c r="BD8" s="269"/>
      <c r="BE8" s="269"/>
      <c r="BF8" s="269"/>
      <c r="BG8" s="269"/>
      <c r="BH8" s="269"/>
      <c r="BI8" s="269"/>
      <c r="BJ8" s="269"/>
      <c r="BK8" s="269"/>
      <c r="BL8" s="269"/>
      <c r="BM8" s="269"/>
      <c r="BN8" s="269"/>
      <c r="BO8" s="269"/>
      <c r="BP8" s="269"/>
      <c r="BQ8" s="269"/>
      <c r="BR8" s="269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  <c r="CH8" s="269"/>
      <c r="CI8" s="269"/>
    </row>
    <row r="9" spans="1:87" ht="15.75" thickBot="1" x14ac:dyDescent="0.3">
      <c r="A9" s="80" t="s">
        <v>38</v>
      </c>
      <c r="B9" s="83">
        <f>'Case Study Results'!$P$2</f>
        <v>7.2746289118073273</v>
      </c>
      <c r="C9" s="75">
        <f>'Case Study Results'!$P$3</f>
        <v>6.9170512577296872</v>
      </c>
      <c r="D9" s="76">
        <f>'Case Study Results'!$P$4</f>
        <v>6.4366864029542752</v>
      </c>
      <c r="E9" s="83">
        <f>'Case Study Results'!$P$5</f>
        <v>5.6322006487254503</v>
      </c>
      <c r="F9" s="75">
        <f>'Case Study Results'!$P$6</f>
        <v>5.1829772364652609</v>
      </c>
      <c r="G9" s="85">
        <f>'Case Study Results'!$P$7</f>
        <v>5.2266183659374326</v>
      </c>
      <c r="H9" s="83">
        <f>'Case Study Results'!$P$8</f>
        <v>7.9359271798784148</v>
      </c>
      <c r="I9" s="75">
        <f>'Case Study Results'!$P$9</f>
        <v>7.5511979902645354</v>
      </c>
      <c r="J9" s="76">
        <f>'Case Study Results'!$P$10</f>
        <v>7.897595060279758</v>
      </c>
      <c r="L9" s="152">
        <v>1000</v>
      </c>
      <c r="M9" s="156">
        <f>$H$10</f>
        <v>0.54962180408698291</v>
      </c>
      <c r="N9" s="157">
        <f>$H$25</f>
        <v>0.93145494782861704</v>
      </c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BB9" s="269"/>
      <c r="BC9" s="269"/>
      <c r="BD9" s="269"/>
      <c r="BE9" s="269"/>
      <c r="BF9" s="269"/>
      <c r="BG9" s="269"/>
      <c r="BH9" s="269"/>
      <c r="BI9" s="269"/>
      <c r="BJ9" s="269"/>
      <c r="BK9" s="269"/>
      <c r="BL9" s="269"/>
      <c r="BM9" s="269"/>
      <c r="BN9" s="269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  <c r="CH9" s="269"/>
      <c r="CI9" s="269"/>
    </row>
    <row r="10" spans="1:87" x14ac:dyDescent="0.25">
      <c r="A10" s="78" t="s">
        <v>39</v>
      </c>
      <c r="B10" s="103">
        <f>'Case Study Results'!$Q$2 / 100</f>
        <v>0.59105367387368135</v>
      </c>
      <c r="C10" s="104">
        <f>'Case Study Results'!$Q$3 / 100</f>
        <v>0.56864276207601738</v>
      </c>
      <c r="D10" s="105">
        <f>'Case Study Results'!$Q$4 / 100</f>
        <v>0.58941976017365971</v>
      </c>
      <c r="E10" s="103">
        <f>'Case Study Results'!$Q$5 / 100</f>
        <v>0.69353664493256384</v>
      </c>
      <c r="F10" s="104">
        <f>'Case Study Results'!$Q$6 / 100</f>
        <v>0.75602876785763296</v>
      </c>
      <c r="G10" s="106">
        <f>'Case Study Results'!$Q$7 / 100</f>
        <v>0.77964706775511095</v>
      </c>
      <c r="H10" s="103">
        <f>'Case Study Results'!$Q$8 / 100</f>
        <v>0.54962180408698291</v>
      </c>
      <c r="I10" s="104">
        <f>'Case Study Results'!$Q$9 / 100</f>
        <v>0.51900285615138986</v>
      </c>
      <c r="J10" s="105">
        <f>'Case Study Results'!$Q$10 / 100</f>
        <v>0.53016195354814766</v>
      </c>
      <c r="L10" s="149">
        <v>3500</v>
      </c>
      <c r="M10" s="158">
        <f>$I$10</f>
        <v>0.51900285615138986</v>
      </c>
      <c r="N10" s="159">
        <f>$I$25</f>
        <v>0.9643109173521921</v>
      </c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BB10" s="269"/>
      <c r="BC10" s="269"/>
      <c r="BD10" s="269"/>
      <c r="BE10" s="269"/>
      <c r="BF10" s="269"/>
      <c r="BG10" s="269"/>
      <c r="BH10" s="269"/>
      <c r="BI10" s="269"/>
      <c r="BJ10" s="269"/>
      <c r="BK10" s="269"/>
      <c r="BL10" s="269"/>
      <c r="BM10" s="269"/>
      <c r="BN10" s="269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  <c r="CH10" s="269"/>
      <c r="CI10" s="269"/>
    </row>
    <row r="11" spans="1:87" ht="15.75" thickBot="1" x14ac:dyDescent="0.3">
      <c r="A11" s="19" t="s">
        <v>40</v>
      </c>
      <c r="B11" s="107">
        <f>'Case Study Results'!$R$2 / 100</f>
        <v>0.78331238433278172</v>
      </c>
      <c r="C11" s="108">
        <f>'Case Study Results'!$R$3 / 100</f>
        <v>0.86245950237616464</v>
      </c>
      <c r="D11" s="109">
        <f>'Case Study Results'!$R$4 / 100</f>
        <v>0.90464858058360553</v>
      </c>
      <c r="E11" s="110">
        <f>'Case Study Results'!$R$5 / 100</f>
        <v>0.76313539691006871</v>
      </c>
      <c r="F11" s="111">
        <f>'Case Study Results'!$R$6 / 100</f>
        <v>0.87055058477823988</v>
      </c>
      <c r="G11" s="112">
        <f>'Case Study Results'!$R$7 / 100</f>
        <v>0.90618049426636493</v>
      </c>
      <c r="H11" s="107">
        <f>'Case Study Results'!$R$8 / 100</f>
        <v>0.76266398224757415</v>
      </c>
      <c r="I11" s="108">
        <f>'Case Study Results'!$R$9 / 100</f>
        <v>0.83572805947766005</v>
      </c>
      <c r="J11" s="109">
        <f>'Case Study Results'!$R$10 / 100</f>
        <v>0.88725984527634527</v>
      </c>
      <c r="L11" s="150">
        <v>6000</v>
      </c>
      <c r="M11" s="160">
        <f>$J$10</f>
        <v>0.53016195354814766</v>
      </c>
      <c r="N11" s="161">
        <f>$J$25</f>
        <v>0.9682960318892726</v>
      </c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BB11" s="269"/>
      <c r="BC11" s="269"/>
      <c r="BD11" s="269"/>
      <c r="BE11" s="269"/>
      <c r="BF11" s="269"/>
      <c r="BG11" s="269"/>
      <c r="BH11" s="269"/>
      <c r="BI11" s="269"/>
      <c r="BJ11" s="269"/>
      <c r="BK11" s="269"/>
      <c r="BL11" s="269"/>
      <c r="BM11" s="269"/>
      <c r="BN11" s="269"/>
      <c r="BO11" s="269"/>
      <c r="BP11" s="269"/>
      <c r="BQ11" s="269"/>
      <c r="BR11" s="269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  <c r="CH11" s="269"/>
      <c r="CI11" s="269"/>
    </row>
    <row r="12" spans="1:87" x14ac:dyDescent="0.25">
      <c r="A12" s="72" t="s">
        <v>41</v>
      </c>
      <c r="B12" s="93">
        <f>'Case Study Results'!$T$2</f>
        <v>5.7132392108156917</v>
      </c>
      <c r="C12" s="94">
        <f>'Case Study Results'!$T$3</f>
        <v>4.5001644610657499</v>
      </c>
      <c r="D12" s="96">
        <f>'Case Study Results'!$T$4</f>
        <v>4.0259047464168338</v>
      </c>
      <c r="E12" s="90">
        <f>'Case Study Results'!$T$5</f>
        <v>6.5282931007830918</v>
      </c>
      <c r="F12" s="91">
        <f>'Case Study Results'!$T$6</f>
        <v>5.3642084331260644</v>
      </c>
      <c r="G12" s="92">
        <f>'Case Study Results'!$T$7</f>
        <v>5.0185379359463402</v>
      </c>
      <c r="H12" s="100">
        <f>'Case Study Results'!$T$8</f>
        <v>5.2613988923614681</v>
      </c>
      <c r="I12" s="94">
        <f>'Case Study Results'!$T$9</f>
        <v>4.2013139555469543</v>
      </c>
      <c r="J12" s="95">
        <f>'Case Study Results'!$T$10</f>
        <v>3.842064142787958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BB12" s="269"/>
      <c r="BC12" s="269"/>
      <c r="BD12" s="269"/>
      <c r="BE12" s="269"/>
      <c r="BF12" s="269"/>
      <c r="BG12" s="269"/>
      <c r="BH12" s="269"/>
      <c r="BI12" s="269"/>
      <c r="BJ12" s="269"/>
      <c r="BK12" s="269"/>
      <c r="BL12" s="269"/>
      <c r="BM12" s="269"/>
      <c r="BN12" s="269"/>
      <c r="BO12" s="269"/>
      <c r="BP12" s="269"/>
      <c r="BQ12" s="269"/>
      <c r="BR12" s="269"/>
      <c r="BS12" s="269"/>
      <c r="BT12" s="269"/>
      <c r="BU12" s="269"/>
      <c r="BV12" s="269"/>
      <c r="BW12" s="269"/>
      <c r="BX12" s="269"/>
      <c r="BY12" s="269"/>
      <c r="BZ12" s="269"/>
      <c r="CA12" s="269"/>
      <c r="CB12" s="269"/>
      <c r="CC12" s="269"/>
      <c r="CD12" s="269"/>
      <c r="CE12" s="269"/>
      <c r="CF12" s="269"/>
      <c r="CG12" s="269"/>
      <c r="CH12" s="269"/>
      <c r="CI12" s="269"/>
    </row>
    <row r="13" spans="1:87" x14ac:dyDescent="0.25">
      <c r="A13" s="72" t="s">
        <v>42</v>
      </c>
      <c r="B13" s="82">
        <f>'Case Study Results'!$U$2</f>
        <v>5.7132392108156917</v>
      </c>
      <c r="C13" s="73">
        <f>'Case Study Results'!$U$3</f>
        <v>4.5001644610657499</v>
      </c>
      <c r="D13" s="84">
        <f>'Case Study Results'!$U$4</f>
        <v>4.0259047464168338</v>
      </c>
      <c r="E13" s="82">
        <f>'Case Study Results'!$U$5</f>
        <v>6.5282931007830918</v>
      </c>
      <c r="F13" s="73">
        <f>'Case Study Results'!$U$6</f>
        <v>5.3642084331260644</v>
      </c>
      <c r="G13" s="74">
        <f>'Case Study Results'!$U$7</f>
        <v>5.0185379359463402</v>
      </c>
      <c r="H13" s="81">
        <f>'Case Study Results'!$U$8</f>
        <v>5.2613988923614681</v>
      </c>
      <c r="I13" s="73">
        <f>'Case Study Results'!$U$9</f>
        <v>4.2013139555469543</v>
      </c>
      <c r="J13" s="74">
        <f>'Case Study Results'!$U$10</f>
        <v>3.842064142787958</v>
      </c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BB13" s="269"/>
      <c r="BC13" s="269"/>
      <c r="BD13" s="269"/>
      <c r="BE13" s="269"/>
      <c r="BF13" s="269"/>
      <c r="BG13" s="269"/>
      <c r="BH13" s="269"/>
      <c r="BI13" s="269"/>
      <c r="BJ13" s="269"/>
      <c r="BK13" s="269"/>
      <c r="BL13" s="269"/>
      <c r="BM13" s="269"/>
      <c r="BN13" s="269"/>
      <c r="BO13" s="269"/>
      <c r="BP13" s="269"/>
      <c r="BQ13" s="269"/>
      <c r="BR13" s="269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  <c r="CH13" s="269"/>
      <c r="CI13" s="269"/>
    </row>
    <row r="14" spans="1:87" ht="15.75" thickBot="1" x14ac:dyDescent="0.3">
      <c r="A14" s="19" t="s">
        <v>43</v>
      </c>
      <c r="B14" s="97">
        <f>'Case Study Results'!$V$2</f>
        <v>4.9278741729451507</v>
      </c>
      <c r="C14" s="98">
        <f>'Case Study Results'!$V$3</f>
        <v>3.8495744490231329</v>
      </c>
      <c r="D14" s="101">
        <f>'Case Study Results'!$V$4</f>
        <v>3.400442436404489</v>
      </c>
      <c r="E14" s="97">
        <f>'Case Study Results'!$V$5</f>
        <v>5.3691914444419906</v>
      </c>
      <c r="F14" s="98">
        <f>'Case Study Results'!$V$6</f>
        <v>4.3292418129013521</v>
      </c>
      <c r="G14" s="99">
        <f>'Case Study Results'!$V$7</f>
        <v>4.0583496106129244</v>
      </c>
      <c r="H14" s="102">
        <f>'Case Study Results'!$V$8</f>
        <v>4.5984141177907327</v>
      </c>
      <c r="I14" s="98">
        <f>'Case Study Results'!$V$9</f>
        <v>3.6449368136731031</v>
      </c>
      <c r="J14" s="99">
        <f>'Case Study Results'!$V$10</f>
        <v>3.3555788123218169</v>
      </c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BB14" s="269"/>
      <c r="BC14" s="269"/>
      <c r="BD14" s="269"/>
      <c r="BE14" s="269"/>
      <c r="BF14" s="269"/>
      <c r="BG14" s="269"/>
      <c r="BH14" s="269"/>
      <c r="BI14" s="269"/>
      <c r="BJ14" s="269"/>
      <c r="BK14" s="269"/>
      <c r="BL14" s="269"/>
      <c r="BM14" s="269"/>
      <c r="BN14" s="269"/>
      <c r="BO14" s="269"/>
      <c r="BP14" s="269"/>
      <c r="BQ14" s="269"/>
      <c r="BR14" s="269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  <c r="CH14" s="269"/>
      <c r="CI14" s="269"/>
    </row>
    <row r="15" spans="1:87" ht="15.75" thickBot="1" x14ac:dyDescent="0.3"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BB15" s="269"/>
      <c r="BC15" s="269"/>
      <c r="BD15" s="269"/>
      <c r="BE15" s="269"/>
      <c r="BF15" s="269"/>
      <c r="BG15" s="269"/>
      <c r="BH15" s="269"/>
      <c r="BI15" s="269"/>
      <c r="BJ15" s="269"/>
      <c r="BK15" s="269"/>
      <c r="BL15" s="269"/>
      <c r="BM15" s="269"/>
      <c r="BN15" s="269"/>
      <c r="BO15" s="269"/>
      <c r="BP15" s="269"/>
      <c r="BQ15" s="269"/>
      <c r="BR15" s="269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  <c r="CH15" s="269"/>
      <c r="CI15" s="269"/>
    </row>
    <row r="16" spans="1:87" ht="39" customHeight="1" thickBot="1" x14ac:dyDescent="0.3">
      <c r="A16" s="113">
        <v>2040</v>
      </c>
      <c r="B16" s="228" t="s">
        <v>29</v>
      </c>
      <c r="C16" s="229"/>
      <c r="D16" s="229"/>
      <c r="E16" s="228" t="s">
        <v>30</v>
      </c>
      <c r="F16" s="229"/>
      <c r="G16" s="230"/>
      <c r="H16" s="228" t="s">
        <v>31</v>
      </c>
      <c r="I16" s="229"/>
      <c r="J16" s="230"/>
      <c r="U16" s="141"/>
      <c r="V16" s="141"/>
      <c r="W16" s="142"/>
      <c r="X16" s="142"/>
      <c r="Y16" s="142"/>
      <c r="Z16" s="142"/>
      <c r="AA16" s="142"/>
      <c r="AB16" s="142"/>
      <c r="AC16" s="142"/>
      <c r="AD16" s="142"/>
      <c r="AE16" s="142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BB16" s="269"/>
      <c r="BC16" s="269"/>
      <c r="BD16" s="269"/>
      <c r="BE16" s="269"/>
      <c r="BF16" s="269"/>
      <c r="BG16" s="269"/>
      <c r="BH16" s="269"/>
      <c r="BI16" s="269"/>
      <c r="BJ16" s="269"/>
      <c r="BK16" s="269"/>
      <c r="BL16" s="269"/>
      <c r="BM16" s="269"/>
      <c r="BN16" s="269"/>
      <c r="BO16" s="269"/>
      <c r="BP16" s="269"/>
      <c r="BQ16" s="269"/>
      <c r="BR16" s="269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  <c r="CH16" s="269"/>
      <c r="CI16" s="269"/>
    </row>
    <row r="17" spans="1:87" ht="15.75" thickBot="1" x14ac:dyDescent="0.3">
      <c r="A17" s="10" t="s">
        <v>32</v>
      </c>
      <c r="B17" s="11">
        <v>1000</v>
      </c>
      <c r="C17" s="12">
        <v>3500</v>
      </c>
      <c r="D17" s="12">
        <v>6000</v>
      </c>
      <c r="E17" s="11">
        <v>1000</v>
      </c>
      <c r="F17" s="12">
        <v>3500</v>
      </c>
      <c r="G17" s="12">
        <v>6000</v>
      </c>
      <c r="H17" s="11">
        <v>1000</v>
      </c>
      <c r="I17" s="12">
        <v>3500</v>
      </c>
      <c r="J17" s="12">
        <v>6000</v>
      </c>
      <c r="U17" s="141"/>
      <c r="V17" s="143"/>
      <c r="W17" s="144"/>
      <c r="X17" s="144"/>
      <c r="Y17" s="144"/>
      <c r="Z17" s="144"/>
      <c r="AA17" s="144"/>
      <c r="AB17" s="144"/>
      <c r="AC17" s="144"/>
      <c r="AD17" s="144"/>
      <c r="AE17" s="144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BB17" s="269"/>
      <c r="BC17" s="269"/>
      <c r="BD17" s="269"/>
      <c r="BE17" s="269"/>
      <c r="BF17" s="269"/>
      <c r="BG17" s="269"/>
      <c r="BH17" s="269"/>
      <c r="BI17" s="269"/>
      <c r="BJ17" s="269"/>
      <c r="BK17" s="269"/>
      <c r="BL17" s="269"/>
      <c r="BM17" s="269"/>
      <c r="BN17" s="269"/>
      <c r="BO17" s="269"/>
      <c r="BP17" s="269"/>
      <c r="BQ17" s="269"/>
      <c r="BR17" s="269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  <c r="CH17" s="269"/>
      <c r="CI17" s="269"/>
    </row>
    <row r="18" spans="1:87" x14ac:dyDescent="0.25">
      <c r="A18" s="13" t="s">
        <v>34</v>
      </c>
      <c r="B18" s="14">
        <f>'Case Study Results'!$F$11 / 1000</f>
        <v>173561.81998187752</v>
      </c>
      <c r="C18" s="15">
        <f>'Case Study Results'!$F$12 / 1000</f>
        <v>180481.53291037751</v>
      </c>
      <c r="D18" s="17">
        <f>'Case Study Results'!$F$13 / 1000</f>
        <v>182263.22267114138</v>
      </c>
      <c r="E18" s="14">
        <f>'Case Study Results'!$F$14 / 1000</f>
        <v>163720.6546921632</v>
      </c>
      <c r="F18" s="15">
        <f>'Case Study Results'!$F$15 / 1000</f>
        <v>165642.5766140848</v>
      </c>
      <c r="G18" s="16">
        <f>'Case Study Results'!$F$16 / 1000</f>
        <v>167669.60364111318</v>
      </c>
      <c r="H18" s="14">
        <f>'Case Study Results'!$F$17 / 1000</f>
        <v>173026.10912139321</v>
      </c>
      <c r="I18" s="15">
        <f>'Case Study Results'!$F$18 / 1000</f>
        <v>179945.82204989312</v>
      </c>
      <c r="J18" s="17">
        <f>'Case Study Results'!$F$19 / 1000</f>
        <v>181727.51181065699</v>
      </c>
      <c r="U18" s="141"/>
      <c r="V18" s="143"/>
      <c r="W18" s="144"/>
      <c r="X18" s="144"/>
      <c r="Y18" s="144"/>
      <c r="Z18" s="144"/>
      <c r="AA18" s="144"/>
      <c r="AB18" s="144"/>
      <c r="AC18" s="144"/>
      <c r="AD18" s="144"/>
      <c r="AE18" s="144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BB18" s="269"/>
      <c r="BC18" s="269"/>
      <c r="BD18" s="269"/>
      <c r="BE18" s="269"/>
      <c r="BF18" s="269"/>
      <c r="BG18" s="269"/>
      <c r="BH18" s="269"/>
      <c r="BI18" s="269"/>
      <c r="BJ18" s="269"/>
      <c r="BK18" s="269"/>
      <c r="BL18" s="269"/>
      <c r="BM18" s="269"/>
      <c r="BN18" s="269"/>
      <c r="BO18" s="269"/>
      <c r="BP18" s="269"/>
      <c r="BQ18" s="269"/>
      <c r="BR18" s="269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  <c r="CH18" s="269"/>
      <c r="CI18" s="269"/>
    </row>
    <row r="19" spans="1:87" x14ac:dyDescent="0.25">
      <c r="A19" s="18" t="s">
        <v>35</v>
      </c>
      <c r="B19" s="86">
        <f>'Case Study Results'!$G$11 / 1000</f>
        <v>13537.795957853521</v>
      </c>
      <c r="C19" s="87">
        <f>'Case Study Results'!$G$12 / 1000</f>
        <v>16766.225674143341</v>
      </c>
      <c r="D19" s="88">
        <f>'Case Study Results'!$G$13 / 1000</f>
        <v>16766.225674143341</v>
      </c>
      <c r="E19" s="86">
        <f>'Case Study Results'!$G$14 / 1000</f>
        <v>1594.5285660371189</v>
      </c>
      <c r="F19" s="87">
        <f>'Case Study Results'!$G$15 / 1000</f>
        <v>1594.5285660371189</v>
      </c>
      <c r="G19" s="89">
        <f>'Case Study Results'!$G$16 / 1000</f>
        <v>1594.5285660371189</v>
      </c>
      <c r="H19" s="86">
        <f>'Case Study Results'!$G$17 / 1000</f>
        <v>13002.08509736919</v>
      </c>
      <c r="I19" s="87">
        <f>'Case Study Results'!$G$18 / 1000</f>
        <v>16230.514813659011</v>
      </c>
      <c r="J19" s="88">
        <f>'Case Study Results'!$G$19 / 1000</f>
        <v>16230.514813659011</v>
      </c>
      <c r="L19" s="7"/>
      <c r="M19" s="7"/>
      <c r="N19" s="7"/>
      <c r="U19" s="141"/>
      <c r="V19" s="143"/>
      <c r="W19" s="144"/>
      <c r="X19" s="144"/>
      <c r="Y19" s="144"/>
      <c r="Z19" s="144"/>
      <c r="AA19" s="144"/>
      <c r="AB19" s="144"/>
      <c r="AC19" s="144"/>
      <c r="AD19" s="144"/>
      <c r="AE19" s="144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BB19" s="269"/>
      <c r="BC19" s="269"/>
      <c r="BD19" s="269"/>
      <c r="BE19" s="269"/>
      <c r="BF19" s="269"/>
      <c r="BG19" s="269"/>
      <c r="BH19" s="269"/>
      <c r="BI19" s="269"/>
      <c r="BJ19" s="269"/>
      <c r="BK19" s="269"/>
      <c r="BL19" s="269"/>
      <c r="BM19" s="269"/>
      <c r="BN19" s="269"/>
      <c r="BO19" s="269"/>
      <c r="BP19" s="269"/>
      <c r="BQ19" s="269"/>
      <c r="BR19" s="269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  <c r="CH19" s="269"/>
      <c r="CI19" s="269"/>
    </row>
    <row r="20" spans="1:87" ht="15.75" thickBot="1" x14ac:dyDescent="0.3">
      <c r="A20" s="71" t="s">
        <v>36</v>
      </c>
      <c r="B20" s="83">
        <f>'Case Study Results'!$H$11 / 1000</f>
        <v>151072.82282281789</v>
      </c>
      <c r="C20" s="75">
        <f>'Case Study Results'!$H$12 / 1000</f>
        <v>152204.54187441751</v>
      </c>
      <c r="D20" s="76">
        <f>'Case Study Results'!$H$13 / 1000</f>
        <v>151522.14714714212</v>
      </c>
      <c r="E20" s="83">
        <f>'Case Study Results'!$H$14 / 1000</f>
        <v>153069.81981981429</v>
      </c>
      <c r="F20" s="75">
        <f>'Case Study Results'!$H$15 / 1000</f>
        <v>152520.64564564032</v>
      </c>
      <c r="G20" s="85">
        <f>'Case Study Results'!$H$16 / 1000</f>
        <v>152071.32132131609</v>
      </c>
      <c r="H20" s="83">
        <f>'Case Study Results'!$H$17 / 1000</f>
        <v>151072.82282281789</v>
      </c>
      <c r="I20" s="75">
        <f>'Case Study Results'!$H$18 / 1000</f>
        <v>152204.54187441751</v>
      </c>
      <c r="J20" s="76">
        <f>'Case Study Results'!$H$19 / 1000</f>
        <v>151522.14714714212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BB20" s="269"/>
      <c r="BC20" s="269"/>
      <c r="BD20" s="269"/>
      <c r="BE20" s="269"/>
      <c r="BF20" s="269"/>
      <c r="BG20" s="269"/>
      <c r="BH20" s="269"/>
      <c r="BI20" s="269"/>
      <c r="BJ20" s="269"/>
      <c r="BK20" s="269"/>
      <c r="BL20" s="269"/>
      <c r="BM20" s="269"/>
      <c r="BN20" s="269"/>
      <c r="BO20" s="269"/>
      <c r="BP20" s="269"/>
      <c r="BQ20" s="269"/>
      <c r="BR20" s="269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  <c r="CH20" s="269"/>
      <c r="CI20" s="269"/>
    </row>
    <row r="21" spans="1:87" x14ac:dyDescent="0.25">
      <c r="A21" s="78" t="s">
        <v>9</v>
      </c>
      <c r="B21" s="114">
        <f>'Case Study Results'!$K$11</f>
        <v>195790378.37837401</v>
      </c>
      <c r="C21" s="115">
        <f>'Case Study Results'!$K$12</f>
        <v>197257086.2692475</v>
      </c>
      <c r="D21" s="116">
        <f>'Case Study Results'!$K$13</f>
        <v>196372702.70269829</v>
      </c>
      <c r="E21" s="114">
        <f>'Case Study Results'!$K$14</f>
        <v>198378486.48648199</v>
      </c>
      <c r="F21" s="115">
        <f>'Case Study Results'!$K$15</f>
        <v>197666756.75675231</v>
      </c>
      <c r="G21" s="117">
        <f>'Case Study Results'!$K$16</f>
        <v>197084432.432428</v>
      </c>
      <c r="H21" s="114">
        <f>'Case Study Results'!$K$17</f>
        <v>195790378.37837401</v>
      </c>
      <c r="I21" s="115">
        <f>'Case Study Results'!$K$18</f>
        <v>197257086.2692475</v>
      </c>
      <c r="J21" s="116">
        <f>'Case Study Results'!$K$19</f>
        <v>196372702.70269829</v>
      </c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BB21" s="269"/>
      <c r="BC21" s="269"/>
      <c r="BD21" s="269"/>
      <c r="BE21" s="269"/>
      <c r="BF21" s="269"/>
      <c r="BG21" s="269"/>
      <c r="BH21" s="269"/>
      <c r="BI21" s="269"/>
      <c r="BJ21" s="269"/>
      <c r="BK21" s="269"/>
      <c r="BL21" s="269"/>
      <c r="BM21" s="269"/>
      <c r="BN21" s="269"/>
      <c r="BO21" s="269"/>
      <c r="BP21" s="269"/>
      <c r="BQ21" s="269"/>
      <c r="BR21" s="269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  <c r="CH21" s="269"/>
      <c r="CI21" s="269"/>
    </row>
    <row r="22" spans="1:87" x14ac:dyDescent="0.25">
      <c r="A22" s="79" t="s">
        <v>11</v>
      </c>
      <c r="B22" s="118">
        <f>'Case Study Results'!$M$11</f>
        <v>36972986.341530502</v>
      </c>
      <c r="C22" s="119">
        <f>'Case Study Results'!$M$12</f>
        <v>121317611.43314689</v>
      </c>
      <c r="D22" s="120">
        <f>'Case Study Results'!$M$13</f>
        <v>207973048.17110899</v>
      </c>
      <c r="E22" s="118">
        <f>'Case Study Results'!$M$14</f>
        <v>36972986.341530502</v>
      </c>
      <c r="F22" s="119">
        <f>'Case Study Results'!$M$15</f>
        <v>121317611.43314689</v>
      </c>
      <c r="G22" s="121">
        <f>'Case Study Results'!$M$16</f>
        <v>207973048.17110899</v>
      </c>
      <c r="H22" s="118">
        <f>'Case Study Results'!$M$17</f>
        <v>36972986.341530502</v>
      </c>
      <c r="I22" s="119">
        <f>'Case Study Results'!$M$18</f>
        <v>121317611.43314689</v>
      </c>
      <c r="J22" s="120">
        <f>'Case Study Results'!$M$19</f>
        <v>207973048.17110899</v>
      </c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69"/>
      <c r="BM22" s="269"/>
      <c r="BN22" s="269"/>
      <c r="BO22" s="269"/>
      <c r="BP22" s="269"/>
      <c r="BQ22" s="269"/>
      <c r="BR22" s="269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  <c r="CH22" s="269"/>
      <c r="CI22" s="269"/>
    </row>
    <row r="23" spans="1:87" x14ac:dyDescent="0.25">
      <c r="A23" s="79" t="s">
        <v>37</v>
      </c>
      <c r="B23" s="86">
        <f>'Case Study Results'!$O$11</f>
        <v>0.18883964905608641</v>
      </c>
      <c r="C23" s="87">
        <f>'Case Study Results'!$O$12</f>
        <v>0.61502282999128155</v>
      </c>
      <c r="D23" s="88">
        <f>'Case Study Results'!$O$13</f>
        <v>1.0590731059294589</v>
      </c>
      <c r="E23" s="86">
        <f>'Case Study Results'!$O$14</f>
        <v>0.18637598762026009</v>
      </c>
      <c r="F23" s="87">
        <f>'Case Study Results'!$O$15</f>
        <v>0.61374817609032639</v>
      </c>
      <c r="G23" s="89">
        <f>'Case Study Results'!$O$16</f>
        <v>1.055248482106339</v>
      </c>
      <c r="H23" s="86">
        <f>'Case Study Results'!$O$17</f>
        <v>0.18883964905608641</v>
      </c>
      <c r="I23" s="87">
        <f>'Case Study Results'!$O$18</f>
        <v>0.61502282999128155</v>
      </c>
      <c r="J23" s="88">
        <f>'Case Study Results'!$O$19</f>
        <v>1.0590731059294589</v>
      </c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BB23" s="269"/>
      <c r="BC23" s="269"/>
      <c r="BD23" s="269"/>
      <c r="BE23" s="269"/>
      <c r="BF23" s="269"/>
      <c r="BG23" s="269"/>
      <c r="BH23" s="269"/>
      <c r="BI23" s="269"/>
      <c r="BJ23" s="269"/>
      <c r="BK23" s="269"/>
      <c r="BL23" s="269"/>
      <c r="BM23" s="269"/>
      <c r="BN23" s="269"/>
      <c r="BO23" s="269"/>
      <c r="BP23" s="269"/>
      <c r="BQ23" s="269"/>
      <c r="BR23" s="269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  <c r="CH23" s="269"/>
      <c r="CI23" s="269"/>
    </row>
    <row r="24" spans="1:87" ht="15.75" thickBot="1" x14ac:dyDescent="0.3">
      <c r="A24" s="80" t="s">
        <v>38</v>
      </c>
      <c r="B24" s="83">
        <f>'Case Study Results'!$P$11</f>
        <v>2.3324974430204861</v>
      </c>
      <c r="C24" s="75">
        <f>'Case Study Results'!$P$12</f>
        <v>2.3237071704337242</v>
      </c>
      <c r="D24" s="76">
        <f>'Case Study Results'!$P$13</f>
        <v>2.342999080266158</v>
      </c>
      <c r="E24" s="83">
        <f>'Case Study Results'!$P$14</f>
        <v>2.3042387285382548</v>
      </c>
      <c r="F24" s="75">
        <f>'Case Study Results'!$P$15</f>
        <v>2.3210707364765879</v>
      </c>
      <c r="G24" s="85">
        <f>'Case Study Results'!$P$16</f>
        <v>2.336723784002162</v>
      </c>
      <c r="H24" s="83">
        <f>'Case Study Results'!$P$17</f>
        <v>2.3324974430204861</v>
      </c>
      <c r="I24" s="75">
        <f>'Case Study Results'!$P$18</f>
        <v>2.3237071704337242</v>
      </c>
      <c r="J24" s="76">
        <f>'Case Study Results'!$P$19</f>
        <v>2.342999080266158</v>
      </c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BB24" s="269"/>
      <c r="BC24" s="269"/>
      <c r="BD24" s="269"/>
      <c r="BE24" s="269"/>
      <c r="BF24" s="269"/>
      <c r="BG24" s="269"/>
      <c r="BH24" s="269"/>
      <c r="BI24" s="269"/>
      <c r="BJ24" s="269"/>
      <c r="BK24" s="269"/>
      <c r="BL24" s="269"/>
      <c r="BM24" s="269"/>
      <c r="BN24" s="269"/>
      <c r="BO24" s="269"/>
      <c r="BP24" s="269"/>
      <c r="BQ24" s="269"/>
      <c r="BR24" s="269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  <c r="CH24" s="269"/>
      <c r="CI24" s="269"/>
    </row>
    <row r="25" spans="1:87" x14ac:dyDescent="0.25">
      <c r="A25" s="78" t="s">
        <v>39</v>
      </c>
      <c r="B25" s="103">
        <f>'Case Study Results'!$Q$11 / 100</f>
        <v>0.93123204627129974</v>
      </c>
      <c r="C25" s="104">
        <f>'Case Study Results'!$Q$12 / 100</f>
        <v>0.96424723119295774</v>
      </c>
      <c r="D25" s="105">
        <f>'Case Study Results'!$Q$13 / 100</f>
        <v>0.9682588816297194</v>
      </c>
      <c r="E25" s="103">
        <f>'Case Study Results'!$Q$14 / 100</f>
        <v>0.94738620663328932</v>
      </c>
      <c r="F25" s="104">
        <f>'Case Study Results'!$Q$15 / 100</f>
        <v>0.97273012229956279</v>
      </c>
      <c r="G25" s="106">
        <f>'Case Study Results'!$Q$16 / 100</f>
        <v>0.97406510588997042</v>
      </c>
      <c r="H25" s="103">
        <f>'Case Study Results'!$Q$17 / 100</f>
        <v>0.93145494782861704</v>
      </c>
      <c r="I25" s="104">
        <f>'Case Study Results'!$Q$18 / 100</f>
        <v>0.9643109173521921</v>
      </c>
      <c r="J25" s="105">
        <f>'Case Study Results'!$Q$19 / 100</f>
        <v>0.9682960318892726</v>
      </c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BB25" s="269"/>
      <c r="BC25" s="269"/>
      <c r="BD25" s="269"/>
      <c r="BE25" s="269"/>
      <c r="BF25" s="269"/>
      <c r="BG25" s="269"/>
      <c r="BH25" s="269"/>
      <c r="BI25" s="269"/>
      <c r="BJ25" s="269"/>
      <c r="BK25" s="269"/>
      <c r="BL25" s="269"/>
      <c r="BM25" s="269"/>
      <c r="BN25" s="269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  <c r="CH25" s="269"/>
      <c r="CI25" s="269"/>
    </row>
    <row r="26" spans="1:87" ht="15.75" thickBot="1" x14ac:dyDescent="0.3">
      <c r="A26" s="19" t="s">
        <v>40</v>
      </c>
      <c r="B26" s="107">
        <f>'Case Study Results'!$R$11 / 100</f>
        <v>0.91372904692866452</v>
      </c>
      <c r="C26" s="108">
        <f>'Case Study Results'!$R$12 / 100</f>
        <v>0.98556075873585125</v>
      </c>
      <c r="D26" s="109">
        <f>'Case Study Results'!$R$13 / 100</f>
        <v>0.98556075873585125</v>
      </c>
      <c r="E26" s="110">
        <f>'Case Study Results'!$R$14 / 100</f>
        <v>0.91230225769336026</v>
      </c>
      <c r="F26" s="111">
        <f>'Case Study Results'!$R$15 / 100</f>
        <v>0.91230225769336026</v>
      </c>
      <c r="G26" s="112">
        <f>'Case Study Results'!$R$16 / 100</f>
        <v>0.91230225769336026</v>
      </c>
      <c r="H26" s="107">
        <f>'Case Study Results'!$R$17 / 100</f>
        <v>0.91126173745484262</v>
      </c>
      <c r="I26" s="108">
        <f>'Case Study Results'!$R$18 / 100</f>
        <v>0.98514780309438099</v>
      </c>
      <c r="J26" s="109">
        <f>'Case Study Results'!$R$19 / 100</f>
        <v>0.98514780309438099</v>
      </c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BB26" s="269"/>
      <c r="BC26" s="269"/>
      <c r="BD26" s="269"/>
      <c r="BE26" s="269"/>
      <c r="BF26" s="269"/>
      <c r="BG26" s="269"/>
      <c r="BH26" s="269"/>
      <c r="BI26" s="269"/>
      <c r="BJ26" s="269"/>
      <c r="BK26" s="269"/>
      <c r="BL26" s="269"/>
      <c r="BM26" s="269"/>
      <c r="BN26" s="269"/>
      <c r="BO26" s="269"/>
      <c r="BP26" s="269"/>
      <c r="BQ26" s="269"/>
      <c r="BR26" s="269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  <c r="CH26" s="269"/>
      <c r="CI26" s="269"/>
    </row>
    <row r="27" spans="1:87" x14ac:dyDescent="0.25">
      <c r="A27" s="72" t="s">
        <v>41</v>
      </c>
      <c r="B27" s="93">
        <f>'Case Study Results'!$T$11</f>
        <v>2.6312270577898702</v>
      </c>
      <c r="C27" s="94">
        <f>'Case Study Results'!$T$12</f>
        <v>2.5396931109307892</v>
      </c>
      <c r="D27" s="96">
        <f>'Case Study Results'!$T$13</f>
        <v>2.5243768604485011</v>
      </c>
      <c r="E27" s="90">
        <f>'Case Study Results'!$T$14</f>
        <v>2.7920203002513109</v>
      </c>
      <c r="F27" s="91">
        <f>'Case Study Results'!$T$15</f>
        <v>2.769810359514302</v>
      </c>
      <c r="G27" s="92">
        <f>'Case Study Results'!$T$16</f>
        <v>2.746662905622193</v>
      </c>
      <c r="H27" s="100">
        <f>'Case Study Results'!$T$17</f>
        <v>2.639373671722391</v>
      </c>
      <c r="I27" s="94">
        <f>'Case Study Results'!$T$18</f>
        <v>2.5472539487781138</v>
      </c>
      <c r="J27" s="95">
        <f>'Case Study Results'!$T$19</f>
        <v>2.531818419993467</v>
      </c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BB27" s="269"/>
      <c r="BC27" s="269"/>
      <c r="BD27" s="269"/>
      <c r="BE27" s="269"/>
      <c r="BF27" s="269"/>
      <c r="BG27" s="269"/>
      <c r="BH27" s="269"/>
      <c r="BI27" s="269"/>
      <c r="BJ27" s="269"/>
      <c r="BK27" s="269"/>
      <c r="BL27" s="269"/>
      <c r="BM27" s="269"/>
      <c r="BN27" s="269"/>
      <c r="BO27" s="269"/>
      <c r="BP27" s="269"/>
      <c r="BQ27" s="269"/>
      <c r="BR27" s="269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  <c r="CH27" s="269"/>
      <c r="CI27" s="269"/>
    </row>
    <row r="28" spans="1:87" x14ac:dyDescent="0.25">
      <c r="A28" s="72" t="s">
        <v>42</v>
      </c>
      <c r="B28" s="82">
        <f>'Case Study Results'!$U$11</f>
        <v>2.6312270577898702</v>
      </c>
      <c r="C28" s="73">
        <f>'Case Study Results'!$U$12</f>
        <v>2.5396931109307892</v>
      </c>
      <c r="D28" s="84">
        <f>'Case Study Results'!$U$13</f>
        <v>2.5243768604485011</v>
      </c>
      <c r="E28" s="82">
        <f>'Case Study Results'!$U$14</f>
        <v>2.7920203002513109</v>
      </c>
      <c r="F28" s="73">
        <f>'Case Study Results'!$U$15</f>
        <v>2.769810359514302</v>
      </c>
      <c r="G28" s="74">
        <f>'Case Study Results'!$U$16</f>
        <v>2.746662905622193</v>
      </c>
      <c r="H28" s="81">
        <f>'Case Study Results'!$U$17</f>
        <v>2.639373671722391</v>
      </c>
      <c r="I28" s="73">
        <f>'Case Study Results'!$U$18</f>
        <v>2.5472539487781138</v>
      </c>
      <c r="J28" s="74">
        <f>'Case Study Results'!$U$19</f>
        <v>2.531818419993467</v>
      </c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BB28" s="269"/>
      <c r="BC28" s="269"/>
      <c r="BD28" s="269"/>
      <c r="BE28" s="269"/>
      <c r="BF28" s="269"/>
      <c r="BG28" s="269"/>
      <c r="BH28" s="269"/>
      <c r="BI28" s="269"/>
      <c r="BJ28" s="269"/>
      <c r="BK28" s="269"/>
      <c r="BL28" s="269"/>
      <c r="BM28" s="269"/>
      <c r="BN28" s="269"/>
      <c r="BO28" s="269"/>
      <c r="BP28" s="269"/>
      <c r="BQ28" s="269"/>
      <c r="BR28" s="269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  <c r="CH28" s="269"/>
      <c r="CI28" s="269"/>
    </row>
    <row r="29" spans="1:87" ht="15.75" thickBot="1" x14ac:dyDescent="0.3">
      <c r="A29" s="19" t="s">
        <v>43</v>
      </c>
      <c r="B29" s="97">
        <f>'Case Study Results'!$V$11</f>
        <v>1.503154199376554</v>
      </c>
      <c r="C29" s="98">
        <f>'Case Study Results'!$V$12</f>
        <v>1.4467442474744909</v>
      </c>
      <c r="D29" s="101">
        <f>'Case Study Results'!$V$13</f>
        <v>1.4469642051427469</v>
      </c>
      <c r="E29" s="97">
        <f>'Case Study Results'!$V$14</f>
        <v>1.580331482737819</v>
      </c>
      <c r="F29" s="98">
        <f>'Case Study Results'!$V$15</f>
        <v>1.576477336101622</v>
      </c>
      <c r="G29" s="99">
        <f>'Case Study Results'!$V$16</f>
        <v>1.571229624022294</v>
      </c>
      <c r="H29" s="102">
        <f>'Case Study Results'!$V$17</f>
        <v>1.507808156133009</v>
      </c>
      <c r="I29" s="98">
        <f>'Case Study Results'!$V$18</f>
        <v>1.4510513027697249</v>
      </c>
      <c r="J29" s="99">
        <f>'Case Study Results'!$V$19</f>
        <v>1.4512296816889441</v>
      </c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BB29" s="269"/>
      <c r="BC29" s="269"/>
      <c r="BD29" s="269"/>
      <c r="BE29" s="269"/>
      <c r="BF29" s="269"/>
      <c r="BG29" s="269"/>
      <c r="BH29" s="269"/>
      <c r="BI29" s="269"/>
      <c r="BJ29" s="269"/>
      <c r="BK29" s="269"/>
      <c r="BL29" s="269"/>
      <c r="BM29" s="269"/>
      <c r="BN29" s="269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  <c r="CH29" s="269"/>
      <c r="CI29" s="269"/>
    </row>
    <row r="30" spans="1:87" x14ac:dyDescent="0.25">
      <c r="A30" s="141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BB30" s="269"/>
      <c r="BC30" s="269"/>
      <c r="BD30" s="269"/>
      <c r="BE30" s="269"/>
      <c r="BF30" s="269"/>
      <c r="BG30" s="269"/>
      <c r="BH30" s="269"/>
      <c r="BI30" s="269"/>
      <c r="BJ30" s="269"/>
      <c r="BK30" s="269"/>
      <c r="BL30" s="269"/>
      <c r="BM30" s="269"/>
      <c r="BN30" s="269"/>
      <c r="BO30" s="269"/>
      <c r="BP30" s="269"/>
      <c r="BQ30" s="269"/>
      <c r="BR30" s="269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  <c r="CH30" s="269"/>
      <c r="CI30" s="269"/>
    </row>
    <row r="31" spans="1:87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231">
        <v>2030</v>
      </c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BB31" s="269"/>
      <c r="BC31" s="269"/>
      <c r="BD31" s="269"/>
      <c r="BE31" s="269"/>
      <c r="BF31" s="269"/>
      <c r="BG31" s="269"/>
      <c r="BH31" s="269"/>
      <c r="BI31" s="269"/>
      <c r="BJ31" s="269"/>
      <c r="BK31" s="269"/>
      <c r="BL31" s="269"/>
      <c r="BM31" s="269"/>
      <c r="BN31" s="269"/>
      <c r="BO31" s="269"/>
      <c r="BP31" s="269"/>
      <c r="BQ31" s="269"/>
      <c r="BR31" s="269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  <c r="CH31" s="269"/>
      <c r="CI31" s="269"/>
    </row>
    <row r="32" spans="1:87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23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BB32" s="269"/>
      <c r="BC32" s="269"/>
      <c r="BD32" s="269"/>
      <c r="BE32" s="269"/>
      <c r="BF32" s="269"/>
      <c r="BG32" s="269"/>
      <c r="BH32" s="269"/>
      <c r="BI32" s="269"/>
      <c r="BJ32" s="269"/>
      <c r="BK32" s="269"/>
      <c r="BL32" s="269"/>
      <c r="BM32" s="269"/>
      <c r="BN32" s="269"/>
      <c r="BO32" s="269"/>
      <c r="BP32" s="269"/>
      <c r="BQ32" s="269"/>
      <c r="BR32" s="269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  <c r="CH32" s="269"/>
      <c r="CI32" s="269"/>
    </row>
    <row r="33" spans="1:87" x14ac:dyDescent="0.25">
      <c r="A33" s="141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23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BB33" s="269"/>
      <c r="BC33" s="269"/>
      <c r="BD33" s="269"/>
      <c r="BE33" s="269"/>
      <c r="BF33" s="269"/>
      <c r="BG33" s="269"/>
      <c r="BH33" s="269"/>
      <c r="BI33" s="269"/>
      <c r="BJ33" s="269"/>
      <c r="BK33" s="269"/>
      <c r="BL33" s="269"/>
      <c r="BM33" s="269"/>
      <c r="BN33" s="269"/>
      <c r="BO33" s="269"/>
      <c r="BP33" s="269"/>
      <c r="BQ33" s="269"/>
      <c r="BR33" s="269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  <c r="CH33" s="269"/>
      <c r="CI33" s="269"/>
    </row>
    <row r="34" spans="1:87" x14ac:dyDescent="0.25">
      <c r="A34" s="141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23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BB34" s="269"/>
      <c r="BC34" s="269"/>
      <c r="BD34" s="269"/>
      <c r="BE34" s="269"/>
      <c r="BF34" s="269"/>
      <c r="BG34" s="269"/>
      <c r="BH34" s="269"/>
      <c r="BI34" s="269"/>
      <c r="BJ34" s="269"/>
      <c r="BK34" s="269"/>
      <c r="BL34" s="269"/>
      <c r="BM34" s="269"/>
      <c r="BN34" s="269"/>
      <c r="BO34" s="269"/>
      <c r="BP34" s="269"/>
      <c r="BQ34" s="269"/>
      <c r="BR34" s="269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  <c r="CH34" s="269"/>
      <c r="CI34" s="269"/>
    </row>
    <row r="35" spans="1:87" x14ac:dyDescent="0.25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23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BB35" s="269"/>
      <c r="BC35" s="269"/>
      <c r="BD35" s="269"/>
      <c r="BE35" s="269"/>
      <c r="BF35" s="269"/>
      <c r="BG35" s="269"/>
      <c r="BH35" s="269"/>
      <c r="BI35" s="269"/>
      <c r="BJ35" s="269"/>
      <c r="BK35" s="269"/>
      <c r="BL35" s="269"/>
      <c r="BM35" s="269"/>
      <c r="BN35" s="269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  <c r="CH35" s="269"/>
      <c r="CI35" s="269"/>
    </row>
    <row r="36" spans="1:87" x14ac:dyDescent="0.25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23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BB36" s="269"/>
      <c r="BC36" s="269"/>
      <c r="BD36" s="269"/>
      <c r="BE36" s="269"/>
      <c r="BF36" s="269"/>
      <c r="BG36" s="269"/>
      <c r="BH36" s="269"/>
      <c r="BI36" s="269"/>
      <c r="BJ36" s="269"/>
      <c r="BK36" s="269"/>
      <c r="BL36" s="269"/>
      <c r="BM36" s="269"/>
      <c r="BN36" s="269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  <c r="CH36" s="269"/>
      <c r="CI36" s="269"/>
    </row>
    <row r="37" spans="1:87" x14ac:dyDescent="0.25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23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BB37" s="269"/>
      <c r="BC37" s="269"/>
      <c r="BD37" s="269"/>
      <c r="BE37" s="269"/>
      <c r="BF37" s="269"/>
      <c r="BG37" s="269"/>
      <c r="BH37" s="269"/>
      <c r="BI37" s="269"/>
      <c r="BJ37" s="269"/>
      <c r="BK37" s="269"/>
      <c r="BL37" s="269"/>
      <c r="BM37" s="269"/>
      <c r="BN37" s="269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  <c r="CH37" s="269"/>
      <c r="CI37" s="269"/>
    </row>
    <row r="38" spans="1:87" x14ac:dyDescent="0.25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23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BB38" s="269"/>
      <c r="BC38" s="269"/>
      <c r="BD38" s="269"/>
      <c r="BE38" s="269"/>
      <c r="BF38" s="269"/>
      <c r="BG38" s="269"/>
      <c r="BH38" s="269"/>
      <c r="BI38" s="269"/>
      <c r="BJ38" s="269"/>
      <c r="BK38" s="269"/>
      <c r="BL38" s="269"/>
      <c r="BM38" s="269"/>
      <c r="BN38" s="269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  <c r="CH38" s="269"/>
      <c r="CI38" s="269"/>
    </row>
    <row r="39" spans="1:87" x14ac:dyDescent="0.25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23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BB39" s="269"/>
      <c r="BC39" s="269"/>
      <c r="BD39" s="269"/>
      <c r="BE39" s="269"/>
      <c r="BF39" s="269"/>
      <c r="BG39" s="269"/>
      <c r="BH39" s="269"/>
      <c r="BI39" s="269"/>
      <c r="BJ39" s="269"/>
      <c r="BK39" s="269"/>
      <c r="BL39" s="269"/>
      <c r="BM39" s="269"/>
      <c r="BN39" s="269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  <c r="CH39" s="269"/>
      <c r="CI39" s="269"/>
    </row>
    <row r="40" spans="1:87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23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BB40" s="269"/>
      <c r="BC40" s="269"/>
      <c r="BD40" s="269"/>
      <c r="BE40" s="269"/>
      <c r="BF40" s="269"/>
      <c r="BG40" s="269"/>
      <c r="BH40" s="269"/>
      <c r="BI40" s="269"/>
      <c r="BJ40" s="269"/>
      <c r="BK40" s="269"/>
      <c r="BL40" s="269"/>
      <c r="BM40" s="269"/>
      <c r="BN40" s="269"/>
      <c r="BO40" s="269"/>
      <c r="BP40" s="269"/>
      <c r="BQ40" s="269"/>
      <c r="BR40" s="269"/>
      <c r="BS40" s="269"/>
      <c r="BT40" s="269"/>
      <c r="BU40" s="269"/>
      <c r="BV40" s="269"/>
      <c r="BW40" s="269"/>
      <c r="BX40" s="269"/>
      <c r="BY40" s="269"/>
      <c r="BZ40" s="269"/>
      <c r="CA40" s="269"/>
      <c r="CB40" s="269"/>
      <c r="CC40" s="269"/>
      <c r="CD40" s="269"/>
      <c r="CE40" s="269"/>
      <c r="CF40" s="269"/>
      <c r="CG40" s="269"/>
      <c r="CH40" s="269"/>
      <c r="CI40" s="269"/>
    </row>
    <row r="41" spans="1:87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23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BB41" s="269"/>
      <c r="BC41" s="269"/>
      <c r="BD41" s="269"/>
      <c r="BE41" s="269"/>
      <c r="BF41" s="269"/>
      <c r="BG41" s="269"/>
      <c r="BH41" s="269"/>
      <c r="BI41" s="269"/>
      <c r="BJ41" s="269"/>
      <c r="BK41" s="269"/>
      <c r="BL41" s="269"/>
      <c r="BM41" s="269"/>
      <c r="BN41" s="269"/>
      <c r="BO41" s="269"/>
      <c r="BP41" s="269"/>
      <c r="BQ41" s="269"/>
      <c r="BR41" s="269"/>
      <c r="BS41" s="269"/>
      <c r="BT41" s="269"/>
      <c r="BU41" s="269"/>
      <c r="BV41" s="269"/>
      <c r="BW41" s="269"/>
      <c r="BX41" s="269"/>
      <c r="BY41" s="269"/>
      <c r="BZ41" s="269"/>
      <c r="CA41" s="269"/>
      <c r="CB41" s="269"/>
      <c r="CC41" s="269"/>
      <c r="CD41" s="269"/>
      <c r="CE41" s="269"/>
      <c r="CF41" s="269"/>
      <c r="CG41" s="269"/>
      <c r="CH41" s="269"/>
      <c r="CI41" s="269"/>
    </row>
    <row r="42" spans="1:87" x14ac:dyDescent="0.2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23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BB42" s="269"/>
      <c r="BC42" s="269"/>
      <c r="BD42" s="269"/>
      <c r="BE42" s="269"/>
      <c r="BF42" s="269"/>
      <c r="BG42" s="269"/>
      <c r="BH42" s="269"/>
      <c r="BI42" s="269"/>
      <c r="BJ42" s="269"/>
      <c r="BK42" s="269"/>
      <c r="BL42" s="269"/>
      <c r="BM42" s="269"/>
      <c r="BN42" s="269"/>
      <c r="BO42" s="269"/>
      <c r="BP42" s="269"/>
      <c r="BQ42" s="269"/>
      <c r="BR42" s="269"/>
      <c r="BS42" s="269"/>
      <c r="BT42" s="269"/>
      <c r="BU42" s="269"/>
      <c r="BV42" s="269"/>
      <c r="BW42" s="269"/>
      <c r="BX42" s="269"/>
      <c r="BY42" s="269"/>
      <c r="BZ42" s="269"/>
      <c r="CA42" s="269"/>
      <c r="CB42" s="269"/>
      <c r="CC42" s="269"/>
      <c r="CD42" s="269"/>
      <c r="CE42" s="269"/>
      <c r="CF42" s="269"/>
      <c r="CG42" s="269"/>
      <c r="CH42" s="269"/>
      <c r="CI42" s="269"/>
    </row>
    <row r="43" spans="1:87" x14ac:dyDescent="0.2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23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BB43" s="269"/>
      <c r="BC43" s="269"/>
      <c r="BD43" s="269"/>
      <c r="BE43" s="269"/>
      <c r="BF43" s="269"/>
      <c r="BG43" s="269"/>
      <c r="BH43" s="269"/>
      <c r="BI43" s="269"/>
      <c r="BJ43" s="269"/>
      <c r="BK43" s="269"/>
      <c r="BL43" s="269"/>
      <c r="BM43" s="269"/>
      <c r="BN43" s="269"/>
      <c r="BO43" s="269"/>
      <c r="BP43" s="269"/>
      <c r="BQ43" s="269"/>
      <c r="BR43" s="269"/>
      <c r="BS43" s="269"/>
      <c r="BT43" s="269"/>
      <c r="BU43" s="269"/>
      <c r="BV43" s="269"/>
      <c r="BW43" s="269"/>
      <c r="BX43" s="269"/>
      <c r="BY43" s="269"/>
      <c r="BZ43" s="269"/>
      <c r="CA43" s="269"/>
      <c r="CB43" s="269"/>
      <c r="CC43" s="269"/>
      <c r="CD43" s="269"/>
      <c r="CE43" s="269"/>
      <c r="CF43" s="269"/>
      <c r="CG43" s="269"/>
      <c r="CH43" s="269"/>
      <c r="CI43" s="269"/>
    </row>
    <row r="44" spans="1:87" x14ac:dyDescent="0.2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23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BB44" s="269"/>
      <c r="BC44" s="269"/>
      <c r="BD44" s="269"/>
      <c r="BE44" s="269"/>
      <c r="BF44" s="269"/>
      <c r="BG44" s="269"/>
      <c r="BH44" s="269"/>
      <c r="BI44" s="269"/>
      <c r="BJ44" s="269"/>
      <c r="BK44" s="269"/>
      <c r="BL44" s="269"/>
      <c r="BM44" s="269"/>
      <c r="BN44" s="269"/>
      <c r="BO44" s="269"/>
      <c r="BP44" s="269"/>
      <c r="BQ44" s="269"/>
      <c r="BR44" s="269"/>
      <c r="BS44" s="269"/>
      <c r="BT44" s="269"/>
      <c r="BU44" s="269"/>
      <c r="BV44" s="269"/>
      <c r="BW44" s="269"/>
      <c r="BX44" s="269"/>
      <c r="BY44" s="269"/>
      <c r="BZ44" s="269"/>
      <c r="CA44" s="269"/>
      <c r="CB44" s="269"/>
      <c r="CC44" s="269"/>
      <c r="CD44" s="269"/>
      <c r="CE44" s="269"/>
      <c r="CF44" s="269"/>
      <c r="CG44" s="269"/>
      <c r="CH44" s="269"/>
      <c r="CI44" s="269"/>
    </row>
    <row r="45" spans="1:87" x14ac:dyDescent="0.2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23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BB45" s="269"/>
      <c r="BC45" s="269"/>
      <c r="BD45" s="269"/>
      <c r="BE45" s="269"/>
      <c r="BF45" s="269"/>
      <c r="BG45" s="269"/>
      <c r="BH45" s="269"/>
      <c r="BI45" s="269"/>
      <c r="BJ45" s="269"/>
      <c r="BK45" s="269"/>
      <c r="BL45" s="269"/>
      <c r="BM45" s="269"/>
      <c r="BN45" s="269"/>
      <c r="BO45" s="269"/>
      <c r="BP45" s="269"/>
      <c r="BQ45" s="269"/>
      <c r="BR45" s="269"/>
      <c r="BS45" s="269"/>
      <c r="BT45" s="269"/>
      <c r="BU45" s="269"/>
      <c r="BV45" s="269"/>
      <c r="BW45" s="269"/>
      <c r="BX45" s="269"/>
      <c r="BY45" s="269"/>
      <c r="BZ45" s="269"/>
      <c r="CA45" s="269"/>
      <c r="CB45" s="269"/>
      <c r="CC45" s="269"/>
      <c r="CD45" s="269"/>
      <c r="CE45" s="269"/>
      <c r="CF45" s="269"/>
      <c r="CG45" s="269"/>
      <c r="CH45" s="269"/>
      <c r="CI45" s="269"/>
    </row>
    <row r="46" spans="1:87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23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</row>
    <row r="47" spans="1:87" x14ac:dyDescent="0.25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23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</row>
    <row r="48" spans="1:87" x14ac:dyDescent="0.25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23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</row>
    <row r="49" spans="1:50" x14ac:dyDescent="0.25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23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</row>
    <row r="50" spans="1:50" x14ac:dyDescent="0.2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23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</row>
    <row r="51" spans="1:50" x14ac:dyDescent="0.2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23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</row>
    <row r="52" spans="1:50" x14ac:dyDescent="0.25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23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</row>
    <row r="53" spans="1:50" x14ac:dyDescent="0.25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23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</row>
    <row r="54" spans="1:50" x14ac:dyDescent="0.25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23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</row>
    <row r="55" spans="1:50" x14ac:dyDescent="0.2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231"/>
    </row>
    <row r="56" spans="1:50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23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</row>
    <row r="57" spans="1:50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23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</row>
    <row r="58" spans="1:50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23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</row>
    <row r="59" spans="1:50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23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</row>
    <row r="60" spans="1:50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23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</row>
    <row r="61" spans="1:50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23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</row>
    <row r="62" spans="1:50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23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</row>
    <row r="63" spans="1:50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23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</row>
    <row r="64" spans="1:50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23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</row>
    <row r="65" spans="1:43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23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</row>
    <row r="66" spans="1:43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23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</row>
    <row r="67" spans="1:43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23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</row>
    <row r="68" spans="1:43" x14ac:dyDescent="0.25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23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</row>
    <row r="69" spans="1:43" x14ac:dyDescent="0.25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23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</row>
    <row r="70" spans="1:43" x14ac:dyDescent="0.25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23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</row>
    <row r="71" spans="1:43" x14ac:dyDescent="0.25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23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</row>
    <row r="72" spans="1:43" x14ac:dyDescent="0.25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23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</row>
    <row r="73" spans="1:43" x14ac:dyDescent="0.25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23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</row>
    <row r="74" spans="1:43" x14ac:dyDescent="0.25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23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</row>
    <row r="75" spans="1:43" x14ac:dyDescent="0.2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23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</row>
    <row r="76" spans="1:43" x14ac:dyDescent="0.25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23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</row>
    <row r="77" spans="1:43" x14ac:dyDescent="0.2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23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</row>
    <row r="78" spans="1:43" x14ac:dyDescent="0.25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23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</row>
    <row r="79" spans="1:43" x14ac:dyDescent="0.2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23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</row>
    <row r="80" spans="1:43" x14ac:dyDescent="0.2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23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</row>
    <row r="81" spans="1:43" x14ac:dyDescent="0.25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23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</row>
    <row r="82" spans="1:43" x14ac:dyDescent="0.2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23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</row>
    <row r="83" spans="1:43" x14ac:dyDescent="0.25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23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</row>
    <row r="84" spans="1:43" x14ac:dyDescent="0.25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23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</row>
    <row r="85" spans="1:43" x14ac:dyDescent="0.2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23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</row>
    <row r="86" spans="1:43" x14ac:dyDescent="0.2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23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</row>
    <row r="87" spans="1:43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23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</row>
    <row r="88" spans="1:43" x14ac:dyDescent="0.25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23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</row>
    <row r="89" spans="1:43" x14ac:dyDescent="0.25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23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</row>
    <row r="90" spans="1:43" x14ac:dyDescent="0.2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23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</row>
    <row r="91" spans="1:43" x14ac:dyDescent="0.2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23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</row>
    <row r="92" spans="1:43" x14ac:dyDescent="0.25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23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</row>
    <row r="93" spans="1:43" x14ac:dyDescent="0.2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23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</row>
    <row r="94" spans="1:43" x14ac:dyDescent="0.2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23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</row>
    <row r="95" spans="1:43" x14ac:dyDescent="0.2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23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</row>
    <row r="96" spans="1:43" x14ac:dyDescent="0.2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23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</row>
    <row r="97" spans="1:43" x14ac:dyDescent="0.2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23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</row>
    <row r="98" spans="1:43" x14ac:dyDescent="0.2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23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</row>
    <row r="99" spans="1:43" x14ac:dyDescent="0.2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23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</row>
    <row r="100" spans="1:43" x14ac:dyDescent="0.2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23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</row>
    <row r="101" spans="1:43" x14ac:dyDescent="0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23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</row>
    <row r="102" spans="1:43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23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</row>
    <row r="103" spans="1:43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23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</row>
    <row r="104" spans="1:43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23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</row>
    <row r="105" spans="1:43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23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</row>
    <row r="106" spans="1:43" x14ac:dyDescent="0.2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23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</row>
    <row r="107" spans="1:43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R107" t="s">
        <v>44</v>
      </c>
    </row>
    <row r="108" spans="1:43" x14ac:dyDescent="0.2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231">
        <v>2040</v>
      </c>
    </row>
    <row r="109" spans="1:43" x14ac:dyDescent="0.2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231"/>
    </row>
    <row r="110" spans="1:43" x14ac:dyDescent="0.2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231"/>
    </row>
    <row r="111" spans="1:43" x14ac:dyDescent="0.2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231"/>
    </row>
    <row r="112" spans="1:43" x14ac:dyDescent="0.2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231"/>
    </row>
    <row r="113" spans="1:16" x14ac:dyDescent="0.2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231"/>
    </row>
    <row r="114" spans="1:16" x14ac:dyDescent="0.2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231"/>
    </row>
    <row r="115" spans="1:16" x14ac:dyDescent="0.2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231"/>
    </row>
    <row r="116" spans="1:16" x14ac:dyDescent="0.25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231"/>
    </row>
    <row r="117" spans="1:16" x14ac:dyDescent="0.25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231"/>
    </row>
    <row r="118" spans="1:16" x14ac:dyDescent="0.25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231"/>
    </row>
    <row r="119" spans="1:16" x14ac:dyDescent="0.25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231"/>
    </row>
    <row r="120" spans="1:16" x14ac:dyDescent="0.25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231"/>
    </row>
    <row r="121" spans="1:16" x14ac:dyDescent="0.25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231"/>
    </row>
    <row r="122" spans="1:16" x14ac:dyDescent="0.25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231"/>
    </row>
    <row r="123" spans="1:16" x14ac:dyDescent="0.25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231"/>
    </row>
    <row r="124" spans="1:16" x14ac:dyDescent="0.25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231"/>
    </row>
    <row r="125" spans="1:16" x14ac:dyDescent="0.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231"/>
    </row>
    <row r="126" spans="1:16" x14ac:dyDescent="0.2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231"/>
    </row>
    <row r="127" spans="1:16" x14ac:dyDescent="0.2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231"/>
    </row>
    <row r="128" spans="1:16" x14ac:dyDescent="0.2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231"/>
    </row>
    <row r="129" spans="1:16" x14ac:dyDescent="0.2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231"/>
    </row>
    <row r="130" spans="1:16" x14ac:dyDescent="0.2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231"/>
    </row>
    <row r="131" spans="1:16" x14ac:dyDescent="0.2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231"/>
    </row>
    <row r="132" spans="1:16" x14ac:dyDescent="0.2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231"/>
    </row>
    <row r="133" spans="1:16" x14ac:dyDescent="0.2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231"/>
    </row>
    <row r="134" spans="1:16" x14ac:dyDescent="0.2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231"/>
    </row>
    <row r="135" spans="1:16" x14ac:dyDescent="0.2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231"/>
    </row>
    <row r="136" spans="1:16" x14ac:dyDescent="0.2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231"/>
    </row>
    <row r="137" spans="1:16" x14ac:dyDescent="0.2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231"/>
    </row>
    <row r="138" spans="1:16" x14ac:dyDescent="0.2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231"/>
    </row>
    <row r="139" spans="1:16" x14ac:dyDescent="0.2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231"/>
    </row>
    <row r="140" spans="1:16" x14ac:dyDescent="0.2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231"/>
    </row>
    <row r="141" spans="1:16" x14ac:dyDescent="0.2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231"/>
    </row>
    <row r="142" spans="1:16" x14ac:dyDescent="0.2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231"/>
    </row>
    <row r="143" spans="1:16" x14ac:dyDescent="0.2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231"/>
    </row>
    <row r="144" spans="1:16" x14ac:dyDescent="0.2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231"/>
    </row>
    <row r="145" spans="1:16" x14ac:dyDescent="0.2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231"/>
    </row>
    <row r="146" spans="1:16" x14ac:dyDescent="0.2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231"/>
    </row>
    <row r="147" spans="1:16" x14ac:dyDescent="0.2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231"/>
    </row>
    <row r="148" spans="1:16" x14ac:dyDescent="0.2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231"/>
    </row>
    <row r="149" spans="1:16" x14ac:dyDescent="0.2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231"/>
    </row>
    <row r="150" spans="1:16" x14ac:dyDescent="0.2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231"/>
    </row>
    <row r="151" spans="1:16" x14ac:dyDescent="0.2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231"/>
    </row>
    <row r="152" spans="1:16" x14ac:dyDescent="0.2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231"/>
    </row>
    <row r="153" spans="1:16" x14ac:dyDescent="0.2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231"/>
    </row>
    <row r="154" spans="1:16" x14ac:dyDescent="0.2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231"/>
    </row>
    <row r="155" spans="1:16" x14ac:dyDescent="0.2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231"/>
    </row>
    <row r="156" spans="1:16" x14ac:dyDescent="0.2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231"/>
    </row>
    <row r="157" spans="1:16" x14ac:dyDescent="0.2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231"/>
    </row>
    <row r="158" spans="1:16" x14ac:dyDescent="0.2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231"/>
    </row>
    <row r="159" spans="1:16" x14ac:dyDescent="0.2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231"/>
    </row>
    <row r="160" spans="1:16" x14ac:dyDescent="0.2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231"/>
    </row>
    <row r="161" spans="1:16" x14ac:dyDescent="0.2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231"/>
    </row>
    <row r="162" spans="1:16" x14ac:dyDescent="0.2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231"/>
    </row>
    <row r="163" spans="1:16" x14ac:dyDescent="0.2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231"/>
    </row>
    <row r="164" spans="1:16" x14ac:dyDescent="0.2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231"/>
    </row>
    <row r="165" spans="1:16" x14ac:dyDescent="0.2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231"/>
    </row>
    <row r="166" spans="1:16" x14ac:dyDescent="0.2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231"/>
    </row>
    <row r="167" spans="1:16" x14ac:dyDescent="0.2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231"/>
    </row>
    <row r="168" spans="1:16" x14ac:dyDescent="0.2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231"/>
    </row>
    <row r="169" spans="1:16" x14ac:dyDescent="0.2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231"/>
    </row>
    <row r="170" spans="1:16" x14ac:dyDescent="0.2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231"/>
    </row>
    <row r="171" spans="1:16" x14ac:dyDescent="0.2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231"/>
    </row>
    <row r="172" spans="1:16" x14ac:dyDescent="0.2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231"/>
    </row>
    <row r="173" spans="1:16" x14ac:dyDescent="0.2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231"/>
    </row>
    <row r="174" spans="1:16" x14ac:dyDescent="0.2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231"/>
    </row>
    <row r="175" spans="1:16" x14ac:dyDescent="0.2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231"/>
    </row>
    <row r="176" spans="1:16" x14ac:dyDescent="0.2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231"/>
    </row>
    <row r="177" spans="1:16" x14ac:dyDescent="0.2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231"/>
    </row>
    <row r="178" spans="1:16" x14ac:dyDescent="0.2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231"/>
    </row>
    <row r="179" spans="1:16" x14ac:dyDescent="0.2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231"/>
    </row>
    <row r="180" spans="1:16" x14ac:dyDescent="0.2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231"/>
    </row>
    <row r="181" spans="1:16" x14ac:dyDescent="0.2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231"/>
    </row>
    <row r="182" spans="1:16" x14ac:dyDescent="0.2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231"/>
    </row>
    <row r="183" spans="1:16" x14ac:dyDescent="0.2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231"/>
    </row>
  </sheetData>
  <mergeCells count="11">
    <mergeCell ref="P31:P106"/>
    <mergeCell ref="P108:P183"/>
    <mergeCell ref="M1:N1"/>
    <mergeCell ref="Q1:R1"/>
    <mergeCell ref="M7:N7"/>
    <mergeCell ref="B1:D1"/>
    <mergeCell ref="E1:G1"/>
    <mergeCell ref="H1:J1"/>
    <mergeCell ref="B16:D16"/>
    <mergeCell ref="E16:G16"/>
    <mergeCell ref="H16:J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E431-F609-45BF-81CA-E5E5D40190DA}">
  <dimension ref="A1:DG278"/>
  <sheetViews>
    <sheetView zoomScale="53" zoomScaleNormal="53" workbookViewId="0">
      <selection activeCell="BP1" sqref="BP1:DG6"/>
    </sheetView>
  </sheetViews>
  <sheetFormatPr defaultRowHeight="15" x14ac:dyDescent="0.25"/>
  <cols>
    <col min="1" max="1" width="28.42578125" customWidth="1"/>
    <col min="2" max="10" width="17" customWidth="1"/>
    <col min="16" max="16" width="14.5703125" customWidth="1"/>
  </cols>
  <sheetData>
    <row r="1" spans="1:111" ht="39" customHeight="1" thickBot="1" x14ac:dyDescent="0.3">
      <c r="A1" s="113">
        <v>2035</v>
      </c>
      <c r="B1" s="228" t="s">
        <v>29</v>
      </c>
      <c r="C1" s="229"/>
      <c r="D1" s="229"/>
      <c r="E1" s="228" t="s">
        <v>30</v>
      </c>
      <c r="F1" s="229"/>
      <c r="G1" s="230"/>
      <c r="H1" s="228" t="s">
        <v>31</v>
      </c>
      <c r="I1" s="229"/>
      <c r="J1" s="230"/>
      <c r="K1" s="70"/>
      <c r="L1" s="148"/>
      <c r="M1" s="234" t="s">
        <v>29</v>
      </c>
      <c r="N1" s="235"/>
      <c r="O1" s="236"/>
      <c r="Q1" s="148"/>
      <c r="R1" s="234" t="s">
        <v>30</v>
      </c>
      <c r="S1" s="235"/>
      <c r="T1" s="236"/>
      <c r="W1" s="124" t="s">
        <v>45</v>
      </c>
      <c r="X1" s="128" t="s">
        <v>46</v>
      </c>
      <c r="Y1" s="171" t="s">
        <v>47</v>
      </c>
      <c r="Z1" s="179" t="s">
        <v>48</v>
      </c>
      <c r="AA1" s="180" t="s">
        <v>49</v>
      </c>
      <c r="AB1" s="181" t="s">
        <v>50</v>
      </c>
      <c r="AC1" s="175" t="s">
        <v>51</v>
      </c>
      <c r="AD1" s="128" t="s">
        <v>52</v>
      </c>
      <c r="AE1" s="129" t="s">
        <v>53</v>
      </c>
      <c r="AH1" s="191" t="s">
        <v>45</v>
      </c>
      <c r="AI1" s="192" t="s">
        <v>46</v>
      </c>
      <c r="AJ1" s="193" t="s">
        <v>47</v>
      </c>
      <c r="AK1" s="194" t="s">
        <v>48</v>
      </c>
      <c r="AL1" s="192" t="s">
        <v>49</v>
      </c>
      <c r="AM1" s="193" t="s">
        <v>50</v>
      </c>
      <c r="AN1" s="194" t="s">
        <v>51</v>
      </c>
      <c r="AO1" s="192" t="s">
        <v>52</v>
      </c>
      <c r="AP1" s="193" t="s">
        <v>53</v>
      </c>
      <c r="AS1" s="191" t="s">
        <v>45</v>
      </c>
      <c r="AT1" s="192" t="s">
        <v>46</v>
      </c>
      <c r="AU1" s="193" t="s">
        <v>46</v>
      </c>
      <c r="AV1" s="194" t="s">
        <v>48</v>
      </c>
      <c r="AW1" s="192" t="s">
        <v>49</v>
      </c>
      <c r="AX1" s="193" t="s">
        <v>49</v>
      </c>
      <c r="AY1" s="194" t="s">
        <v>51</v>
      </c>
      <c r="AZ1" s="192" t="s">
        <v>52</v>
      </c>
      <c r="BA1" s="193" t="s">
        <v>52</v>
      </c>
      <c r="BD1" s="191" t="s">
        <v>67</v>
      </c>
      <c r="BE1" s="192" t="s">
        <v>66</v>
      </c>
      <c r="BF1" s="193" t="s">
        <v>68</v>
      </c>
      <c r="BG1" s="194" t="s">
        <v>48</v>
      </c>
      <c r="BH1" s="192" t="s">
        <v>49</v>
      </c>
      <c r="BI1" s="193" t="s">
        <v>50</v>
      </c>
      <c r="BJ1" s="204" t="s">
        <v>51</v>
      </c>
      <c r="BK1" s="192" t="s">
        <v>52</v>
      </c>
      <c r="BL1" s="193" t="s">
        <v>53</v>
      </c>
      <c r="BP1" s="269"/>
      <c r="BQ1" s="271"/>
      <c r="BR1" s="271"/>
      <c r="BS1" s="271"/>
      <c r="BT1" s="271"/>
      <c r="BU1" s="271"/>
      <c r="BV1" s="271"/>
      <c r="BW1" s="271"/>
      <c r="BX1" s="271"/>
      <c r="BY1" s="271"/>
      <c r="BZ1" s="269"/>
      <c r="CA1" s="271"/>
      <c r="CB1" s="270"/>
      <c r="CC1" s="271"/>
      <c r="CD1" s="271"/>
      <c r="CE1" s="271"/>
      <c r="CF1" s="271"/>
      <c r="CG1" s="271"/>
      <c r="CH1" s="271"/>
      <c r="CI1" s="271"/>
      <c r="CJ1" s="271"/>
      <c r="CK1" s="269"/>
      <c r="CL1" s="271"/>
      <c r="CM1" s="270"/>
      <c r="CN1" s="271"/>
      <c r="CO1" s="271"/>
      <c r="CP1" s="271"/>
      <c r="CQ1" s="271"/>
      <c r="CR1" s="271"/>
      <c r="CS1" s="271"/>
      <c r="CT1" s="271"/>
      <c r="CU1" s="271"/>
      <c r="CV1" s="269"/>
      <c r="CW1" s="271"/>
      <c r="CX1" s="270"/>
      <c r="CY1" s="271"/>
      <c r="CZ1" s="271"/>
      <c r="DA1" s="271"/>
      <c r="DB1" s="271"/>
      <c r="DC1" s="271"/>
      <c r="DD1" s="271"/>
      <c r="DE1" s="271"/>
      <c r="DF1" s="271"/>
      <c r="DG1" s="269"/>
    </row>
    <row r="2" spans="1:111" ht="15.75" thickBot="1" x14ac:dyDescent="0.3">
      <c r="A2" s="10" t="s">
        <v>32</v>
      </c>
      <c r="B2" s="11">
        <v>1000</v>
      </c>
      <c r="C2" s="12">
        <v>3500</v>
      </c>
      <c r="D2" s="12">
        <v>6000</v>
      </c>
      <c r="E2" s="11">
        <v>1000</v>
      </c>
      <c r="F2" s="12">
        <v>3500</v>
      </c>
      <c r="G2" s="12">
        <v>6000</v>
      </c>
      <c r="H2" s="11">
        <v>1000</v>
      </c>
      <c r="I2" s="12">
        <v>3500</v>
      </c>
      <c r="J2" s="12">
        <v>6000</v>
      </c>
      <c r="L2" s="153"/>
      <c r="M2" s="154">
        <v>2035</v>
      </c>
      <c r="N2" s="208">
        <v>2040</v>
      </c>
      <c r="O2" s="155">
        <v>2050</v>
      </c>
      <c r="Q2" s="153"/>
      <c r="R2" s="154">
        <v>2035</v>
      </c>
      <c r="S2" s="208">
        <v>2040</v>
      </c>
      <c r="T2" s="155">
        <v>2050</v>
      </c>
      <c r="V2" s="127">
        <v>1000</v>
      </c>
      <c r="W2" s="163">
        <f>$B$14</f>
        <v>5.1541415417261209</v>
      </c>
      <c r="X2" s="164">
        <f>$B$29</f>
        <v>2.1959621082186729</v>
      </c>
      <c r="Y2" s="172">
        <f>$B$44</f>
        <v>2.1168061304354251</v>
      </c>
      <c r="Z2" s="163">
        <f>$E$14</f>
        <v>4.7023674433126423</v>
      </c>
      <c r="AA2" s="164">
        <f>$E$29</f>
        <v>2.1853541049292651</v>
      </c>
      <c r="AB2" s="165">
        <f>$E$44</f>
        <v>2.2768830768581432</v>
      </c>
      <c r="AC2" s="176">
        <f>$H$14</f>
        <v>4.9924627397063821</v>
      </c>
      <c r="AD2" s="164">
        <f>$H$29</f>
        <v>2.161805934127095</v>
      </c>
      <c r="AE2" s="165">
        <f>$H$44</f>
        <v>2.067282202216576</v>
      </c>
      <c r="AG2" s="127">
        <v>1000</v>
      </c>
      <c r="AH2" s="188">
        <f>$B$11</f>
        <v>0.34308153695053617</v>
      </c>
      <c r="AI2" s="189">
        <f>$B$26</f>
        <v>0.79205212039806294</v>
      </c>
      <c r="AJ2" s="190">
        <f>$B$41</f>
        <v>0.79164189014277109</v>
      </c>
      <c r="AK2" s="188">
        <f>$E$11</f>
        <v>0.30779137247710808</v>
      </c>
      <c r="AL2" s="189">
        <f>$E$26</f>
        <v>0.81311382834334944</v>
      </c>
      <c r="AM2" s="190">
        <f>$E$41</f>
        <v>0.55496941269007727</v>
      </c>
      <c r="AN2" s="188">
        <f>$H$11</f>
        <v>0.2918554583721471</v>
      </c>
      <c r="AO2" s="189">
        <f>$H$26</f>
        <v>0.83526324572079447</v>
      </c>
      <c r="AP2" s="190">
        <f>$H$41</f>
        <v>0.78054738549260261</v>
      </c>
      <c r="AR2" s="127">
        <v>1000</v>
      </c>
      <c r="AS2" s="188">
        <f>$B$10</f>
        <v>0.36230345097647165</v>
      </c>
      <c r="AT2" s="189">
        <f>$B$25</f>
        <v>0.46839004534755013</v>
      </c>
      <c r="AU2" s="190">
        <f>$B$40</f>
        <v>0.28581732137977389</v>
      </c>
      <c r="AV2" s="188">
        <f>$E$10</f>
        <v>0.50630932613410329</v>
      </c>
      <c r="AW2" s="189">
        <f>$E$25</f>
        <v>0.56080281208179938</v>
      </c>
      <c r="AX2" s="190">
        <f>$E$40</f>
        <v>0.48239506340801425</v>
      </c>
      <c r="AY2" s="188">
        <f>$H$10</f>
        <v>0.41651109736422059</v>
      </c>
      <c r="AZ2" s="189">
        <f>$H$25</f>
        <v>0.52432714791712731</v>
      </c>
      <c r="BA2" s="190">
        <f>$H$40</f>
        <v>0.31000418461541168</v>
      </c>
      <c r="BC2" s="127">
        <v>1000</v>
      </c>
      <c r="BD2" s="201">
        <f>$B$9</f>
        <v>6.7707113848278002</v>
      </c>
      <c r="BE2" s="202">
        <f>$B$24</f>
        <v>3.7937665924815249</v>
      </c>
      <c r="BF2" s="203">
        <f>$B$39</f>
        <v>8.0604325806030133</v>
      </c>
      <c r="BG2" s="201">
        <f>$E$9</f>
        <v>4.5241569386657998</v>
      </c>
      <c r="BH2" s="202">
        <f>$E$24</f>
        <v>3.2160066461750629</v>
      </c>
      <c r="BI2" s="203">
        <f>$E$39</f>
        <v>4.85227770137333</v>
      </c>
      <c r="BJ2" s="205">
        <f>$H$9</f>
        <v>5.3448796059774866</v>
      </c>
      <c r="BK2" s="202">
        <f>$H$24</f>
        <v>3.4023729094821791</v>
      </c>
      <c r="BL2" s="203">
        <f>$H$39</f>
        <v>7.5944625384198963</v>
      </c>
      <c r="BP2" s="272"/>
      <c r="BQ2" s="273"/>
      <c r="BR2" s="273"/>
      <c r="BS2" s="273"/>
      <c r="BT2" s="273"/>
      <c r="BU2" s="273"/>
      <c r="BV2" s="273"/>
      <c r="BW2" s="273"/>
      <c r="BX2" s="273"/>
      <c r="BY2" s="273"/>
      <c r="BZ2" s="269"/>
      <c r="CA2" s="272"/>
      <c r="CB2" s="274"/>
      <c r="CC2" s="274"/>
      <c r="CD2" s="274"/>
      <c r="CE2" s="274"/>
      <c r="CF2" s="274"/>
      <c r="CG2" s="274"/>
      <c r="CH2" s="274"/>
      <c r="CI2" s="274"/>
      <c r="CJ2" s="274"/>
      <c r="CK2" s="269"/>
      <c r="CL2" s="272"/>
      <c r="CM2" s="274"/>
      <c r="CN2" s="274"/>
      <c r="CO2" s="274"/>
      <c r="CP2" s="274"/>
      <c r="CQ2" s="274"/>
      <c r="CR2" s="274"/>
      <c r="CS2" s="274"/>
      <c r="CT2" s="274"/>
      <c r="CU2" s="274"/>
      <c r="CV2" s="269"/>
      <c r="CW2" s="272"/>
      <c r="CX2" s="275"/>
      <c r="CY2" s="275"/>
      <c r="CZ2" s="275"/>
      <c r="DA2" s="275"/>
      <c r="DB2" s="275"/>
      <c r="DC2" s="275"/>
      <c r="DD2" s="275"/>
      <c r="DE2" s="275"/>
      <c r="DF2" s="275"/>
      <c r="DG2" s="269"/>
    </row>
    <row r="3" spans="1:111" x14ac:dyDescent="0.25">
      <c r="A3" s="13" t="s">
        <v>34</v>
      </c>
      <c r="B3" s="14">
        <f>'Case Study Results'!$F$20 / 1000</f>
        <v>77448.688031220823</v>
      </c>
      <c r="C3" s="15">
        <f>'Case Study Results'!$F$21 / 1000</f>
        <v>92837.493971337433</v>
      </c>
      <c r="D3" s="17">
        <f>'Case Study Results'!$F$22 / 1000</f>
        <v>93341.604034942691</v>
      </c>
      <c r="E3" s="14">
        <f>'Case Study Results'!$F$23 / 1000</f>
        <v>81275.679581978722</v>
      </c>
      <c r="F3" s="15">
        <f>'Case Study Results'!$F$24 / 1000</f>
        <v>98639.121817940497</v>
      </c>
      <c r="G3" s="16">
        <f>'Case Study Results'!$F$25 / 1000</f>
        <v>101199.8974915962</v>
      </c>
      <c r="H3" s="14">
        <f>'Case Study Results'!$F$26 / 1000</f>
        <v>76789.12443193754</v>
      </c>
      <c r="I3" s="15">
        <f>'Case Study Results'!$F$27 / 1000</f>
        <v>93788.460465785756</v>
      </c>
      <c r="J3" s="17">
        <f>'Case Study Results'!$F$28 / 1000</f>
        <v>94104.047937576135</v>
      </c>
      <c r="L3" s="152">
        <v>1000</v>
      </c>
      <c r="M3" s="156">
        <f>$B$10</f>
        <v>0.36230345097647165</v>
      </c>
      <c r="N3" s="209">
        <f>$B$25</f>
        <v>0.46839004534755013</v>
      </c>
      <c r="O3" s="157">
        <f>$B$40</f>
        <v>0.28581732137977389</v>
      </c>
      <c r="Q3" s="152">
        <v>1000</v>
      </c>
      <c r="R3" s="156">
        <f>$E$10</f>
        <v>0.50630932613410329</v>
      </c>
      <c r="S3" s="209">
        <f>$E$25</f>
        <v>0.56080281208179938</v>
      </c>
      <c r="T3" s="157">
        <f>$E$40</f>
        <v>0.48239506340801425</v>
      </c>
      <c r="V3" s="134">
        <v>3500</v>
      </c>
      <c r="W3" s="166">
        <f>$C$14</f>
        <v>4.4557677653765566</v>
      </c>
      <c r="X3" s="162">
        <f>$C$29</f>
        <v>1.7108401997202569</v>
      </c>
      <c r="Y3" s="173">
        <f>$C$44</f>
        <v>1.694764260741775</v>
      </c>
      <c r="Z3" s="166">
        <f>$F$14</f>
        <v>3.8379084409041999</v>
      </c>
      <c r="AA3" s="162">
        <f>$F$29</f>
        <v>1.8208438986617079</v>
      </c>
      <c r="AB3" s="167">
        <f>$F$44</f>
        <v>2.0903721257589081</v>
      </c>
      <c r="AC3" s="177">
        <f>$I$14</f>
        <v>4.1876717790320166</v>
      </c>
      <c r="AD3" s="162">
        <f>$I$29</f>
        <v>1.70892023931592</v>
      </c>
      <c r="AE3" s="167">
        <f>$I$44</f>
        <v>1.660776150086916</v>
      </c>
      <c r="AG3" s="134">
        <v>3500</v>
      </c>
      <c r="AH3" s="183">
        <f>$C$11</f>
        <v>0.51977435116965354</v>
      </c>
      <c r="AI3" s="182">
        <f>$C$26</f>
        <v>0.88068749364039833</v>
      </c>
      <c r="AJ3" s="184">
        <f>$C$41</f>
        <v>0.86658630253177094</v>
      </c>
      <c r="AK3" s="183">
        <f>$F$11</f>
        <v>0.52768430721203918</v>
      </c>
      <c r="AL3" s="182">
        <f>$F$26</f>
        <v>0.88681467968788863</v>
      </c>
      <c r="AM3" s="184">
        <f>$F$41</f>
        <v>0.6981145472015825</v>
      </c>
      <c r="AN3" s="183">
        <f>$I$11</f>
        <v>0.52835347206989658</v>
      </c>
      <c r="AO3" s="182">
        <f>$I$26</f>
        <v>0.90453132854816332</v>
      </c>
      <c r="AP3" s="184">
        <f>$I$41</f>
        <v>0.86318790802278211</v>
      </c>
      <c r="AR3" s="134">
        <v>3500</v>
      </c>
      <c r="AS3" s="183">
        <f>$C$10</f>
        <v>0.32174161116889438</v>
      </c>
      <c r="AT3" s="182">
        <f>$C$25</f>
        <v>0.55728955175162065</v>
      </c>
      <c r="AU3" s="184">
        <f>$C$40</f>
        <v>0.28991565369851413</v>
      </c>
      <c r="AV3" s="183">
        <f>$F$10</f>
        <v>0.57252998794214671</v>
      </c>
      <c r="AW3" s="182">
        <f>$F$25</f>
        <v>0.66707807412275899</v>
      </c>
      <c r="AX3" s="184">
        <f>$F$40</f>
        <v>0.54883300229122722</v>
      </c>
      <c r="AY3" s="183">
        <f>$I$10</f>
        <v>0.41269458229714046</v>
      </c>
      <c r="AZ3" s="182">
        <f>$I$25</f>
        <v>0.62480310298712327</v>
      </c>
      <c r="BA3" s="184">
        <f>$I$40</f>
        <v>0.31939049265279257</v>
      </c>
      <c r="BC3" s="134">
        <v>3500</v>
      </c>
      <c r="BD3" s="196">
        <f>$C$9</f>
        <v>7.6724428184877693</v>
      </c>
      <c r="BE3" s="195">
        <f>$C$24</f>
        <v>3.2823234080338421</v>
      </c>
      <c r="BF3" s="197">
        <f>$C$39</f>
        <v>8.6320343348016699</v>
      </c>
      <c r="BG3" s="196">
        <f>$F$9</f>
        <v>4.0796580220726701</v>
      </c>
      <c r="BH3" s="195">
        <f>$F$24</f>
        <v>2.8903030202779578</v>
      </c>
      <c r="BI3" s="197">
        <f>$F$39</f>
        <v>4.836568567674318</v>
      </c>
      <c r="BJ3" s="206">
        <f>$I$9</f>
        <v>5.4752079698080616</v>
      </c>
      <c r="BK3" s="195">
        <f>$I$24</f>
        <v>2.950718370190959</v>
      </c>
      <c r="BL3" s="197">
        <f>$I$39</f>
        <v>7.8505166504295367</v>
      </c>
      <c r="BP3" s="272"/>
      <c r="BQ3" s="273"/>
      <c r="BR3" s="273"/>
      <c r="BS3" s="273"/>
      <c r="BT3" s="273"/>
      <c r="BU3" s="273"/>
      <c r="BV3" s="273"/>
      <c r="BW3" s="273"/>
      <c r="BX3" s="273"/>
      <c r="BY3" s="273"/>
      <c r="BZ3" s="269"/>
      <c r="CA3" s="272"/>
      <c r="CB3" s="274"/>
      <c r="CC3" s="274"/>
      <c r="CD3" s="274"/>
      <c r="CE3" s="274"/>
      <c r="CF3" s="274"/>
      <c r="CG3" s="274"/>
      <c r="CH3" s="274"/>
      <c r="CI3" s="274"/>
      <c r="CJ3" s="274"/>
      <c r="CK3" s="269"/>
      <c r="CL3" s="272"/>
      <c r="CM3" s="274"/>
      <c r="CN3" s="274"/>
      <c r="CO3" s="274"/>
      <c r="CP3" s="274"/>
      <c r="CQ3" s="274"/>
      <c r="CR3" s="274"/>
      <c r="CS3" s="274"/>
      <c r="CT3" s="274"/>
      <c r="CU3" s="274"/>
      <c r="CV3" s="269"/>
      <c r="CW3" s="272"/>
      <c r="CX3" s="275"/>
      <c r="CY3" s="275"/>
      <c r="CZ3" s="275"/>
      <c r="DA3" s="275"/>
      <c r="DB3" s="275"/>
      <c r="DC3" s="275"/>
      <c r="DD3" s="275"/>
      <c r="DE3" s="275"/>
      <c r="DF3" s="275"/>
      <c r="DG3" s="269"/>
    </row>
    <row r="4" spans="1:111" ht="15.75" thickBot="1" x14ac:dyDescent="0.3">
      <c r="A4" s="18" t="s">
        <v>35</v>
      </c>
      <c r="B4" s="86">
        <f>'Case Study Results'!$G$20 / 1000</f>
        <v>31053.15888363948</v>
      </c>
      <c r="C4" s="87">
        <f>'Case Study Results'!$G$21 / 1000</f>
        <v>50369.888754683838</v>
      </c>
      <c r="D4" s="88">
        <f>'Case Study Results'!$G$22 / 1000</f>
        <v>56126.441532338111</v>
      </c>
      <c r="E4" s="86">
        <f>'Case Study Results'!$G$23 / 1000</f>
        <v>9106.1718478050025</v>
      </c>
      <c r="F4" s="87">
        <f>'Case Study Results'!$G$24 / 1000</f>
        <v>15611.821553640661</v>
      </c>
      <c r="G4" s="89">
        <f>'Case Study Results'!$G$25 / 1000</f>
        <v>20025.42208666126</v>
      </c>
      <c r="H4" s="86">
        <f>'Case Study Results'!$G$26 / 1000</f>
        <v>17885.088958922188</v>
      </c>
      <c r="I4" s="87">
        <f>'Case Study Results'!$G$27 / 1000</f>
        <v>34411.264836148948</v>
      </c>
      <c r="J4" s="88">
        <f>'Case Study Results'!$G$28 / 1000</f>
        <v>42009.56775838622</v>
      </c>
      <c r="L4" s="149">
        <v>3500</v>
      </c>
      <c r="M4" s="158">
        <f>$C$10</f>
        <v>0.32174161116889438</v>
      </c>
      <c r="N4" s="210">
        <f>$C$25</f>
        <v>0.55728955175162065</v>
      </c>
      <c r="O4" s="159">
        <f>$C$40</f>
        <v>0.28991565369851413</v>
      </c>
      <c r="Q4" s="149">
        <v>3500</v>
      </c>
      <c r="R4" s="158">
        <f>$F$10</f>
        <v>0.57252998794214671</v>
      </c>
      <c r="S4" s="210">
        <f>$F$25</f>
        <v>0.66707807412275899</v>
      </c>
      <c r="T4" s="159">
        <f>$F$40</f>
        <v>0.54883300229122722</v>
      </c>
      <c r="V4" s="132">
        <v>6000</v>
      </c>
      <c r="W4" s="168">
        <f>$D$14</f>
        <v>4.5369291054199037</v>
      </c>
      <c r="X4" s="169">
        <f>$D$29</f>
        <v>1.55768824206193</v>
      </c>
      <c r="Y4" s="174">
        <f>$D$44</f>
        <v>1.6211472696980329</v>
      </c>
      <c r="Z4" s="168">
        <f>$G$14</f>
        <v>3.8091466179246489</v>
      </c>
      <c r="AA4" s="169">
        <f>$G$29</f>
        <v>1.680108936109443</v>
      </c>
      <c r="AB4" s="170">
        <f>$G$44</f>
        <v>2.023025900297168</v>
      </c>
      <c r="AC4" s="178">
        <f>$J$14</f>
        <v>4.3134017206568016</v>
      </c>
      <c r="AD4" s="169">
        <f>$J$29</f>
        <v>1.60723577069364</v>
      </c>
      <c r="AE4" s="170">
        <f>$J$44</f>
        <v>1.569747963327605</v>
      </c>
      <c r="AG4" s="132">
        <v>6000</v>
      </c>
      <c r="AH4" s="185">
        <f>$D$11</f>
        <v>0.56864454631165351</v>
      </c>
      <c r="AI4" s="186">
        <f>$D$26</f>
        <v>0.93289563063219161</v>
      </c>
      <c r="AJ4" s="187">
        <f>$D$41</f>
        <v>0.88665801247945564</v>
      </c>
      <c r="AK4" s="185">
        <f>$G$11</f>
        <v>0.67686534490040262</v>
      </c>
      <c r="AL4" s="186">
        <f>$G$26</f>
        <v>0.93129560835075931</v>
      </c>
      <c r="AM4" s="187">
        <f>$G$41</f>
        <v>0.77237263489337182</v>
      </c>
      <c r="AN4" s="185">
        <f>$J$11</f>
        <v>0.63757897905666294</v>
      </c>
      <c r="AO4" s="186">
        <f>$J$26</f>
        <v>0.93965501375227134</v>
      </c>
      <c r="AP4" s="187">
        <f>$J$41</f>
        <v>0.88694903158816418</v>
      </c>
      <c r="AR4" s="132">
        <v>6000</v>
      </c>
      <c r="AS4" s="185">
        <f>$D$10</f>
        <v>0.31029746182284679</v>
      </c>
      <c r="AT4" s="186">
        <f>$D$25</f>
        <v>0.5763951649937058</v>
      </c>
      <c r="AU4" s="187">
        <f>$D$40</f>
        <v>0.2951691245610053</v>
      </c>
      <c r="AV4" s="185">
        <f>$G$10</f>
        <v>0.58398122799750807</v>
      </c>
      <c r="AW4" s="186">
        <f>$G$25</f>
        <v>0.69527743694420829</v>
      </c>
      <c r="AX4" s="187">
        <f>$G$40</f>
        <v>0.54718150806536348</v>
      </c>
      <c r="AY4" s="185">
        <f>$J$10</f>
        <v>0.42996220860848061</v>
      </c>
      <c r="AZ4" s="186">
        <f>$J$25</f>
        <v>0.65881703323913454</v>
      </c>
      <c r="BA4" s="187">
        <f>$J$40</f>
        <v>0.31953959821838829</v>
      </c>
      <c r="BC4" s="132">
        <v>6000</v>
      </c>
      <c r="BD4" s="198">
        <f>$D$9</f>
        <v>8.8434685008747262</v>
      </c>
      <c r="BE4" s="199">
        <f>$D$24</f>
        <v>3.101778445162426</v>
      </c>
      <c r="BF4" s="200">
        <f>$D$39</f>
        <v>9.2546739358202093</v>
      </c>
      <c r="BG4" s="198">
        <f>$G$9</f>
        <v>4.2274528435141523</v>
      </c>
      <c r="BH4" s="199">
        <f>$G$24</f>
        <v>2.7592029600278192</v>
      </c>
      <c r="BI4" s="200">
        <f>$G$39</f>
        <v>4.8210778914585877</v>
      </c>
      <c r="BJ4" s="207">
        <f>$J$9</f>
        <v>6.2945701464007149</v>
      </c>
      <c r="BK4" s="199">
        <f>$J$24</f>
        <v>2.8574671872584601</v>
      </c>
      <c r="BL4" s="200">
        <f>$J$39</f>
        <v>7.8826178165044736</v>
      </c>
      <c r="BP4" s="272"/>
      <c r="BQ4" s="273"/>
      <c r="BR4" s="273"/>
      <c r="BS4" s="273"/>
      <c r="BT4" s="273"/>
      <c r="BU4" s="273"/>
      <c r="BV4" s="273"/>
      <c r="BW4" s="273"/>
      <c r="BX4" s="273"/>
      <c r="BY4" s="273"/>
      <c r="BZ4" s="269"/>
      <c r="CA4" s="272"/>
      <c r="CB4" s="274"/>
      <c r="CC4" s="274"/>
      <c r="CD4" s="274"/>
      <c r="CE4" s="274"/>
      <c r="CF4" s="274"/>
      <c r="CG4" s="274"/>
      <c r="CH4" s="274"/>
      <c r="CI4" s="274"/>
      <c r="CJ4" s="274"/>
      <c r="CK4" s="269"/>
      <c r="CL4" s="272"/>
      <c r="CM4" s="274"/>
      <c r="CN4" s="274"/>
      <c r="CO4" s="274"/>
      <c r="CP4" s="274"/>
      <c r="CQ4" s="274"/>
      <c r="CR4" s="274"/>
      <c r="CS4" s="274"/>
      <c r="CT4" s="274"/>
      <c r="CU4" s="274"/>
      <c r="CV4" s="269"/>
      <c r="CW4" s="272"/>
      <c r="CX4" s="275"/>
      <c r="CY4" s="275"/>
      <c r="CZ4" s="275"/>
      <c r="DA4" s="275"/>
      <c r="DB4" s="275"/>
      <c r="DC4" s="275"/>
      <c r="DD4" s="275"/>
      <c r="DE4" s="275"/>
      <c r="DF4" s="275"/>
      <c r="DG4" s="269"/>
    </row>
    <row r="5" spans="1:111" ht="15.75" thickBot="1" x14ac:dyDescent="0.3">
      <c r="A5" s="71" t="s">
        <v>36</v>
      </c>
      <c r="B5" s="83">
        <f>'Case Study Results'!$H$20 / 1000</f>
        <v>43125.752690201458</v>
      </c>
      <c r="C5" s="75">
        <f>'Case Study Results'!$H$21 / 1000</f>
        <v>38650.643722264416</v>
      </c>
      <c r="D5" s="76">
        <f>'Case Study Results'!$H$22 / 1000</f>
        <v>33660.823143918024</v>
      </c>
      <c r="E5" s="83">
        <f>'Case Study Results'!$H$23 / 1000</f>
        <v>67611.032347463435</v>
      </c>
      <c r="F5" s="75">
        <f>'Case Study Results'!$H$24 / 1000</f>
        <v>76636.72716975704</v>
      </c>
      <c r="G5" s="85">
        <f>'Case Study Results'!$H$25 / 1000</f>
        <v>74463.508079133884</v>
      </c>
      <c r="H5" s="83">
        <f>'Case Study Results'!$H$26 / 1000</f>
        <v>55008.833699363357</v>
      </c>
      <c r="I5" s="75">
        <f>'Case Study Results'!$H$27 / 1000</f>
        <v>54714.754614597914</v>
      </c>
      <c r="J5" s="76">
        <f>'Case Study Results'!$H$28 / 1000</f>
        <v>47796.174936673597</v>
      </c>
      <c r="L5" s="150">
        <v>6000</v>
      </c>
      <c r="M5" s="160">
        <f>$D$10</f>
        <v>0.31029746182284679</v>
      </c>
      <c r="N5" s="211">
        <f>$D$25</f>
        <v>0.5763951649937058</v>
      </c>
      <c r="O5" s="161">
        <f>$D$40</f>
        <v>0.2951691245610053</v>
      </c>
      <c r="Q5" s="150">
        <v>6000</v>
      </c>
      <c r="R5" s="160">
        <f>$G$10</f>
        <v>0.58398122799750807</v>
      </c>
      <c r="S5" s="211">
        <f>$G$25</f>
        <v>0.69527743694420829</v>
      </c>
      <c r="T5" s="161">
        <f>$G$40</f>
        <v>0.54718150806536348</v>
      </c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  <c r="DF5" s="269"/>
      <c r="DG5" s="269"/>
    </row>
    <row r="6" spans="1:111" ht="15.75" thickBot="1" x14ac:dyDescent="0.3">
      <c r="A6" s="78" t="s">
        <v>9</v>
      </c>
      <c r="B6" s="114">
        <f>'Case Study Results'!$K$20</f>
        <v>69173707.3150841</v>
      </c>
      <c r="C6" s="115">
        <f>'Case Study Results'!$K$21</f>
        <v>61995632.530512653</v>
      </c>
      <c r="D6" s="116">
        <f>'Case Study Results'!$K$22</f>
        <v>53991960.322844833</v>
      </c>
      <c r="E6" s="114">
        <f>'Case Study Results'!$K$23</f>
        <v>108448095.8853377</v>
      </c>
      <c r="F6" s="115">
        <f>'Case Study Results'!$K$24</f>
        <v>122925310.38029601</v>
      </c>
      <c r="G6" s="117">
        <f>'Case Study Results'!$K$25</f>
        <v>119439466.9589366</v>
      </c>
      <c r="H6" s="114">
        <f>'Case Study Results'!$K$26</f>
        <v>88234169.253782451</v>
      </c>
      <c r="I6" s="115">
        <f>'Case Study Results'!$K$27</f>
        <v>87762466.401818648</v>
      </c>
      <c r="J6" s="116">
        <f>'Case Study Results'!$K$28</f>
        <v>76665064.598426476</v>
      </c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  <c r="DF6" s="269"/>
      <c r="DG6" s="269"/>
    </row>
    <row r="7" spans="1:111" ht="15.75" customHeight="1" thickBot="1" x14ac:dyDescent="0.3">
      <c r="A7" s="79" t="s">
        <v>11</v>
      </c>
      <c r="B7" s="118">
        <f>'Case Study Results'!$M$20</f>
        <v>34396737.678579003</v>
      </c>
      <c r="C7" s="119">
        <f>'Case Study Results'!$M$21</f>
        <v>112864295.5078373</v>
      </c>
      <c r="D7" s="120">
        <f>'Case Study Results'!$M$22</f>
        <v>193481649.44200689</v>
      </c>
      <c r="E7" s="118">
        <f>'Case Study Results'!$M$23</f>
        <v>34396737.678579003</v>
      </c>
      <c r="F7" s="119">
        <f>'Case Study Results'!$M$24</f>
        <v>112864295.5078373</v>
      </c>
      <c r="G7" s="121">
        <f>'Case Study Results'!$M$25</f>
        <v>193481649.44200689</v>
      </c>
      <c r="H7" s="118">
        <f>'Case Study Results'!$M$26</f>
        <v>34396737.678579003</v>
      </c>
      <c r="I7" s="119">
        <f>'Case Study Results'!$M$27</f>
        <v>112864295.5078373</v>
      </c>
      <c r="J7" s="120">
        <f>'Case Study Results'!$M$28</f>
        <v>193481649.44200689</v>
      </c>
      <c r="L7" s="148"/>
      <c r="M7" s="234" t="s">
        <v>57</v>
      </c>
      <c r="N7" s="235"/>
      <c r="O7" s="236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</row>
    <row r="8" spans="1:111" ht="15.75" thickBot="1" x14ac:dyDescent="0.3">
      <c r="A8" s="79" t="s">
        <v>37</v>
      </c>
      <c r="B8" s="86">
        <f>'Case Study Results'!$O$20</f>
        <v>0.49725161500890669</v>
      </c>
      <c r="C8" s="87">
        <f>'Case Study Results'!$O$21</f>
        <v>1.820520106029863</v>
      </c>
      <c r="D8" s="88">
        <f>'Case Study Results'!$O$22</f>
        <v>3.5835270341192231</v>
      </c>
      <c r="E8" s="86">
        <f>'Case Study Results'!$O$23</f>
        <v>0.31717235233845609</v>
      </c>
      <c r="F8" s="87">
        <f>'Case Study Results'!$O$24</f>
        <v>0.91815343120686255</v>
      </c>
      <c r="G8" s="89">
        <f>'Case Study Results'!$O$25</f>
        <v>1.6199138724264901</v>
      </c>
      <c r="H8" s="86">
        <f>'Case Study Results'!$O$26</f>
        <v>0.389834663481058</v>
      </c>
      <c r="I8" s="87">
        <f>'Case Study Results'!$O$27</f>
        <v>1.286020096462313</v>
      </c>
      <c r="J8" s="88">
        <f>'Case Study Results'!$O$28</f>
        <v>2.5237264255299152</v>
      </c>
      <c r="L8" s="153"/>
      <c r="M8" s="154">
        <v>2035</v>
      </c>
      <c r="N8" s="208">
        <v>2040</v>
      </c>
      <c r="O8" s="155">
        <v>2050</v>
      </c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</row>
    <row r="9" spans="1:111" ht="15.75" thickBot="1" x14ac:dyDescent="0.3">
      <c r="A9" s="80" t="s">
        <v>38</v>
      </c>
      <c r="B9" s="83">
        <f>'Case Study Results'!$P$20</f>
        <v>6.7707113848278002</v>
      </c>
      <c r="C9" s="75">
        <f>'Case Study Results'!$P$21</f>
        <v>7.6724428184877693</v>
      </c>
      <c r="D9" s="76">
        <f>'Case Study Results'!$P$22</f>
        <v>8.8434685008747262</v>
      </c>
      <c r="E9" s="83">
        <f>'Case Study Results'!$P$23</f>
        <v>4.5241569386657998</v>
      </c>
      <c r="F9" s="75">
        <f>'Case Study Results'!$P$24</f>
        <v>4.0796580220726701</v>
      </c>
      <c r="G9" s="85">
        <f>'Case Study Results'!$P$25</f>
        <v>4.2274528435141523</v>
      </c>
      <c r="H9" s="83">
        <f>'Case Study Results'!$P$26</f>
        <v>5.3448796059774866</v>
      </c>
      <c r="I9" s="75">
        <f>'Case Study Results'!$P$27</f>
        <v>5.4752079698080616</v>
      </c>
      <c r="J9" s="76">
        <f>'Case Study Results'!$P$28</f>
        <v>6.2945701464007149</v>
      </c>
      <c r="L9" s="152">
        <v>1000</v>
      </c>
      <c r="M9" s="156">
        <f>$H$10</f>
        <v>0.41651109736422059</v>
      </c>
      <c r="N9" s="209">
        <f>$H$25</f>
        <v>0.52432714791712731</v>
      </c>
      <c r="O9" s="157">
        <f>$B$40</f>
        <v>0.28581732137977389</v>
      </c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</row>
    <row r="10" spans="1:111" x14ac:dyDescent="0.25">
      <c r="A10" s="78" t="s">
        <v>39</v>
      </c>
      <c r="B10" s="103">
        <f>'Case Study Results'!$Q$20 / 100</f>
        <v>0.36230345097647165</v>
      </c>
      <c r="C10" s="104">
        <f>'Case Study Results'!$Q$21 / 100</f>
        <v>0.32174161116889438</v>
      </c>
      <c r="D10" s="105">
        <f>'Case Study Results'!$Q$22 / 100</f>
        <v>0.31029746182284679</v>
      </c>
      <c r="E10" s="103">
        <f>'Case Study Results'!$Q$23 / 100</f>
        <v>0.50630932613410329</v>
      </c>
      <c r="F10" s="104">
        <f>'Case Study Results'!$Q$24 / 100</f>
        <v>0.57252998794214671</v>
      </c>
      <c r="G10" s="106">
        <f>'Case Study Results'!$Q$25 / 100</f>
        <v>0.58398122799750807</v>
      </c>
      <c r="H10" s="103">
        <f>'Case Study Results'!$Q$26 / 100</f>
        <v>0.41651109736422059</v>
      </c>
      <c r="I10" s="104">
        <f>'Case Study Results'!$Q$27 / 100</f>
        <v>0.41269458229714046</v>
      </c>
      <c r="J10" s="105">
        <f>'Case Study Results'!$Q$28 / 100</f>
        <v>0.42996220860848061</v>
      </c>
      <c r="L10" s="149">
        <v>3500</v>
      </c>
      <c r="M10" s="158">
        <f>$I$10</f>
        <v>0.41269458229714046</v>
      </c>
      <c r="N10" s="210">
        <f>$I$25</f>
        <v>0.62480310298712327</v>
      </c>
      <c r="O10" s="159">
        <f>$C$40</f>
        <v>0.28991565369851413</v>
      </c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</row>
    <row r="11" spans="1:111" ht="15.75" thickBot="1" x14ac:dyDescent="0.3">
      <c r="A11" s="19" t="s">
        <v>40</v>
      </c>
      <c r="B11" s="107">
        <f>'Case Study Results'!$R$20 / 100</f>
        <v>0.34308153695053617</v>
      </c>
      <c r="C11" s="108">
        <f>'Case Study Results'!$R$21 / 100</f>
        <v>0.51977435116965354</v>
      </c>
      <c r="D11" s="109">
        <f>'Case Study Results'!$R$22 / 100</f>
        <v>0.56864454631165351</v>
      </c>
      <c r="E11" s="110">
        <f>'Case Study Results'!$R$23 / 100</f>
        <v>0.30779137247710808</v>
      </c>
      <c r="F11" s="111">
        <f>'Case Study Results'!$R$24 / 100</f>
        <v>0.52768430721203918</v>
      </c>
      <c r="G11" s="112">
        <f>'Case Study Results'!$R$25 / 100</f>
        <v>0.67686534490040262</v>
      </c>
      <c r="H11" s="107">
        <f>'Case Study Results'!$R$26 / 100</f>
        <v>0.2918554583721471</v>
      </c>
      <c r="I11" s="108">
        <f>'Case Study Results'!$R$27 / 100</f>
        <v>0.52835347206989658</v>
      </c>
      <c r="J11" s="109">
        <f>'Case Study Results'!$R$28 / 100</f>
        <v>0.63757897905666294</v>
      </c>
      <c r="L11" s="150">
        <v>6000</v>
      </c>
      <c r="M11" s="160">
        <f>$J$10</f>
        <v>0.42996220860848061</v>
      </c>
      <c r="N11" s="211">
        <f>$J$25</f>
        <v>0.65881703323913454</v>
      </c>
      <c r="O11" s="161">
        <f>$D$40</f>
        <v>0.2951691245610053</v>
      </c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</row>
    <row r="12" spans="1:111" x14ac:dyDescent="0.25">
      <c r="A12" s="72" t="s">
        <v>41</v>
      </c>
      <c r="B12" s="93">
        <f>'Case Study Results'!$T$20</f>
        <v>6.0472968562125207</v>
      </c>
      <c r="C12" s="94">
        <f>'Case Study Results'!$T$21</f>
        <v>5.1235543446831153</v>
      </c>
      <c r="D12" s="96">
        <f>'Case Study Results'!$T$22</f>
        <v>5.1153631368581536</v>
      </c>
      <c r="E12" s="90">
        <f>'Case Study Results'!$T$23</f>
        <v>6.0366915171698343</v>
      </c>
      <c r="F12" s="91">
        <f>'Case Study Results'!$T$24</f>
        <v>5.0841209792435098</v>
      </c>
      <c r="G12" s="92">
        <f>'Case Study Results'!$T$25</f>
        <v>4.9893797003628517</v>
      </c>
      <c r="H12" s="100">
        <f>'Case Study Results'!$T$26</f>
        <v>6.1415078669494889</v>
      </c>
      <c r="I12" s="94">
        <f>'Case Study Results'!$T$27</f>
        <v>5.123420867629485</v>
      </c>
      <c r="J12" s="95">
        <f>'Case Study Results'!$T$28</f>
        <v>5.1280857462502842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</row>
    <row r="13" spans="1:111" x14ac:dyDescent="0.25">
      <c r="A13" s="72" t="s">
        <v>42</v>
      </c>
      <c r="B13" s="82">
        <f>'Case Study Results'!$U$20</f>
        <v>6.0472968562125207</v>
      </c>
      <c r="C13" s="73">
        <f>'Case Study Results'!$U$21</f>
        <v>5.1235543446831153</v>
      </c>
      <c r="D13" s="84">
        <f>'Case Study Results'!$U$22</f>
        <v>5.1153631368581536</v>
      </c>
      <c r="E13" s="82">
        <f>'Case Study Results'!$U$23</f>
        <v>6.0366915171698343</v>
      </c>
      <c r="F13" s="73">
        <f>'Case Study Results'!$U$24</f>
        <v>5.0841209792435098</v>
      </c>
      <c r="G13" s="74">
        <f>'Case Study Results'!$U$25</f>
        <v>4.9893797003628517</v>
      </c>
      <c r="H13" s="81">
        <f>'Case Study Results'!$U$26</f>
        <v>6.1415078669494889</v>
      </c>
      <c r="I13" s="73">
        <f>'Case Study Results'!$U$27</f>
        <v>5.123420867629485</v>
      </c>
      <c r="J13" s="74">
        <f>'Case Study Results'!$U$28</f>
        <v>5.1280857462502842</v>
      </c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</row>
    <row r="14" spans="1:111" ht="15.75" thickBot="1" x14ac:dyDescent="0.3">
      <c r="A14" s="19" t="s">
        <v>43</v>
      </c>
      <c r="B14" s="97">
        <f>'Case Study Results'!$V$20</f>
        <v>5.1541415417261209</v>
      </c>
      <c r="C14" s="98">
        <f>'Case Study Results'!$V$21</f>
        <v>4.4557677653765566</v>
      </c>
      <c r="D14" s="101">
        <f>'Case Study Results'!$V$22</f>
        <v>4.5369291054199037</v>
      </c>
      <c r="E14" s="97">
        <f>'Case Study Results'!$V$23</f>
        <v>4.7023674433126423</v>
      </c>
      <c r="F14" s="98">
        <f>'Case Study Results'!$V$24</f>
        <v>3.8379084409041999</v>
      </c>
      <c r="G14" s="99">
        <f>'Case Study Results'!$V$25</f>
        <v>3.8091466179246489</v>
      </c>
      <c r="H14" s="102">
        <f>'Case Study Results'!$V$26</f>
        <v>4.9924627397063821</v>
      </c>
      <c r="I14" s="98">
        <f>'Case Study Results'!$V$27</f>
        <v>4.1876717790320166</v>
      </c>
      <c r="J14" s="99">
        <f>'Case Study Results'!$V$28</f>
        <v>4.3134017206568016</v>
      </c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</row>
    <row r="15" spans="1:111" ht="15.75" thickBot="1" x14ac:dyDescent="0.3"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</row>
    <row r="16" spans="1:111" ht="39" customHeight="1" thickBot="1" x14ac:dyDescent="0.3">
      <c r="A16" s="113">
        <v>2040</v>
      </c>
      <c r="B16" s="228" t="s">
        <v>29</v>
      </c>
      <c r="C16" s="229"/>
      <c r="D16" s="229"/>
      <c r="E16" s="228" t="s">
        <v>30</v>
      </c>
      <c r="F16" s="229"/>
      <c r="G16" s="230"/>
      <c r="H16" s="228" t="s">
        <v>31</v>
      </c>
      <c r="I16" s="229"/>
      <c r="J16" s="230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</row>
    <row r="17" spans="1:51" ht="15.75" thickBot="1" x14ac:dyDescent="0.3">
      <c r="A17" s="10" t="s">
        <v>32</v>
      </c>
      <c r="B17" s="11">
        <v>1000</v>
      </c>
      <c r="C17" s="12">
        <v>3500</v>
      </c>
      <c r="D17" s="12">
        <v>6000</v>
      </c>
      <c r="E17" s="11">
        <v>1000</v>
      </c>
      <c r="F17" s="12">
        <v>3500</v>
      </c>
      <c r="G17" s="12">
        <v>6000</v>
      </c>
      <c r="H17" s="11">
        <v>1000</v>
      </c>
      <c r="I17" s="12">
        <v>3500</v>
      </c>
      <c r="J17" s="12">
        <v>6000</v>
      </c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</row>
    <row r="18" spans="1:51" x14ac:dyDescent="0.25">
      <c r="A18" s="13" t="s">
        <v>34</v>
      </c>
      <c r="B18" s="14">
        <f>'Case Study Results'!$F$29 / 1000</f>
        <v>158807.66664160791</v>
      </c>
      <c r="C18" s="15">
        <f>'Case Study Results'!$F$30 / 1000</f>
        <v>194067.22411986478</v>
      </c>
      <c r="D18" s="17">
        <f>'Case Study Results'!$F$31 / 1000</f>
        <v>208874.97876518162</v>
      </c>
      <c r="E18" s="14">
        <f>'Case Study Results'!$F$32 / 1000</f>
        <v>156371.22792235471</v>
      </c>
      <c r="F18" s="15">
        <f>'Case Study Results'!$F$33 / 1000</f>
        <v>180047.63809968519</v>
      </c>
      <c r="G18" s="16">
        <f>'Case Study Results'!$F$34 / 1000</f>
        <v>192269.22767808012</v>
      </c>
      <c r="H18" s="14">
        <f>'Case Study Results'!$F$35 / 1000</f>
        <v>159132.38534559042</v>
      </c>
      <c r="I18" s="15">
        <f>'Case Study Results'!$F$36 / 1000</f>
        <v>190571.35156196461</v>
      </c>
      <c r="J18" s="17">
        <f>'Case Study Results'!$F$37 / 1000</f>
        <v>200532.8478514551</v>
      </c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</row>
    <row r="19" spans="1:51" x14ac:dyDescent="0.25">
      <c r="A19" s="18" t="s">
        <v>35</v>
      </c>
      <c r="B19" s="86">
        <f>'Case Study Results'!$G$29 / 1000</f>
        <v>57299.32288910004</v>
      </c>
      <c r="C19" s="87">
        <f>'Case Study Results'!$G$30 / 1000</f>
        <v>75288.766176580539</v>
      </c>
      <c r="D19" s="88">
        <f>'Case Study Results'!$G$31 / 1000</f>
        <v>81633.333851409028</v>
      </c>
      <c r="E19" s="86">
        <f>'Case Study Results'!$G$32 / 1000</f>
        <v>30929.91566225803</v>
      </c>
      <c r="F19" s="87">
        <f>'Case Study Results'!$G$33 / 1000</f>
        <v>38492.660670721903</v>
      </c>
      <c r="G19" s="89">
        <f>'Case Study Results'!$G$34 / 1000</f>
        <v>41549.764982494242</v>
      </c>
      <c r="H19" s="86">
        <f>'Case Study Results'!$G$35 / 1000</f>
        <v>42634.332055830906</v>
      </c>
      <c r="I19" s="87">
        <f>'Case Study Results'!$G$36 / 1000</f>
        <v>54281.485225698059</v>
      </c>
      <c r="J19" s="88">
        <f>'Case Study Results'!$G$37 / 1000</f>
        <v>58022.452561936465</v>
      </c>
      <c r="L19" s="7"/>
      <c r="M19" s="7"/>
      <c r="N19" s="7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</row>
    <row r="20" spans="1:51" ht="15.75" thickBot="1" x14ac:dyDescent="0.3">
      <c r="A20" s="71" t="s">
        <v>36</v>
      </c>
      <c r="B20" s="83">
        <f>'Case Study Results'!$H$29 / 1000</f>
        <v>96316.60929131975</v>
      </c>
      <c r="C20" s="75">
        <f>'Case Study Results'!$H$30 / 1000</f>
        <v>112248.21777255561</v>
      </c>
      <c r="D20" s="76">
        <f>'Case Study Results'!$H$31 / 1000</f>
        <v>119446.9390882131</v>
      </c>
      <c r="E20" s="83">
        <f>'Case Study Results'!$H$32 / 1000</f>
        <v>118987.8465042083</v>
      </c>
      <c r="F20" s="75">
        <f>'Case Study Results'!$H$33 / 1000</f>
        <v>133820.82841463</v>
      </c>
      <c r="G20" s="85">
        <f>'Case Study Results'!$H$34 / 1000</f>
        <v>141685.78311161508</v>
      </c>
      <c r="H20" s="83">
        <f>'Case Study Results'!$H$35 / 1000</f>
        <v>110491.7504823889</v>
      </c>
      <c r="I20" s="75">
        <f>'Case Study Results'!$H$36 / 1000</f>
        <v>128818.9728765685</v>
      </c>
      <c r="J20" s="76">
        <f>'Case Study Results'!$H$37 / 1000</f>
        <v>133887.16907585179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</row>
    <row r="21" spans="1:51" x14ac:dyDescent="0.25">
      <c r="A21" s="78" t="s">
        <v>9</v>
      </c>
      <c r="B21" s="114">
        <f>'Case Study Results'!$K$29</f>
        <v>124826325.641554</v>
      </c>
      <c r="C21" s="115">
        <f>'Case Study Results'!$K$30</f>
        <v>145473690.23323891</v>
      </c>
      <c r="D21" s="116">
        <f>'Case Study Results'!$K$31</f>
        <v>154803233.05833241</v>
      </c>
      <c r="E21" s="114">
        <f>'Case Study Results'!$K$32</f>
        <v>154208249.06946209</v>
      </c>
      <c r="F21" s="115">
        <f>'Case Study Results'!$K$33</f>
        <v>173431793.62537149</v>
      </c>
      <c r="G21" s="117">
        <f>'Case Study Results'!$K$34</f>
        <v>183624774.91266569</v>
      </c>
      <c r="H21" s="114">
        <f>'Case Study Results'!$K$35</f>
        <v>143197308.62518239</v>
      </c>
      <c r="I21" s="115">
        <f>'Case Study Results'!$K$36</f>
        <v>166949388.84804291</v>
      </c>
      <c r="J21" s="116">
        <f>'Case Study Results'!$K$37</f>
        <v>173517771.12231499</v>
      </c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</row>
    <row r="22" spans="1:51" x14ac:dyDescent="0.25">
      <c r="A22" s="79" t="s">
        <v>11</v>
      </c>
      <c r="B22" s="118">
        <f>'Case Study Results'!$M$29</f>
        <v>36972986.341530502</v>
      </c>
      <c r="C22" s="119">
        <f>'Case Study Results'!$M$30</f>
        <v>121317611.43314689</v>
      </c>
      <c r="D22" s="120">
        <f>'Case Study Results'!$M$31</f>
        <v>207973048.17110899</v>
      </c>
      <c r="E22" s="118">
        <f>'Case Study Results'!$M$32</f>
        <v>36972986.341530502</v>
      </c>
      <c r="F22" s="119">
        <f>'Case Study Results'!$M$33</f>
        <v>121317611.43314689</v>
      </c>
      <c r="G22" s="121">
        <f>'Case Study Results'!$M$34</f>
        <v>207973048.17110899</v>
      </c>
      <c r="H22" s="118">
        <f>'Case Study Results'!$M$35</f>
        <v>36972986.341530502</v>
      </c>
      <c r="I22" s="119">
        <f>'Case Study Results'!$M$36</f>
        <v>121317611.43314689</v>
      </c>
      <c r="J22" s="120">
        <f>'Case Study Results'!$M$37</f>
        <v>207973048.17110899</v>
      </c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</row>
    <row r="23" spans="1:51" x14ac:dyDescent="0.25">
      <c r="A23" s="79" t="s">
        <v>37</v>
      </c>
      <c r="B23" s="86">
        <f>'Case Study Results'!$O$29</f>
        <v>0.296195423132942</v>
      </c>
      <c r="C23" s="87">
        <f>'Case Study Results'!$O$30</f>
        <v>0.83394881396517551</v>
      </c>
      <c r="D23" s="88">
        <f>'Case Study Results'!$O$31</f>
        <v>1.3434670843905521</v>
      </c>
      <c r="E23" s="86">
        <f>'Case Study Results'!$O$32</f>
        <v>0.23976010728762159</v>
      </c>
      <c r="F23" s="87">
        <f>'Case Study Results'!$O$33</f>
        <v>0.69951194586157639</v>
      </c>
      <c r="G23" s="89">
        <f>'Case Study Results'!$O$34</f>
        <v>1.1325979747015269</v>
      </c>
      <c r="H23" s="86">
        <f>'Case Study Results'!$O$35</f>
        <v>0.25819609807267357</v>
      </c>
      <c r="I23" s="87">
        <f>'Case Study Results'!$O$36</f>
        <v>0.72667298916302148</v>
      </c>
      <c r="J23" s="88">
        <f>'Case Study Results'!$O$37</f>
        <v>1.198569154190587</v>
      </c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</row>
    <row r="24" spans="1:51" ht="15.75" thickBot="1" x14ac:dyDescent="0.3">
      <c r="A24" s="80" t="s">
        <v>38</v>
      </c>
      <c r="B24" s="83">
        <f>'Case Study Results'!$P$29</f>
        <v>3.7937665924815249</v>
      </c>
      <c r="C24" s="75">
        <f>'Case Study Results'!$P$30</f>
        <v>3.2823234080338421</v>
      </c>
      <c r="D24" s="76">
        <f>'Case Study Results'!$P$31</f>
        <v>3.101778445162426</v>
      </c>
      <c r="E24" s="83">
        <f>'Case Study Results'!$P$32</f>
        <v>3.2160066461750629</v>
      </c>
      <c r="F24" s="75">
        <f>'Case Study Results'!$P$33</f>
        <v>2.8903030202779578</v>
      </c>
      <c r="G24" s="85">
        <f>'Case Study Results'!$P$34</f>
        <v>2.7592029600278192</v>
      </c>
      <c r="H24" s="83">
        <f>'Case Study Results'!$P$35</f>
        <v>3.4023729094821791</v>
      </c>
      <c r="I24" s="75">
        <f>'Case Study Results'!$P$36</f>
        <v>2.950718370190959</v>
      </c>
      <c r="J24" s="76">
        <f>'Case Study Results'!$P$37</f>
        <v>2.8574671872584601</v>
      </c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</row>
    <row r="25" spans="1:51" x14ac:dyDescent="0.25">
      <c r="A25" s="78" t="s">
        <v>39</v>
      </c>
      <c r="B25" s="103">
        <f>'Case Study Results'!$Q$29 / 100</f>
        <v>0.46839004534755013</v>
      </c>
      <c r="C25" s="104">
        <f>'Case Study Results'!$Q$30 / 100</f>
        <v>0.55728955175162065</v>
      </c>
      <c r="D25" s="105">
        <f>'Case Study Results'!$Q$31 / 100</f>
        <v>0.5763951649937058</v>
      </c>
      <c r="E25" s="103">
        <f>'Case Study Results'!$Q$32 / 100</f>
        <v>0.56080281208179938</v>
      </c>
      <c r="F25" s="104">
        <f>'Case Study Results'!$Q$33 / 100</f>
        <v>0.66707807412275899</v>
      </c>
      <c r="G25" s="106">
        <f>'Case Study Results'!$Q$34 / 100</f>
        <v>0.69527743694420829</v>
      </c>
      <c r="H25" s="103">
        <f>'Case Study Results'!$Q$35 / 100</f>
        <v>0.52432714791712731</v>
      </c>
      <c r="I25" s="104">
        <f>'Case Study Results'!$Q$36 / 100</f>
        <v>0.62480310298712327</v>
      </c>
      <c r="J25" s="105">
        <f>'Case Study Results'!$Q$37 / 100</f>
        <v>0.65881703323913454</v>
      </c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</row>
    <row r="26" spans="1:51" ht="15.75" thickBot="1" x14ac:dyDescent="0.3">
      <c r="A26" s="19" t="s">
        <v>40</v>
      </c>
      <c r="B26" s="107">
        <f>'Case Study Results'!$R$29 / 100</f>
        <v>0.79205212039806294</v>
      </c>
      <c r="C26" s="108">
        <f>'Case Study Results'!$R$30 / 100</f>
        <v>0.88068749364039833</v>
      </c>
      <c r="D26" s="109">
        <f>'Case Study Results'!$R$31 / 100</f>
        <v>0.93289563063219161</v>
      </c>
      <c r="E26" s="110">
        <f>'Case Study Results'!$R$32 / 100</f>
        <v>0.81311382834334944</v>
      </c>
      <c r="F26" s="111">
        <f>'Case Study Results'!$R$33 / 100</f>
        <v>0.88681467968788863</v>
      </c>
      <c r="G26" s="112">
        <f>'Case Study Results'!$R$34 / 100</f>
        <v>0.93129560835075931</v>
      </c>
      <c r="H26" s="107">
        <f>'Case Study Results'!$R$35 / 100</f>
        <v>0.83526324572079447</v>
      </c>
      <c r="I26" s="108">
        <f>'Case Study Results'!$R$36 / 100</f>
        <v>0.90453132854816332</v>
      </c>
      <c r="J26" s="109">
        <f>'Case Study Results'!$R$37 / 100</f>
        <v>0.93965501375227134</v>
      </c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</row>
    <row r="27" spans="1:51" x14ac:dyDescent="0.25">
      <c r="A27" s="72" t="s">
        <v>41</v>
      </c>
      <c r="B27" s="93">
        <f>'Case Study Results'!$T$29</f>
        <v>2.981984145323834</v>
      </c>
      <c r="C27" s="94">
        <f>'Case Study Results'!$T$30</f>
        <v>2.4604448323056531</v>
      </c>
      <c r="D27" s="96">
        <f>'Case Study Results'!$T$31</f>
        <v>2.2988169017678062</v>
      </c>
      <c r="E27" s="90">
        <f>'Case Study Results'!$T$32</f>
        <v>3.171521772206479</v>
      </c>
      <c r="F27" s="91">
        <f>'Case Study Results'!$T$33</f>
        <v>2.784098931917681</v>
      </c>
      <c r="G27" s="92">
        <f>'Case Study Results'!$T$34</f>
        <v>2.635148788977173</v>
      </c>
      <c r="H27" s="100">
        <f>'Case Study Results'!$T$35</f>
        <v>3.0616687013080082</v>
      </c>
      <c r="I27" s="94">
        <f>'Case Study Results'!$T$36</f>
        <v>2.5849668616423549</v>
      </c>
      <c r="J27" s="95">
        <f>'Case Study Results'!$T$37</f>
        <v>2.4725193039472471</v>
      </c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</row>
    <row r="28" spans="1:51" x14ac:dyDescent="0.25">
      <c r="A28" s="72" t="s">
        <v>42</v>
      </c>
      <c r="B28" s="82">
        <f>'Case Study Results'!$U$29</f>
        <v>2.981984145323834</v>
      </c>
      <c r="C28" s="73">
        <f>'Case Study Results'!$U$30</f>
        <v>2.4604448323056531</v>
      </c>
      <c r="D28" s="84">
        <f>'Case Study Results'!$U$31</f>
        <v>2.2988169017678062</v>
      </c>
      <c r="E28" s="82">
        <f>'Case Study Results'!$U$32</f>
        <v>3.171521772206479</v>
      </c>
      <c r="F28" s="73">
        <f>'Case Study Results'!$U$33</f>
        <v>2.784098931917681</v>
      </c>
      <c r="G28" s="74">
        <f>'Case Study Results'!$U$34</f>
        <v>2.635148788977173</v>
      </c>
      <c r="H28" s="81">
        <f>'Case Study Results'!$U$35</f>
        <v>3.0616687013080082</v>
      </c>
      <c r="I28" s="73">
        <f>'Case Study Results'!$U$36</f>
        <v>2.5849668616423549</v>
      </c>
      <c r="J28" s="74">
        <f>'Case Study Results'!$U$37</f>
        <v>2.4725193039472471</v>
      </c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</row>
    <row r="29" spans="1:51" ht="15.75" thickBot="1" x14ac:dyDescent="0.3">
      <c r="A29" s="19" t="s">
        <v>43</v>
      </c>
      <c r="B29" s="97">
        <f>'Case Study Results'!$V$29</f>
        <v>2.1959621082186729</v>
      </c>
      <c r="C29" s="98">
        <f>'Case Study Results'!$V$30</f>
        <v>1.7108401997202569</v>
      </c>
      <c r="D29" s="101">
        <f>'Case Study Results'!$V$31</f>
        <v>1.55768824206193</v>
      </c>
      <c r="E29" s="97">
        <f>'Case Study Results'!$V$32</f>
        <v>2.1853541049292651</v>
      </c>
      <c r="F29" s="98">
        <f>'Case Study Results'!$V$33</f>
        <v>1.8208438986617079</v>
      </c>
      <c r="G29" s="99">
        <f>'Case Study Results'!$V$34</f>
        <v>1.680108936109443</v>
      </c>
      <c r="H29" s="102">
        <f>'Case Study Results'!$V$35</f>
        <v>2.161805934127095</v>
      </c>
      <c r="I29" s="98">
        <f>'Case Study Results'!$V$36</f>
        <v>1.70892023931592</v>
      </c>
      <c r="J29" s="99">
        <f>'Case Study Results'!$V$37</f>
        <v>1.60723577069364</v>
      </c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</row>
    <row r="30" spans="1:51" ht="15.75" thickBot="1" x14ac:dyDescent="0.3"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</row>
    <row r="31" spans="1:51" ht="39" customHeight="1" thickBot="1" x14ac:dyDescent="0.3">
      <c r="A31" s="113">
        <v>2050</v>
      </c>
      <c r="B31" s="228" t="s">
        <v>29</v>
      </c>
      <c r="C31" s="229"/>
      <c r="D31" s="229"/>
      <c r="E31" s="228" t="s">
        <v>30</v>
      </c>
      <c r="F31" s="229"/>
      <c r="G31" s="230"/>
      <c r="H31" s="228" t="s">
        <v>31</v>
      </c>
      <c r="I31" s="229"/>
      <c r="J31" s="23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</row>
    <row r="32" spans="1:51" ht="15.75" thickBot="1" x14ac:dyDescent="0.3">
      <c r="A32" s="10" t="s">
        <v>32</v>
      </c>
      <c r="B32" s="11">
        <v>1000</v>
      </c>
      <c r="C32" s="12">
        <v>3500</v>
      </c>
      <c r="D32" s="12">
        <v>6000</v>
      </c>
      <c r="E32" s="11">
        <v>1000</v>
      </c>
      <c r="F32" s="12">
        <v>3500</v>
      </c>
      <c r="G32" s="12">
        <v>6000</v>
      </c>
      <c r="H32" s="11">
        <v>1000</v>
      </c>
      <c r="I32" s="12">
        <v>3500</v>
      </c>
      <c r="J32" s="12">
        <v>6000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</row>
    <row r="33" spans="1:51" x14ac:dyDescent="0.25">
      <c r="A33" s="13" t="s">
        <v>34</v>
      </c>
      <c r="B33" s="14">
        <f>'Case Study Results'!$F$38 / 1000</f>
        <v>154003.28478626659</v>
      </c>
      <c r="C33" s="15">
        <f>'Case Study Results'!$F$39 / 1000</f>
        <v>198760.4890571849</v>
      </c>
      <c r="D33" s="17">
        <f>'Case Study Results'!$F$40 / 1000</f>
        <v>211536.18126078771</v>
      </c>
      <c r="E33" s="14">
        <f>'Case Study Results'!$F$41 / 1000</f>
        <v>134581.12623434179</v>
      </c>
      <c r="F33" s="15">
        <f>'Case Study Results'!$F$42 / 1000</f>
        <v>148448.31906928349</v>
      </c>
      <c r="G33" s="16">
        <f>'Case Study Results'!$F$43 / 1000</f>
        <v>155066.79484001381</v>
      </c>
      <c r="H33" s="14">
        <f>'Case Study Results'!$F$44 / 1000</f>
        <v>159413.063185284</v>
      </c>
      <c r="I33" s="15">
        <f>'Case Study Results'!$F$45 / 1000</f>
        <v>204497.11171478441</v>
      </c>
      <c r="J33" s="17">
        <f>'Case Study Results'!$F$46 / 1000</f>
        <v>219388.94529149882</v>
      </c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</row>
    <row r="34" spans="1:51" x14ac:dyDescent="0.25">
      <c r="A34" s="18" t="s">
        <v>35</v>
      </c>
      <c r="B34" s="86">
        <f>'Case Study Results'!$G$38 / 1000</f>
        <v>82529.42424945136</v>
      </c>
      <c r="C34" s="87">
        <f>'Case Study Results'!$G$39 / 1000</f>
        <v>130437.5531462057</v>
      </c>
      <c r="D34" s="88">
        <f>'Case Study Results'!$G$40 / 1000</f>
        <v>147226.74713058778</v>
      </c>
      <c r="E34" s="86">
        <f>'Case Study Results'!$G$41 / 1000</f>
        <v>10595.182085647541</v>
      </c>
      <c r="F34" s="87">
        <f>'Case Study Results'!$G$42 / 1000</f>
        <v>21833.886976465699</v>
      </c>
      <c r="G34" s="89">
        <f>'Case Study Results'!$G$43 / 1000</f>
        <v>26570.653229382922</v>
      </c>
      <c r="H34" s="86">
        <f>'Case Study Results'!$G$44 / 1000</f>
        <v>81274.623213778381</v>
      </c>
      <c r="I34" s="87">
        <f>'Case Study Results'!$G$45 / 1000</f>
        <v>126598.6608885828</v>
      </c>
      <c r="J34" s="88">
        <f>'Case Study Results'!$G$46 / 1000</f>
        <v>140777.52954500041</v>
      </c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</row>
    <row r="35" spans="1:51" ht="15.75" thickBot="1" x14ac:dyDescent="0.3">
      <c r="A35" s="71" t="s">
        <v>36</v>
      </c>
      <c r="B35" s="83">
        <f>'Case Study Results'!$H$38 / 1000</f>
        <v>67900.16750997577</v>
      </c>
      <c r="C35" s="75">
        <f>'Case Study Results'!$H$39 / 1000</f>
        <v>64906.789115431471</v>
      </c>
      <c r="D35" s="76">
        <f>'Case Study Results'!$H$40 / 1000</f>
        <v>61093.962423690959</v>
      </c>
      <c r="E35" s="83">
        <f>'Case Study Results'!$H$41 / 1000</f>
        <v>116976.43673105261</v>
      </c>
      <c r="F35" s="75">
        <f>'Case Study Results'!$H$42 / 1000</f>
        <v>118945.2251807084</v>
      </c>
      <c r="G35" s="85">
        <f>'Case Study Results'!$H$43 / 1000</f>
        <v>120732.8492226309</v>
      </c>
      <c r="H35" s="83">
        <f>'Case Study Results'!$H$44 / 1000</f>
        <v>73491.20265761645</v>
      </c>
      <c r="I35" s="75">
        <f>'Case Study Results'!$H$45 / 1000</f>
        <v>72906.464626732777</v>
      </c>
      <c r="J35" s="76">
        <f>'Case Study Results'!$H$46 / 1000</f>
        <v>73583.781301014678</v>
      </c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</row>
    <row r="36" spans="1:51" x14ac:dyDescent="0.25">
      <c r="A36" s="78" t="s">
        <v>9</v>
      </c>
      <c r="B36" s="114">
        <f>'Case Study Results'!$K$38</f>
        <v>46172113.906782649</v>
      </c>
      <c r="C36" s="115">
        <f>'Case Study Results'!$K$39</f>
        <v>44136616.598492697</v>
      </c>
      <c r="D36" s="116">
        <f>'Case Study Results'!$K$40</f>
        <v>41543894.448109373</v>
      </c>
      <c r="E36" s="114">
        <f>'Case Study Results'!$K$41</f>
        <v>79543976.977112025</v>
      </c>
      <c r="F36" s="115">
        <f>'Case Study Results'!$K$42</f>
        <v>80882753.122877806</v>
      </c>
      <c r="G36" s="117">
        <f>'Case Study Results'!$K$43</f>
        <v>82098337.471384987</v>
      </c>
      <c r="H36" s="114">
        <f>'Case Study Results'!$K$44</f>
        <v>49974017.807177983</v>
      </c>
      <c r="I36" s="115">
        <f>'Case Study Results'!$K$45</f>
        <v>49576395.946177103</v>
      </c>
      <c r="J36" s="116">
        <f>'Case Study Results'!$K$46</f>
        <v>50036971.284688748</v>
      </c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</row>
    <row r="37" spans="1:51" x14ac:dyDescent="0.25">
      <c r="A37" s="79" t="s">
        <v>11</v>
      </c>
      <c r="B37" s="118">
        <f>'Case Study Results'!$M$38</f>
        <v>42718803.719093777</v>
      </c>
      <c r="C37" s="119">
        <f>'Case Study Results'!$M$39</f>
        <v>140171074.7032764</v>
      </c>
      <c r="D37" s="120">
        <f>'Case Study Results'!$M$40</f>
        <v>240293270.91990241</v>
      </c>
      <c r="E37" s="118">
        <f>'Case Study Results'!$M$41</f>
        <v>42718803.719093777</v>
      </c>
      <c r="F37" s="119">
        <f>'Case Study Results'!$M$42</f>
        <v>140171074.7032764</v>
      </c>
      <c r="G37" s="121">
        <f>'Case Study Results'!$M$43</f>
        <v>240293270.91990241</v>
      </c>
      <c r="H37" s="118">
        <f>'Case Study Results'!$M$44</f>
        <v>42718803.719093777</v>
      </c>
      <c r="I37" s="119">
        <f>'Case Study Results'!$M$45</f>
        <v>140171074.7032764</v>
      </c>
      <c r="J37" s="120">
        <f>'Case Study Results'!$M$46</f>
        <v>240293270.91990241</v>
      </c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</row>
    <row r="38" spans="1:51" x14ac:dyDescent="0.25">
      <c r="A38" s="79" t="s">
        <v>37</v>
      </c>
      <c r="B38" s="86">
        <f>'Case Study Results'!$O$38</f>
        <v>0.9252078820852605</v>
      </c>
      <c r="C38" s="87">
        <f>'Case Study Results'!$O$39</f>
        <v>3.1758454885294349</v>
      </c>
      <c r="D38" s="88">
        <f>'Case Study Results'!$O$40</f>
        <v>5.7840814904833264</v>
      </c>
      <c r="E38" s="86">
        <f>'Case Study Results'!$O$41</f>
        <v>0.53704636532550643</v>
      </c>
      <c r="F38" s="87">
        <f>'Case Study Results'!$O$42</f>
        <v>1.733015621888232</v>
      </c>
      <c r="G38" s="89">
        <f>'Case Study Results'!$O$43</f>
        <v>2.9268956999726772</v>
      </c>
      <c r="H38" s="86">
        <f>'Case Study Results'!$O$44</f>
        <v>0.85482027648691261</v>
      </c>
      <c r="I38" s="87">
        <f>'Case Study Results'!$O$45</f>
        <v>2.827375246386485</v>
      </c>
      <c r="J38" s="88">
        <f>'Case Study Results'!$O$46</f>
        <v>4.8023144636940067</v>
      </c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</row>
    <row r="39" spans="1:51" ht="15.75" thickBot="1" x14ac:dyDescent="0.3">
      <c r="A39" s="80" t="s">
        <v>38</v>
      </c>
      <c r="B39" s="83">
        <f>'Case Study Results'!$P$38</f>
        <v>8.0604325806030133</v>
      </c>
      <c r="C39" s="75">
        <f>'Case Study Results'!$P$39</f>
        <v>8.6320343348016699</v>
      </c>
      <c r="D39" s="76">
        <f>'Case Study Results'!$P$40</f>
        <v>9.2546739358202093</v>
      </c>
      <c r="E39" s="83">
        <f>'Case Study Results'!$P$41</f>
        <v>4.85227770137333</v>
      </c>
      <c r="F39" s="75">
        <f>'Case Study Results'!$P$42</f>
        <v>4.836568567674318</v>
      </c>
      <c r="G39" s="85">
        <f>'Case Study Results'!$P$43</f>
        <v>4.8210778914585877</v>
      </c>
      <c r="H39" s="83">
        <f>'Case Study Results'!$P$44</f>
        <v>7.5944625384198963</v>
      </c>
      <c r="I39" s="75">
        <f>'Case Study Results'!$P$45</f>
        <v>7.8505166504295367</v>
      </c>
      <c r="J39" s="76">
        <f>'Case Study Results'!$P$46</f>
        <v>7.8826178165044736</v>
      </c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</row>
    <row r="40" spans="1:51" x14ac:dyDescent="0.25">
      <c r="A40" s="78" t="s">
        <v>39</v>
      </c>
      <c r="B40" s="103">
        <f>'Case Study Results'!$Q$38 / 100</f>
        <v>0.28581732137977389</v>
      </c>
      <c r="C40" s="104">
        <f>'Case Study Results'!$Q$39 / 100</f>
        <v>0.28991565369851413</v>
      </c>
      <c r="D40" s="105">
        <f>'Case Study Results'!$Q$40 / 100</f>
        <v>0.2951691245610053</v>
      </c>
      <c r="E40" s="103">
        <f>'Case Study Results'!$Q$41 / 100</f>
        <v>0.48239506340801425</v>
      </c>
      <c r="F40" s="104">
        <f>'Case Study Results'!$Q$42 / 100</f>
        <v>0.54883300229122722</v>
      </c>
      <c r="G40" s="106">
        <f>'Case Study Results'!$Q$43 / 100</f>
        <v>0.54718150806536348</v>
      </c>
      <c r="H40" s="103">
        <f>'Case Study Results'!$Q$44 / 100</f>
        <v>0.31000418461541168</v>
      </c>
      <c r="I40" s="104">
        <f>'Case Study Results'!$Q$45 / 100</f>
        <v>0.31939049265279257</v>
      </c>
      <c r="J40" s="105">
        <f>'Case Study Results'!$Q$46 / 100</f>
        <v>0.31953959821838829</v>
      </c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</row>
    <row r="41" spans="1:51" ht="15.75" thickBot="1" x14ac:dyDescent="0.3">
      <c r="A41" s="19" t="s">
        <v>40</v>
      </c>
      <c r="B41" s="107">
        <f>'Case Study Results'!$R$38 / 100</f>
        <v>0.79164189014277109</v>
      </c>
      <c r="C41" s="108">
        <f>'Case Study Results'!$R$39 / 100</f>
        <v>0.86658630253177094</v>
      </c>
      <c r="D41" s="109">
        <f>'Case Study Results'!$R$40 / 100</f>
        <v>0.88665801247945564</v>
      </c>
      <c r="E41" s="110">
        <f>'Case Study Results'!$R$41 / 100</f>
        <v>0.55496941269007727</v>
      </c>
      <c r="F41" s="111">
        <f>'Case Study Results'!$R$42 / 100</f>
        <v>0.6981145472015825</v>
      </c>
      <c r="G41" s="112">
        <f>'Case Study Results'!$R$43 / 100</f>
        <v>0.77237263489337182</v>
      </c>
      <c r="H41" s="107">
        <f>'Case Study Results'!$R$44 / 100</f>
        <v>0.78054738549260261</v>
      </c>
      <c r="I41" s="108">
        <f>'Case Study Results'!$R$45 / 100</f>
        <v>0.86318790802278211</v>
      </c>
      <c r="J41" s="109">
        <f>'Case Study Results'!$R$46 / 100</f>
        <v>0.88694903158816418</v>
      </c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</row>
    <row r="42" spans="1:51" x14ac:dyDescent="0.25">
      <c r="A42" s="72" t="s">
        <v>41</v>
      </c>
      <c r="B42" s="93">
        <f>'Case Study Results'!$T$38</f>
        <v>2.416618656972521</v>
      </c>
      <c r="C42" s="94">
        <f>'Case Study Results'!$T$39</f>
        <v>1.9168235684434889</v>
      </c>
      <c r="D42" s="96">
        <f>'Case Study Results'!$T$40</f>
        <v>1.817538705907676</v>
      </c>
      <c r="E42" s="90">
        <f>'Case Study Results'!$T$41</f>
        <v>2.867931607976872</v>
      </c>
      <c r="F42" s="91">
        <f>'Case Study Results'!$T$42</f>
        <v>2.6352267501156059</v>
      </c>
      <c r="G42" s="92">
        <f>'Case Study Results'!$T$43</f>
        <v>2.5524644403539729</v>
      </c>
      <c r="H42" s="100">
        <f>'Case Study Results'!$T$44</f>
        <v>2.380769797327233</v>
      </c>
      <c r="I42" s="94">
        <f>'Case Study Results'!$T$45</f>
        <v>1.9032069381330681</v>
      </c>
      <c r="J42" s="95">
        <f>'Case Study Results'!$T$46</f>
        <v>1.79782222303201</v>
      </c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</row>
    <row r="43" spans="1:51" x14ac:dyDescent="0.25">
      <c r="A43" s="72" t="s">
        <v>42</v>
      </c>
      <c r="B43" s="82">
        <f>'Case Study Results'!$U$38</f>
        <v>2.416618656972521</v>
      </c>
      <c r="C43" s="73">
        <f>'Case Study Results'!$U$39</f>
        <v>1.9168235684434889</v>
      </c>
      <c r="D43" s="84">
        <f>'Case Study Results'!$U$40</f>
        <v>1.817538705907676</v>
      </c>
      <c r="E43" s="82">
        <f>'Case Study Results'!$U$41</f>
        <v>2.867931607976872</v>
      </c>
      <c r="F43" s="73">
        <f>'Case Study Results'!$U$42</f>
        <v>2.6352267501156059</v>
      </c>
      <c r="G43" s="74">
        <f>'Case Study Results'!$U$43</f>
        <v>2.5524644403539729</v>
      </c>
      <c r="H43" s="81">
        <f>'Case Study Results'!$U$44</f>
        <v>2.380769797327233</v>
      </c>
      <c r="I43" s="73">
        <f>'Case Study Results'!$U$45</f>
        <v>1.9032069381330681</v>
      </c>
      <c r="J43" s="74">
        <f>'Case Study Results'!$U$46</f>
        <v>1.79782222303201</v>
      </c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</row>
    <row r="44" spans="1:51" ht="15.75" thickBot="1" x14ac:dyDescent="0.3">
      <c r="A44" s="19" t="s">
        <v>43</v>
      </c>
      <c r="B44" s="97">
        <f>'Case Study Results'!$V$38</f>
        <v>2.1168061304354251</v>
      </c>
      <c r="C44" s="98">
        <f>'Case Study Results'!$V$39</f>
        <v>1.694764260741775</v>
      </c>
      <c r="D44" s="101">
        <f>'Case Study Results'!$V$40</f>
        <v>1.6211472696980329</v>
      </c>
      <c r="E44" s="97">
        <f>'Case Study Results'!$V$41</f>
        <v>2.2768830768581432</v>
      </c>
      <c r="F44" s="98">
        <f>'Case Study Results'!$V$42</f>
        <v>2.0903721257589081</v>
      </c>
      <c r="G44" s="99">
        <f>'Case Study Results'!$V$43</f>
        <v>2.023025900297168</v>
      </c>
      <c r="H44" s="102">
        <f>'Case Study Results'!$V$44</f>
        <v>2.067282202216576</v>
      </c>
      <c r="I44" s="98">
        <f>'Case Study Results'!$V$45</f>
        <v>1.660776150086916</v>
      </c>
      <c r="J44" s="99">
        <f>'Case Study Results'!$V$46</f>
        <v>1.569747963327605</v>
      </c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</row>
    <row r="45" spans="1:51" x14ac:dyDescent="0.25"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</row>
    <row r="46" spans="1:51" x14ac:dyDescent="0.25">
      <c r="C46" t="s">
        <v>62</v>
      </c>
      <c r="D46" t="s">
        <v>63</v>
      </c>
      <c r="F46" s="213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</row>
    <row r="47" spans="1:51" x14ac:dyDescent="0.25"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</row>
    <row r="48" spans="1:51" x14ac:dyDescent="0.25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</row>
    <row r="49" spans="1:51" ht="16.5" customHeight="1" x14ac:dyDescent="0.25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231">
        <v>2035</v>
      </c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</row>
    <row r="50" spans="1:51" x14ac:dyDescent="0.2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23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</row>
    <row r="51" spans="1:51" x14ac:dyDescent="0.2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23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</row>
    <row r="52" spans="1:51" x14ac:dyDescent="0.25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23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</row>
    <row r="53" spans="1:51" x14ac:dyDescent="0.25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231"/>
    </row>
    <row r="54" spans="1:51" x14ac:dyDescent="0.25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23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</row>
    <row r="55" spans="1:51" x14ac:dyDescent="0.2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23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</row>
    <row r="56" spans="1:51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23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</row>
    <row r="57" spans="1:51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23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</row>
    <row r="58" spans="1:51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23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</row>
    <row r="59" spans="1:51" ht="12" customHeight="1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23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</row>
    <row r="60" spans="1:51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23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</row>
    <row r="61" spans="1:51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23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</row>
    <row r="62" spans="1:51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23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</row>
    <row r="63" spans="1:51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23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</row>
    <row r="64" spans="1:51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23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</row>
    <row r="65" spans="1:43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23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</row>
    <row r="66" spans="1:43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23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</row>
    <row r="67" spans="1:43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23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</row>
    <row r="68" spans="1:43" x14ac:dyDescent="0.25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23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</row>
    <row r="69" spans="1:43" x14ac:dyDescent="0.25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23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</row>
    <row r="70" spans="1:43" x14ac:dyDescent="0.25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23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</row>
    <row r="71" spans="1:43" x14ac:dyDescent="0.25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23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</row>
    <row r="72" spans="1:43" x14ac:dyDescent="0.25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23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</row>
    <row r="73" spans="1:43" x14ac:dyDescent="0.25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23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</row>
    <row r="74" spans="1:43" x14ac:dyDescent="0.25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23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</row>
    <row r="75" spans="1:43" x14ac:dyDescent="0.2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23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</row>
    <row r="76" spans="1:43" x14ac:dyDescent="0.25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23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</row>
    <row r="77" spans="1:43" ht="16.5" customHeight="1" x14ac:dyDescent="0.2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23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</row>
    <row r="78" spans="1:43" x14ac:dyDescent="0.25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23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</row>
    <row r="79" spans="1:43" x14ac:dyDescent="0.2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23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</row>
    <row r="80" spans="1:43" x14ac:dyDescent="0.2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23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</row>
    <row r="81" spans="1:43" x14ac:dyDescent="0.25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23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</row>
    <row r="82" spans="1:43" x14ac:dyDescent="0.2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23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</row>
    <row r="83" spans="1:43" x14ac:dyDescent="0.25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23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</row>
    <row r="84" spans="1:43" x14ac:dyDescent="0.25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23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</row>
    <row r="85" spans="1:43" x14ac:dyDescent="0.2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23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</row>
    <row r="86" spans="1:43" x14ac:dyDescent="0.2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23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</row>
    <row r="87" spans="1:43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23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</row>
    <row r="88" spans="1:43" x14ac:dyDescent="0.25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23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</row>
    <row r="89" spans="1:43" x14ac:dyDescent="0.25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23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</row>
    <row r="90" spans="1:43" x14ac:dyDescent="0.2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23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</row>
    <row r="91" spans="1:43" x14ac:dyDescent="0.2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23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</row>
    <row r="92" spans="1:43" x14ac:dyDescent="0.25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23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</row>
    <row r="93" spans="1:43" x14ac:dyDescent="0.2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23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</row>
    <row r="94" spans="1:43" x14ac:dyDescent="0.2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23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</row>
    <row r="95" spans="1:43" x14ac:dyDescent="0.2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23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</row>
    <row r="96" spans="1:43" x14ac:dyDescent="0.2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23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</row>
    <row r="97" spans="1:43" x14ac:dyDescent="0.2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23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</row>
    <row r="98" spans="1:43" x14ac:dyDescent="0.2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23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</row>
    <row r="99" spans="1:43" x14ac:dyDescent="0.2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23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</row>
    <row r="100" spans="1:43" x14ac:dyDescent="0.2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23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</row>
    <row r="101" spans="1:43" x14ac:dyDescent="0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23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</row>
    <row r="102" spans="1:43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23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</row>
    <row r="103" spans="1:43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23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</row>
    <row r="104" spans="1:43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23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</row>
    <row r="105" spans="1:43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231"/>
    </row>
    <row r="106" spans="1:43" x14ac:dyDescent="0.2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231"/>
    </row>
    <row r="107" spans="1:43" x14ac:dyDescent="0.2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231"/>
    </row>
    <row r="108" spans="1:43" ht="15" customHeight="1" x14ac:dyDescent="0.2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231"/>
    </row>
    <row r="109" spans="1:43" x14ac:dyDescent="0.2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231"/>
    </row>
    <row r="110" spans="1:43" x14ac:dyDescent="0.2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231"/>
    </row>
    <row r="111" spans="1:43" x14ac:dyDescent="0.2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231"/>
    </row>
    <row r="112" spans="1:43" x14ac:dyDescent="0.25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231"/>
    </row>
    <row r="113" spans="1:16" x14ac:dyDescent="0.25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231"/>
    </row>
    <row r="114" spans="1:16" x14ac:dyDescent="0.25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231"/>
    </row>
    <row r="115" spans="1:16" x14ac:dyDescent="0.2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231"/>
    </row>
    <row r="116" spans="1:16" x14ac:dyDescent="0.25">
      <c r="P116" s="231"/>
    </row>
    <row r="117" spans="1:16" x14ac:dyDescent="0.25">
      <c r="P117" s="231"/>
    </row>
    <row r="118" spans="1:16" x14ac:dyDescent="0.25">
      <c r="P118" s="231"/>
    </row>
    <row r="119" spans="1:16" x14ac:dyDescent="0.25">
      <c r="P119" s="231"/>
    </row>
    <row r="120" spans="1:16" x14ac:dyDescent="0.25">
      <c r="P120" s="231"/>
    </row>
    <row r="121" spans="1:16" x14ac:dyDescent="0.25">
      <c r="P121" s="231"/>
    </row>
    <row r="122" spans="1:16" x14ac:dyDescent="0.25">
      <c r="P122" s="231"/>
    </row>
    <row r="123" spans="1:16" x14ac:dyDescent="0.25">
      <c r="P123" s="231"/>
    </row>
    <row r="124" spans="1:16" x14ac:dyDescent="0.25">
      <c r="P124" s="231"/>
    </row>
    <row r="125" spans="1:16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</row>
    <row r="126" spans="1:16" ht="16.5" customHeight="1" x14ac:dyDescent="0.2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231">
        <v>2040</v>
      </c>
    </row>
    <row r="127" spans="1:16" x14ac:dyDescent="0.2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231"/>
    </row>
    <row r="128" spans="1:16" x14ac:dyDescent="0.2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231"/>
    </row>
    <row r="129" spans="1:16" x14ac:dyDescent="0.2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231"/>
    </row>
    <row r="130" spans="1:16" x14ac:dyDescent="0.2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231"/>
    </row>
    <row r="131" spans="1:16" x14ac:dyDescent="0.2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231"/>
    </row>
    <row r="132" spans="1:16" x14ac:dyDescent="0.2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231"/>
    </row>
    <row r="133" spans="1:16" x14ac:dyDescent="0.2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231"/>
    </row>
    <row r="134" spans="1:16" x14ac:dyDescent="0.2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231"/>
    </row>
    <row r="135" spans="1:16" x14ac:dyDescent="0.2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231"/>
    </row>
    <row r="136" spans="1:16" ht="15.75" customHeight="1" x14ac:dyDescent="0.2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231"/>
    </row>
    <row r="137" spans="1:16" x14ac:dyDescent="0.2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231"/>
    </row>
    <row r="138" spans="1:16" x14ac:dyDescent="0.2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231"/>
    </row>
    <row r="139" spans="1:16" x14ac:dyDescent="0.2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231"/>
    </row>
    <row r="140" spans="1:16" x14ac:dyDescent="0.2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231"/>
    </row>
    <row r="141" spans="1:16" x14ac:dyDescent="0.2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231"/>
    </row>
    <row r="142" spans="1:16" x14ac:dyDescent="0.2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231"/>
    </row>
    <row r="143" spans="1:16" x14ac:dyDescent="0.2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231"/>
    </row>
    <row r="144" spans="1:16" x14ac:dyDescent="0.2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231"/>
    </row>
    <row r="145" spans="1:16" x14ac:dyDescent="0.2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231"/>
    </row>
    <row r="146" spans="1:16" x14ac:dyDescent="0.2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231"/>
    </row>
    <row r="147" spans="1:16" x14ac:dyDescent="0.2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231"/>
    </row>
    <row r="148" spans="1:16" x14ac:dyDescent="0.2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231"/>
    </row>
    <row r="149" spans="1:16" x14ac:dyDescent="0.2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231"/>
    </row>
    <row r="150" spans="1:16" x14ac:dyDescent="0.2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231"/>
    </row>
    <row r="151" spans="1:16" x14ac:dyDescent="0.2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231"/>
    </row>
    <row r="152" spans="1:16" x14ac:dyDescent="0.2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231"/>
    </row>
    <row r="153" spans="1:16" x14ac:dyDescent="0.2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231"/>
    </row>
    <row r="154" spans="1:16" x14ac:dyDescent="0.2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231"/>
    </row>
    <row r="155" spans="1:16" x14ac:dyDescent="0.2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231"/>
    </row>
    <row r="156" spans="1:16" x14ac:dyDescent="0.2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231"/>
    </row>
    <row r="157" spans="1:16" x14ac:dyDescent="0.2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231"/>
    </row>
    <row r="158" spans="1:16" x14ac:dyDescent="0.2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231"/>
    </row>
    <row r="159" spans="1:16" x14ac:dyDescent="0.2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231"/>
    </row>
    <row r="160" spans="1:16" x14ac:dyDescent="0.2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231"/>
    </row>
    <row r="161" spans="1:16" x14ac:dyDescent="0.2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231"/>
    </row>
    <row r="162" spans="1:16" x14ac:dyDescent="0.2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231"/>
    </row>
    <row r="163" spans="1:16" x14ac:dyDescent="0.2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231"/>
    </row>
    <row r="164" spans="1:16" x14ac:dyDescent="0.2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231"/>
    </row>
    <row r="165" spans="1:16" x14ac:dyDescent="0.2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231"/>
    </row>
    <row r="166" spans="1:16" x14ac:dyDescent="0.2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231"/>
    </row>
    <row r="167" spans="1:16" x14ac:dyDescent="0.2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231"/>
    </row>
    <row r="168" spans="1:16" x14ac:dyDescent="0.2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231"/>
    </row>
    <row r="169" spans="1:16" x14ac:dyDescent="0.2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231"/>
    </row>
    <row r="170" spans="1:16" x14ac:dyDescent="0.2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231"/>
    </row>
    <row r="171" spans="1:16" x14ac:dyDescent="0.2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231"/>
    </row>
    <row r="172" spans="1:16" x14ac:dyDescent="0.2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231"/>
    </row>
    <row r="173" spans="1:16" x14ac:dyDescent="0.2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231"/>
    </row>
    <row r="174" spans="1:16" x14ac:dyDescent="0.2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231"/>
    </row>
    <row r="175" spans="1:16" x14ac:dyDescent="0.2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231"/>
    </row>
    <row r="176" spans="1:16" x14ac:dyDescent="0.2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231"/>
    </row>
    <row r="177" spans="1:16" x14ac:dyDescent="0.2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231"/>
    </row>
    <row r="178" spans="1:16" x14ac:dyDescent="0.2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231"/>
    </row>
    <row r="179" spans="1:16" x14ac:dyDescent="0.2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231"/>
    </row>
    <row r="180" spans="1:16" x14ac:dyDescent="0.2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231"/>
    </row>
    <row r="181" spans="1:16" x14ac:dyDescent="0.2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231"/>
    </row>
    <row r="182" spans="1:16" x14ac:dyDescent="0.2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231"/>
    </row>
    <row r="183" spans="1:16" x14ac:dyDescent="0.2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231"/>
    </row>
    <row r="184" spans="1:16" x14ac:dyDescent="0.2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231"/>
    </row>
    <row r="185" spans="1:16" x14ac:dyDescent="0.2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231"/>
    </row>
    <row r="186" spans="1:16" x14ac:dyDescent="0.2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231"/>
    </row>
    <row r="187" spans="1:16" x14ac:dyDescent="0.2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231"/>
    </row>
    <row r="188" spans="1:16" x14ac:dyDescent="0.2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231"/>
    </row>
    <row r="189" spans="1:16" x14ac:dyDescent="0.2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231"/>
    </row>
    <row r="190" spans="1:16" x14ac:dyDescent="0.25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231"/>
    </row>
    <row r="191" spans="1:16" x14ac:dyDescent="0.25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231"/>
    </row>
    <row r="192" spans="1:16" x14ac:dyDescent="0.25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231"/>
    </row>
    <row r="193" spans="1:16" x14ac:dyDescent="0.25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231"/>
    </row>
    <row r="194" spans="1:16" x14ac:dyDescent="0.25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231"/>
    </row>
    <row r="195" spans="1:16" x14ac:dyDescent="0.2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231"/>
    </row>
    <row r="196" spans="1:16" x14ac:dyDescent="0.25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231"/>
    </row>
    <row r="197" spans="1:16" x14ac:dyDescent="0.25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231"/>
    </row>
    <row r="198" spans="1:16" x14ac:dyDescent="0.2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231"/>
    </row>
    <row r="199" spans="1:16" x14ac:dyDescent="0.25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231"/>
    </row>
    <row r="200" spans="1:16" x14ac:dyDescent="0.25">
      <c r="P200" s="231"/>
    </row>
    <row r="201" spans="1:16" x14ac:dyDescent="0.25">
      <c r="P201" s="231"/>
    </row>
    <row r="202" spans="1:16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</row>
    <row r="203" spans="1:16" x14ac:dyDescent="0.2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231">
        <v>2050</v>
      </c>
    </row>
    <row r="204" spans="1:16" x14ac:dyDescent="0.2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231"/>
    </row>
    <row r="205" spans="1:16" x14ac:dyDescent="0.2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231"/>
    </row>
    <row r="206" spans="1:16" x14ac:dyDescent="0.2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231"/>
    </row>
    <row r="207" spans="1:16" x14ac:dyDescent="0.2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231"/>
    </row>
    <row r="208" spans="1:16" x14ac:dyDescent="0.2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231"/>
    </row>
    <row r="209" spans="1:16" x14ac:dyDescent="0.2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231"/>
    </row>
    <row r="210" spans="1:16" x14ac:dyDescent="0.2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231"/>
    </row>
    <row r="211" spans="1:16" x14ac:dyDescent="0.2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231"/>
    </row>
    <row r="212" spans="1:16" x14ac:dyDescent="0.2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231"/>
    </row>
    <row r="213" spans="1:16" x14ac:dyDescent="0.2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231"/>
    </row>
    <row r="214" spans="1:16" x14ac:dyDescent="0.2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231"/>
    </row>
    <row r="215" spans="1:16" x14ac:dyDescent="0.2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231"/>
    </row>
    <row r="216" spans="1:16" x14ac:dyDescent="0.2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231"/>
    </row>
    <row r="217" spans="1:16" x14ac:dyDescent="0.2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231"/>
    </row>
    <row r="218" spans="1:16" x14ac:dyDescent="0.2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231"/>
    </row>
    <row r="219" spans="1:16" x14ac:dyDescent="0.2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231"/>
    </row>
    <row r="220" spans="1:16" x14ac:dyDescent="0.2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231"/>
    </row>
    <row r="221" spans="1:16" x14ac:dyDescent="0.2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231"/>
    </row>
    <row r="222" spans="1:16" x14ac:dyDescent="0.2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231"/>
    </row>
    <row r="223" spans="1:16" x14ac:dyDescent="0.2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231"/>
    </row>
    <row r="224" spans="1:16" x14ac:dyDescent="0.2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231"/>
    </row>
    <row r="225" spans="1:16" x14ac:dyDescent="0.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231"/>
    </row>
    <row r="226" spans="1:16" x14ac:dyDescent="0.2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231"/>
    </row>
    <row r="227" spans="1:16" x14ac:dyDescent="0.2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231"/>
    </row>
    <row r="228" spans="1:16" x14ac:dyDescent="0.2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231"/>
    </row>
    <row r="229" spans="1:16" x14ac:dyDescent="0.2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231"/>
    </row>
    <row r="230" spans="1:16" x14ac:dyDescent="0.2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231"/>
    </row>
    <row r="231" spans="1:16" x14ac:dyDescent="0.2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231"/>
    </row>
    <row r="232" spans="1:16" x14ac:dyDescent="0.2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231"/>
    </row>
    <row r="233" spans="1:16" x14ac:dyDescent="0.2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231"/>
    </row>
    <row r="234" spans="1:16" x14ac:dyDescent="0.2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231"/>
    </row>
    <row r="235" spans="1:16" x14ac:dyDescent="0.2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231"/>
    </row>
    <row r="236" spans="1:16" x14ac:dyDescent="0.2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231"/>
    </row>
    <row r="237" spans="1:16" x14ac:dyDescent="0.2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231"/>
    </row>
    <row r="238" spans="1:16" x14ac:dyDescent="0.2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231"/>
    </row>
    <row r="239" spans="1:16" x14ac:dyDescent="0.2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231"/>
    </row>
    <row r="240" spans="1:16" x14ac:dyDescent="0.2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231"/>
    </row>
    <row r="241" spans="1:16" x14ac:dyDescent="0.2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231"/>
    </row>
    <row r="242" spans="1:16" x14ac:dyDescent="0.2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231"/>
    </row>
    <row r="243" spans="1:16" x14ac:dyDescent="0.25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231"/>
    </row>
    <row r="244" spans="1:16" x14ac:dyDescent="0.25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231"/>
    </row>
    <row r="245" spans="1:16" x14ac:dyDescent="0.2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231"/>
    </row>
    <row r="246" spans="1:16" x14ac:dyDescent="0.25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231"/>
    </row>
    <row r="247" spans="1:16" x14ac:dyDescent="0.25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231"/>
    </row>
    <row r="248" spans="1:16" x14ac:dyDescent="0.25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231"/>
    </row>
    <row r="249" spans="1:16" x14ac:dyDescent="0.25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231"/>
    </row>
    <row r="250" spans="1:16" x14ac:dyDescent="0.25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231"/>
    </row>
    <row r="251" spans="1:16" x14ac:dyDescent="0.25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231"/>
    </row>
    <row r="252" spans="1:16" x14ac:dyDescent="0.25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231"/>
    </row>
    <row r="253" spans="1:16" x14ac:dyDescent="0.25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231"/>
    </row>
    <row r="254" spans="1:16" x14ac:dyDescent="0.25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231"/>
    </row>
    <row r="255" spans="1:16" x14ac:dyDescent="0.2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231"/>
    </row>
    <row r="256" spans="1:16" x14ac:dyDescent="0.25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231"/>
    </row>
    <row r="257" spans="1:16" x14ac:dyDescent="0.25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231"/>
    </row>
    <row r="258" spans="1:16" x14ac:dyDescent="0.25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231"/>
    </row>
    <row r="259" spans="1:16" x14ac:dyDescent="0.2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231"/>
    </row>
    <row r="260" spans="1:16" x14ac:dyDescent="0.25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231"/>
    </row>
    <row r="261" spans="1:16" x14ac:dyDescent="0.25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231"/>
    </row>
    <row r="262" spans="1:16" x14ac:dyDescent="0.25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231"/>
    </row>
    <row r="263" spans="1:16" x14ac:dyDescent="0.25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231"/>
    </row>
    <row r="264" spans="1:16" x14ac:dyDescent="0.25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231"/>
    </row>
    <row r="265" spans="1:16" x14ac:dyDescent="0.2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231"/>
    </row>
    <row r="266" spans="1:16" x14ac:dyDescent="0.25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231"/>
    </row>
    <row r="267" spans="1:16" x14ac:dyDescent="0.25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231"/>
    </row>
    <row r="268" spans="1:16" x14ac:dyDescent="0.25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231"/>
    </row>
    <row r="269" spans="1:16" x14ac:dyDescent="0.25">
      <c r="P269" s="231"/>
    </row>
    <row r="270" spans="1:16" x14ac:dyDescent="0.25">
      <c r="P270" s="231"/>
    </row>
    <row r="271" spans="1:16" x14ac:dyDescent="0.25">
      <c r="P271" s="231"/>
    </row>
    <row r="272" spans="1:16" x14ac:dyDescent="0.25">
      <c r="P272" s="231"/>
    </row>
    <row r="273" spans="16:16" x14ac:dyDescent="0.25">
      <c r="P273" s="231"/>
    </row>
    <row r="274" spans="16:16" x14ac:dyDescent="0.25">
      <c r="P274" s="231"/>
    </row>
    <row r="275" spans="16:16" x14ac:dyDescent="0.25">
      <c r="P275" s="231"/>
    </row>
    <row r="276" spans="16:16" x14ac:dyDescent="0.25">
      <c r="P276" s="231"/>
    </row>
    <row r="277" spans="16:16" x14ac:dyDescent="0.25">
      <c r="P277" s="231"/>
    </row>
    <row r="278" spans="16:16" x14ac:dyDescent="0.25">
      <c r="P278" s="231"/>
    </row>
  </sheetData>
  <mergeCells count="15">
    <mergeCell ref="M1:O1"/>
    <mergeCell ref="R1:T1"/>
    <mergeCell ref="M7:O7"/>
    <mergeCell ref="P203:P278"/>
    <mergeCell ref="B1:D1"/>
    <mergeCell ref="E1:G1"/>
    <mergeCell ref="H1:J1"/>
    <mergeCell ref="B16:D16"/>
    <mergeCell ref="E16:G16"/>
    <mergeCell ref="H16:J16"/>
    <mergeCell ref="B31:D31"/>
    <mergeCell ref="E31:G31"/>
    <mergeCell ref="H31:J31"/>
    <mergeCell ref="P49:P124"/>
    <mergeCell ref="P126:P20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E05-6CCB-422A-8A48-0F1F56520979}">
  <dimension ref="A1:DE278"/>
  <sheetViews>
    <sheetView tabSelected="1" zoomScale="60" zoomScaleNormal="60" workbookViewId="0">
      <selection activeCell="BO39" sqref="BO1:DE39"/>
    </sheetView>
  </sheetViews>
  <sheetFormatPr defaultRowHeight="15" x14ac:dyDescent="0.25"/>
  <cols>
    <col min="1" max="1" width="28.42578125" customWidth="1"/>
    <col min="2" max="10" width="17" customWidth="1"/>
    <col min="16" max="16" width="10.7109375" customWidth="1"/>
  </cols>
  <sheetData>
    <row r="1" spans="1:109" ht="39" customHeight="1" thickBot="1" x14ac:dyDescent="0.3">
      <c r="A1" s="113">
        <v>2035</v>
      </c>
      <c r="B1" s="228" t="s">
        <v>29</v>
      </c>
      <c r="C1" s="229"/>
      <c r="D1" s="229"/>
      <c r="E1" s="228" t="s">
        <v>30</v>
      </c>
      <c r="F1" s="229"/>
      <c r="G1" s="230"/>
      <c r="H1" s="228" t="s">
        <v>31</v>
      </c>
      <c r="I1" s="229"/>
      <c r="J1" s="230"/>
      <c r="K1" s="70"/>
      <c r="L1" s="148"/>
      <c r="M1" s="234" t="s">
        <v>29</v>
      </c>
      <c r="N1" s="235"/>
      <c r="O1" s="236"/>
      <c r="Q1" s="148"/>
      <c r="R1" s="234" t="s">
        <v>30</v>
      </c>
      <c r="S1" s="235"/>
      <c r="T1" s="236"/>
      <c r="W1" s="124" t="s">
        <v>45</v>
      </c>
      <c r="X1" s="128" t="s">
        <v>46</v>
      </c>
      <c r="Y1" s="171" t="s">
        <v>47</v>
      </c>
      <c r="Z1" s="179" t="s">
        <v>48</v>
      </c>
      <c r="AA1" s="180" t="s">
        <v>49</v>
      </c>
      <c r="AB1" s="181" t="s">
        <v>50</v>
      </c>
      <c r="AC1" s="175" t="s">
        <v>51</v>
      </c>
      <c r="AD1" s="128" t="s">
        <v>52</v>
      </c>
      <c r="AE1" s="129" t="s">
        <v>53</v>
      </c>
      <c r="AH1" s="191" t="s">
        <v>45</v>
      </c>
      <c r="AI1" s="192" t="s">
        <v>46</v>
      </c>
      <c r="AJ1" s="193" t="s">
        <v>47</v>
      </c>
      <c r="AK1" s="194" t="s">
        <v>48</v>
      </c>
      <c r="AL1" s="192" t="s">
        <v>49</v>
      </c>
      <c r="AM1" s="193" t="s">
        <v>50</v>
      </c>
      <c r="AN1" s="194" t="s">
        <v>51</v>
      </c>
      <c r="AO1" s="192" t="s">
        <v>52</v>
      </c>
      <c r="AP1" s="193" t="s">
        <v>53</v>
      </c>
      <c r="AS1" s="191" t="s">
        <v>45</v>
      </c>
      <c r="AT1" s="192" t="s">
        <v>46</v>
      </c>
      <c r="AU1" s="193" t="s">
        <v>46</v>
      </c>
      <c r="AV1" s="194" t="s">
        <v>48</v>
      </c>
      <c r="AW1" s="192" t="s">
        <v>49</v>
      </c>
      <c r="AX1" s="193" t="s">
        <v>49</v>
      </c>
      <c r="AY1" s="194" t="s">
        <v>51</v>
      </c>
      <c r="AZ1" s="192" t="s">
        <v>52</v>
      </c>
      <c r="BA1" s="193" t="s">
        <v>52</v>
      </c>
      <c r="BD1" s="191" t="s">
        <v>45</v>
      </c>
      <c r="BE1" s="192" t="s">
        <v>46</v>
      </c>
      <c r="BF1" s="193" t="s">
        <v>47</v>
      </c>
      <c r="BG1" s="194" t="s">
        <v>48</v>
      </c>
      <c r="BH1" s="192" t="s">
        <v>49</v>
      </c>
      <c r="BI1" s="193" t="s">
        <v>50</v>
      </c>
      <c r="BJ1" s="204" t="s">
        <v>51</v>
      </c>
      <c r="BK1" s="192" t="s">
        <v>52</v>
      </c>
      <c r="BL1" s="193" t="s">
        <v>53</v>
      </c>
      <c r="BO1" s="269"/>
      <c r="BP1" s="271"/>
      <c r="BQ1" s="271"/>
      <c r="BR1" s="271"/>
      <c r="BS1" s="271"/>
      <c r="BT1" s="271"/>
      <c r="BU1" s="271"/>
      <c r="BV1" s="271"/>
      <c r="BW1" s="271"/>
      <c r="BX1" s="271"/>
      <c r="BY1" s="269"/>
      <c r="BZ1" s="271"/>
      <c r="CA1" s="270"/>
      <c r="CB1" s="271"/>
      <c r="CC1" s="271"/>
      <c r="CD1" s="271"/>
      <c r="CE1" s="271"/>
      <c r="CF1" s="271"/>
      <c r="CG1" s="271"/>
      <c r="CH1" s="271"/>
      <c r="CI1" s="271"/>
      <c r="CJ1" s="269"/>
      <c r="CK1" s="271"/>
      <c r="CL1" s="270"/>
      <c r="CM1" s="271"/>
      <c r="CN1" s="271"/>
      <c r="CO1" s="271"/>
      <c r="CP1" s="271"/>
      <c r="CQ1" s="271"/>
      <c r="CR1" s="271"/>
      <c r="CS1" s="271"/>
      <c r="CT1" s="271"/>
      <c r="CU1" s="269"/>
      <c r="CV1" s="271"/>
      <c r="CW1" s="270"/>
      <c r="CX1" s="271"/>
      <c r="CY1" s="271"/>
      <c r="CZ1" s="271"/>
      <c r="DA1" s="271"/>
      <c r="DB1" s="271"/>
      <c r="DC1" s="271"/>
      <c r="DD1" s="271"/>
      <c r="DE1" s="271"/>
    </row>
    <row r="2" spans="1:109" ht="15.75" thickBot="1" x14ac:dyDescent="0.3">
      <c r="A2" s="10" t="s">
        <v>32</v>
      </c>
      <c r="B2" s="11">
        <v>1000</v>
      </c>
      <c r="C2" s="12">
        <v>3500</v>
      </c>
      <c r="D2" s="12">
        <v>6000</v>
      </c>
      <c r="E2" s="11">
        <v>1000</v>
      </c>
      <c r="F2" s="12">
        <v>3500</v>
      </c>
      <c r="G2" s="12">
        <v>6000</v>
      </c>
      <c r="H2" s="11">
        <v>1000</v>
      </c>
      <c r="I2" s="12">
        <v>3500</v>
      </c>
      <c r="J2" s="12">
        <v>6000</v>
      </c>
      <c r="K2" s="122"/>
      <c r="L2" s="153"/>
      <c r="M2" s="154">
        <v>2035</v>
      </c>
      <c r="N2" s="208">
        <v>2040</v>
      </c>
      <c r="O2" s="155">
        <v>2050</v>
      </c>
      <c r="Q2" s="153"/>
      <c r="R2" s="154">
        <v>2035</v>
      </c>
      <c r="S2" s="208">
        <v>2040</v>
      </c>
      <c r="T2" s="155">
        <v>2050</v>
      </c>
      <c r="V2" s="127">
        <v>1000</v>
      </c>
      <c r="W2" s="163">
        <f>$B$14</f>
        <v>5.6269438468441972</v>
      </c>
      <c r="X2" s="164">
        <f>$B$29</f>
        <v>2.168072479008166</v>
      </c>
      <c r="Y2" s="172">
        <f>$B$44</f>
        <v>1.535032636589468</v>
      </c>
      <c r="Z2" s="163">
        <f>$E$14</f>
        <v>5.9598460636387562</v>
      </c>
      <c r="AA2" s="164">
        <f>$E$29</f>
        <v>2.2350013251096552</v>
      </c>
      <c r="AB2" s="165">
        <f>$E$44</f>
        <v>1.6742152371252681</v>
      </c>
      <c r="AC2" s="176">
        <f>$H$14</f>
        <v>5.6023610837552162</v>
      </c>
      <c r="AD2" s="164">
        <f>$H$29</f>
        <v>2.1434117352810058</v>
      </c>
      <c r="AE2" s="165">
        <f>$H$44</f>
        <v>1.5336372766763779</v>
      </c>
      <c r="AG2" s="127">
        <v>1000</v>
      </c>
      <c r="AH2" s="188">
        <f>$B$11</f>
        <v>0.54928795064504599</v>
      </c>
      <c r="AI2" s="189">
        <f>$B$26</f>
        <v>0.8635932449922421</v>
      </c>
      <c r="AJ2" s="190">
        <f>$B$41</f>
        <v>0.96444540315683425</v>
      </c>
      <c r="AK2" s="188">
        <f>$E$11</f>
        <v>0.57736237387477163</v>
      </c>
      <c r="AL2" s="189">
        <f>$E$26</f>
        <v>0.97558152231776973</v>
      </c>
      <c r="AM2" s="190">
        <f>$E$41</f>
        <v>0.95463533187026894</v>
      </c>
      <c r="AN2" s="188">
        <f>$H$11</f>
        <v>0.57790605343924717</v>
      </c>
      <c r="AO2" s="189">
        <f>$H$26</f>
        <v>0.88103687371149197</v>
      </c>
      <c r="AP2" s="190">
        <f>$H$41</f>
        <v>0.96391868124379332</v>
      </c>
      <c r="AR2" s="127">
        <v>1000</v>
      </c>
      <c r="AS2" s="188">
        <f>$B$10</f>
        <v>0.19358410503022611</v>
      </c>
      <c r="AT2" s="189">
        <f>$B$25</f>
        <v>0.58826324802642749</v>
      </c>
      <c r="AU2" s="190">
        <f>$B$40</f>
        <v>0.44683275868351702</v>
      </c>
      <c r="AV2" s="188">
        <f>$E$10</f>
        <v>0.40784825498953842</v>
      </c>
      <c r="AW2" s="189">
        <f>$E$25</f>
        <v>0.64551244592460177</v>
      </c>
      <c r="AX2" s="190">
        <f>$E$40</f>
        <v>0.59236711711070666</v>
      </c>
      <c r="AY2" s="188">
        <f>$H$10</f>
        <v>0.3085310999149074</v>
      </c>
      <c r="AZ2" s="189">
        <f>$H$25</f>
        <v>0.57677562938862492</v>
      </c>
      <c r="BA2" s="190">
        <f>$H$40</f>
        <v>0.44741176428122592</v>
      </c>
      <c r="BC2" s="127">
        <v>1000</v>
      </c>
      <c r="BD2" s="201">
        <f>$B$9</f>
        <v>22.580795461832611</v>
      </c>
      <c r="BE2" s="202">
        <f>$B$24</f>
        <v>3.187091657947573</v>
      </c>
      <c r="BF2" s="203">
        <f>$B$39</f>
        <v>4.1782452330222366</v>
      </c>
      <c r="BG2" s="201">
        <f>$E$9</f>
        <v>7.8257341522529913</v>
      </c>
      <c r="BH2" s="202">
        <f>$E$24</f>
        <v>3.030734652740863</v>
      </c>
      <c r="BI2" s="203">
        <f>$E$39</f>
        <v>3.84757806276339</v>
      </c>
      <c r="BJ2" s="205">
        <f>$H$9</f>
        <v>11.822676620344049</v>
      </c>
      <c r="BK2" s="202">
        <f>$H$24</f>
        <v>3.2386406442838789</v>
      </c>
      <c r="BL2" s="203">
        <f>$H$39</f>
        <v>4.1622015487761823</v>
      </c>
      <c r="BO2" s="272"/>
      <c r="BP2" s="273"/>
      <c r="BQ2" s="273"/>
      <c r="BR2" s="273"/>
      <c r="BS2" s="273"/>
      <c r="BT2" s="273"/>
      <c r="BU2" s="273"/>
      <c r="BV2" s="273"/>
      <c r="BW2" s="273"/>
      <c r="BX2" s="273"/>
      <c r="BY2" s="269"/>
      <c r="BZ2" s="272"/>
      <c r="CA2" s="274"/>
      <c r="CB2" s="274"/>
      <c r="CC2" s="274"/>
      <c r="CD2" s="274"/>
      <c r="CE2" s="274"/>
      <c r="CF2" s="274"/>
      <c r="CG2" s="274"/>
      <c r="CH2" s="274"/>
      <c r="CI2" s="274"/>
      <c r="CJ2" s="269"/>
      <c r="CK2" s="272"/>
      <c r="CL2" s="274"/>
      <c r="CM2" s="274"/>
      <c r="CN2" s="274"/>
      <c r="CO2" s="274"/>
      <c r="CP2" s="274"/>
      <c r="CQ2" s="274"/>
      <c r="CR2" s="274"/>
      <c r="CS2" s="274"/>
      <c r="CT2" s="274"/>
      <c r="CU2" s="269"/>
      <c r="CV2" s="272"/>
      <c r="CW2" s="275"/>
      <c r="CX2" s="275"/>
      <c r="CY2" s="275"/>
      <c r="CZ2" s="275"/>
      <c r="DA2" s="275"/>
      <c r="DB2" s="275"/>
      <c r="DC2" s="275"/>
      <c r="DD2" s="275"/>
      <c r="DE2" s="275"/>
    </row>
    <row r="3" spans="1:109" x14ac:dyDescent="0.25">
      <c r="A3" s="13" t="s">
        <v>34</v>
      </c>
      <c r="B3" s="14">
        <f>'Case Study Results'!$F$47 / 1000</f>
        <v>77902.105599877861</v>
      </c>
      <c r="C3" s="15">
        <f>'Case Study Results'!$F$48 / 1000</f>
        <v>91839.072077736259</v>
      </c>
      <c r="D3" s="17">
        <f>'Case Study Results'!$F$49 / 1000</f>
        <v>93925.655271063035</v>
      </c>
      <c r="E3" s="14">
        <f>'Case Study Results'!$F$50 / 1000</f>
        <v>67664.417366662135</v>
      </c>
      <c r="F3" s="15">
        <f>'Case Study Results'!$F$51 / 1000</f>
        <v>82085.13686880107</v>
      </c>
      <c r="G3" s="16">
        <f>'Case Study Results'!$F$52 / 1000</f>
        <v>85135.448884625381</v>
      </c>
      <c r="H3" s="14">
        <f>'Case Study Results'!$F$53 / 1000</f>
        <v>75777.62928645713</v>
      </c>
      <c r="I3" s="15">
        <f>'Case Study Results'!$F$54 / 1000</f>
        <v>93330.605974026621</v>
      </c>
      <c r="J3" s="17">
        <f>'Case Study Results'!$F$55 / 1000</f>
        <v>94819.582877407316</v>
      </c>
      <c r="K3" s="122"/>
      <c r="L3" s="152">
        <v>1000</v>
      </c>
      <c r="M3" s="156">
        <f>$B$10</f>
        <v>0.19358410503022611</v>
      </c>
      <c r="N3" s="209">
        <f>$B$25</f>
        <v>0.58826324802642749</v>
      </c>
      <c r="O3" s="157">
        <f>$B$40</f>
        <v>0.44683275868351702</v>
      </c>
      <c r="Q3" s="152">
        <v>1000</v>
      </c>
      <c r="R3" s="156">
        <f>$E$10</f>
        <v>0.40784825498953842</v>
      </c>
      <c r="S3" s="209">
        <f>$E$25</f>
        <v>0.64551244592460177</v>
      </c>
      <c r="T3" s="157">
        <f>$E$40</f>
        <v>0.59236711711070666</v>
      </c>
      <c r="V3" s="134">
        <v>3500</v>
      </c>
      <c r="W3" s="166">
        <f>$C$14</f>
        <v>4.974329555543723</v>
      </c>
      <c r="X3" s="162">
        <f>$C$29</f>
        <v>1.825854873520238</v>
      </c>
      <c r="Y3" s="173">
        <f>$C$44</f>
        <v>1.2629177473103019</v>
      </c>
      <c r="Z3" s="166">
        <f>$F$14</f>
        <v>5.0002077807337004</v>
      </c>
      <c r="AA3" s="162">
        <f>$F$29</f>
        <v>1.9122767268830081</v>
      </c>
      <c r="AB3" s="167">
        <f>$F$44</f>
        <v>1.461474571719575</v>
      </c>
      <c r="AC3" s="177">
        <f>$I$14</f>
        <v>4.8259537341031109</v>
      </c>
      <c r="AD3" s="162">
        <f>$I$29</f>
        <v>1.8078526935288859</v>
      </c>
      <c r="AE3" s="167">
        <f>$I$44</f>
        <v>1.264965470539408</v>
      </c>
      <c r="AG3" s="134">
        <v>3500</v>
      </c>
      <c r="AH3" s="183">
        <f>$C$11</f>
        <v>0.62531774486120317</v>
      </c>
      <c r="AI3" s="182">
        <f>$C$26</f>
        <v>0.91534573422486465</v>
      </c>
      <c r="AJ3" s="184">
        <f>$C$41</f>
        <v>0.98330676778353832</v>
      </c>
      <c r="AK3" s="183">
        <f>$F$11</f>
        <v>0.69030825857970224</v>
      </c>
      <c r="AL3" s="182">
        <f>$F$26</f>
        <v>0.99888547333183131</v>
      </c>
      <c r="AM3" s="184">
        <f>$F$41</f>
        <v>0.98001442627654611</v>
      </c>
      <c r="AN3" s="183">
        <f>$I$11</f>
        <v>0.7159241214358778</v>
      </c>
      <c r="AO3" s="182">
        <f>$I$26</f>
        <v>0.93828218915570871</v>
      </c>
      <c r="AP3" s="184">
        <f>$I$41</f>
        <v>0.98345335337198792</v>
      </c>
      <c r="AR3" s="134">
        <v>3500</v>
      </c>
      <c r="AS3" s="183">
        <f>$C$10</f>
        <v>0.139628986080887</v>
      </c>
      <c r="AT3" s="182">
        <f>$C$25</f>
        <v>0.68793786131618406</v>
      </c>
      <c r="AU3" s="184">
        <f>$C$40</f>
        <v>0.55689133245997635</v>
      </c>
      <c r="AV3" s="183">
        <f>$F$10</f>
        <v>0.41041592179946057</v>
      </c>
      <c r="AW3" s="182">
        <f>$F$25</f>
        <v>0.73866017430193021</v>
      </c>
      <c r="AX3" s="184">
        <f>$F$40</f>
        <v>0.61222657029478389</v>
      </c>
      <c r="AY3" s="183">
        <f>$I$10</f>
        <v>0.27332697728154698</v>
      </c>
      <c r="AZ3" s="182">
        <f>$I$25</f>
        <v>0.68424555926833419</v>
      </c>
      <c r="BA3" s="184">
        <f>$I$40</f>
        <v>0.55839636243607016</v>
      </c>
      <c r="BC3" s="134">
        <v>3500</v>
      </c>
      <c r="BD3" s="196">
        <f>$C$9</f>
        <v>62.803171728721168</v>
      </c>
      <c r="BE3" s="195">
        <f>$C$24</f>
        <v>2.842071275507422</v>
      </c>
      <c r="BF3" s="197">
        <f>$C$39</f>
        <v>3.6077736986515512</v>
      </c>
      <c r="BG3" s="196">
        <f>$F$9</f>
        <v>7.982222269625578</v>
      </c>
      <c r="BH3" s="195">
        <f>$F$24</f>
        <v>2.7295483930628222</v>
      </c>
      <c r="BI3" s="197">
        <f>$F$39</f>
        <v>3.5279469781330288</v>
      </c>
      <c r="BJ3" s="206">
        <f>$I$9</f>
        <v>23.18059685634773</v>
      </c>
      <c r="BK3" s="195">
        <f>$I$24</f>
        <v>2.898545033809377</v>
      </c>
      <c r="BL3" s="197">
        <f>$I$39</f>
        <v>3.6047185389509449</v>
      </c>
      <c r="BO3" s="272"/>
      <c r="BP3" s="273"/>
      <c r="BQ3" s="273"/>
      <c r="BR3" s="273"/>
      <c r="BS3" s="273"/>
      <c r="BT3" s="273"/>
      <c r="BU3" s="273"/>
      <c r="BV3" s="273"/>
      <c r="BW3" s="273"/>
      <c r="BX3" s="273"/>
      <c r="BY3" s="269"/>
      <c r="BZ3" s="272"/>
      <c r="CA3" s="274"/>
      <c r="CB3" s="274"/>
      <c r="CC3" s="274"/>
      <c r="CD3" s="274"/>
      <c r="CE3" s="274"/>
      <c r="CF3" s="274"/>
      <c r="CG3" s="274"/>
      <c r="CH3" s="274"/>
      <c r="CI3" s="274"/>
      <c r="CJ3" s="269"/>
      <c r="CK3" s="272"/>
      <c r="CL3" s="274"/>
      <c r="CM3" s="274"/>
      <c r="CN3" s="274"/>
      <c r="CO3" s="274"/>
      <c r="CP3" s="274"/>
      <c r="CQ3" s="274"/>
      <c r="CR3" s="274"/>
      <c r="CS3" s="274"/>
      <c r="CT3" s="274"/>
      <c r="CU3" s="269"/>
      <c r="CV3" s="272"/>
      <c r="CW3" s="275"/>
      <c r="CX3" s="275"/>
      <c r="CY3" s="275"/>
      <c r="CZ3" s="275"/>
      <c r="DA3" s="275"/>
      <c r="DB3" s="275"/>
      <c r="DC3" s="275"/>
      <c r="DD3" s="275"/>
      <c r="DE3" s="275"/>
    </row>
    <row r="4" spans="1:109" ht="15.75" thickBot="1" x14ac:dyDescent="0.3">
      <c r="A4" s="18" t="s">
        <v>35</v>
      </c>
      <c r="B4" s="86">
        <f>'Case Study Results'!$G$47 / 1000</f>
        <v>64572.22192047209</v>
      </c>
      <c r="C4" s="87">
        <f>'Case Study Results'!$G$48 / 1000</f>
        <v>86988.16105530248</v>
      </c>
      <c r="D4" s="88">
        <f>'Case Study Results'!$G$49 / 1000</f>
        <v>92681.186929090851</v>
      </c>
      <c r="E4" s="86">
        <f>'Case Study Results'!$G$50 / 1000</f>
        <v>27892.431077959838</v>
      </c>
      <c r="F4" s="87">
        <f>'Case Study Results'!$G$51 / 1000</f>
        <v>42429.284030660157</v>
      </c>
      <c r="G4" s="89">
        <f>'Case Study Results'!$G$52 / 1000</f>
        <v>48092.716978690136</v>
      </c>
      <c r="H4" s="86">
        <f>'Case Study Results'!$G$53 / 1000</f>
        <v>49035.204084205237</v>
      </c>
      <c r="I4" s="87">
        <f>'Case Study Results'!$G$54 / 1000</f>
        <v>78545.309803327618</v>
      </c>
      <c r="J4" s="88">
        <f>'Case Study Results'!$G$55 / 1000</f>
        <v>84304.69489016528</v>
      </c>
      <c r="K4" s="122"/>
      <c r="L4" s="149">
        <v>3500</v>
      </c>
      <c r="M4" s="158">
        <f>$C$10</f>
        <v>0.139628986080887</v>
      </c>
      <c r="N4" s="210">
        <f>$C$25</f>
        <v>0.68793786131618406</v>
      </c>
      <c r="O4" s="159">
        <f>$C$40</f>
        <v>0.55689133245997635</v>
      </c>
      <c r="Q4" s="149">
        <v>3500</v>
      </c>
      <c r="R4" s="158">
        <f>$F$10</f>
        <v>0.41041592179946057</v>
      </c>
      <c r="S4" s="210">
        <f>$F$25</f>
        <v>0.73866017430193021</v>
      </c>
      <c r="T4" s="159">
        <f>$F$40</f>
        <v>0.61222657029478389</v>
      </c>
      <c r="V4" s="132">
        <v>6000</v>
      </c>
      <c r="W4" s="168">
        <f>$D$14</f>
        <v>4.941401464651574</v>
      </c>
      <c r="X4" s="169">
        <f>$D$29</f>
        <v>1.760646549099095</v>
      </c>
      <c r="Y4" s="174">
        <f>$D$44</f>
        <v>1.27004960040124</v>
      </c>
      <c r="Z4" s="168">
        <f>$G$14</f>
        <v>4.9267631965381966</v>
      </c>
      <c r="AA4" s="169">
        <f>$G$29</f>
        <v>1.8189841243592479</v>
      </c>
      <c r="AB4" s="170">
        <f>$G$44</f>
        <v>1.4794111552564659</v>
      </c>
      <c r="AC4" s="178">
        <f>$J$14</f>
        <v>4.8387738016455693</v>
      </c>
      <c r="AD4" s="169">
        <f>$J$29</f>
        <v>1.746804720655404</v>
      </c>
      <c r="AE4" s="170">
        <f>$J$44</f>
        <v>1.2716336125775849</v>
      </c>
      <c r="AG4" s="132">
        <v>6000</v>
      </c>
      <c r="AH4" s="185">
        <f>$D$11</f>
        <v>0.64358843419467493</v>
      </c>
      <c r="AI4" s="186">
        <f>$D$26</f>
        <v>0.95033138959890384</v>
      </c>
      <c r="AJ4" s="187">
        <f>$D$41</f>
        <v>0.98477126227885781</v>
      </c>
      <c r="AK4" s="185">
        <f>$G$11</f>
        <v>0.73368438259957547</v>
      </c>
      <c r="AL4" s="186">
        <f>$G$26</f>
        <v>1</v>
      </c>
      <c r="AM4" s="187">
        <f>$G$41</f>
        <v>0.98001442627654611</v>
      </c>
      <c r="AN4" s="185">
        <f>$J$11</f>
        <v>0.74119442033090277</v>
      </c>
      <c r="AO4" s="186">
        <f>$J$26</f>
        <v>0.98486099749363165</v>
      </c>
      <c r="AP4" s="187">
        <f>$J$41</f>
        <v>0.98492024650977006</v>
      </c>
      <c r="AR4" s="132">
        <v>6000</v>
      </c>
      <c r="AS4" s="185">
        <f>$D$10</f>
        <v>0.10124369373988859</v>
      </c>
      <c r="AT4" s="186">
        <f>$D$25</f>
        <v>0.70625744575683513</v>
      </c>
      <c r="AU4" s="187">
        <f>$D$40</f>
        <v>0.56474521545780176</v>
      </c>
      <c r="AV4" s="185">
        <f>$G$10</f>
        <v>0.44230377840789215</v>
      </c>
      <c r="AW4" s="186">
        <f>$G$25</f>
        <v>0.7720616689181018</v>
      </c>
      <c r="AX4" s="187">
        <f>$G$40</f>
        <v>0.68528423487237988</v>
      </c>
      <c r="AY4" s="185">
        <f>$J$10</f>
        <v>0.20836873582334112</v>
      </c>
      <c r="AZ4" s="186">
        <f>$J$25</f>
        <v>0.70628407258641179</v>
      </c>
      <c r="BA4" s="187">
        <f>$J$40</f>
        <v>0.56523977731759312</v>
      </c>
      <c r="BC4" s="132">
        <v>6000</v>
      </c>
      <c r="BD4" s="198">
        <f>$D$9</f>
        <v>245.74991571196239</v>
      </c>
      <c r="BE4" s="199">
        <f>$D$24</f>
        <v>2.8121481286740031</v>
      </c>
      <c r="BF4" s="200">
        <f>$D$39</f>
        <v>3.645853985934854</v>
      </c>
      <c r="BG4" s="198">
        <f>$G$9</f>
        <v>9.0980475610277409</v>
      </c>
      <c r="BH4" s="199">
        <f>$G$24</f>
        <v>2.6580035636208388</v>
      </c>
      <c r="BI4" s="200">
        <f>$G$39</f>
        <v>3.611892872417958</v>
      </c>
      <c r="BJ4" s="207">
        <f>$J$9</f>
        <v>34.249060715397988</v>
      </c>
      <c r="BK4" s="199">
        <f>$J$24</f>
        <v>2.8794468404031748</v>
      </c>
      <c r="BL4" s="200">
        <f>$J$39</f>
        <v>3.6392449409286929</v>
      </c>
      <c r="BO4" s="272"/>
      <c r="BP4" s="273"/>
      <c r="BQ4" s="273"/>
      <c r="BR4" s="273"/>
      <c r="BS4" s="273"/>
      <c r="BT4" s="273"/>
      <c r="BU4" s="273"/>
      <c r="BV4" s="273"/>
      <c r="BW4" s="273"/>
      <c r="BX4" s="273"/>
      <c r="BY4" s="269"/>
      <c r="BZ4" s="272"/>
      <c r="CA4" s="274"/>
      <c r="CB4" s="274"/>
      <c r="CC4" s="274"/>
      <c r="CD4" s="274"/>
      <c r="CE4" s="274"/>
      <c r="CF4" s="274"/>
      <c r="CG4" s="274"/>
      <c r="CH4" s="274"/>
      <c r="CI4" s="274"/>
      <c r="CJ4" s="269"/>
      <c r="CK4" s="272"/>
      <c r="CL4" s="274"/>
      <c r="CM4" s="274"/>
      <c r="CN4" s="274"/>
      <c r="CO4" s="274"/>
      <c r="CP4" s="274"/>
      <c r="CQ4" s="274"/>
      <c r="CR4" s="274"/>
      <c r="CS4" s="274"/>
      <c r="CT4" s="274"/>
      <c r="CU4" s="269"/>
      <c r="CV4" s="272"/>
      <c r="CW4" s="275"/>
      <c r="CX4" s="275"/>
      <c r="CY4" s="275"/>
      <c r="CZ4" s="275"/>
      <c r="DA4" s="275"/>
      <c r="DB4" s="275"/>
      <c r="DC4" s="275"/>
      <c r="DD4" s="275"/>
      <c r="DE4" s="275"/>
    </row>
    <row r="5" spans="1:109" ht="15.75" thickBot="1" x14ac:dyDescent="0.3">
      <c r="A5" s="71" t="s">
        <v>36</v>
      </c>
      <c r="B5" s="83">
        <f>'Case Study Results'!$H$47 / 1000</f>
        <v>12663.389495435569</v>
      </c>
      <c r="C5" s="75">
        <f>'Case Study Results'!$H$48 / 1000</f>
        <v>4608.3654713121523</v>
      </c>
      <c r="D5" s="76">
        <f>'Case Study Results'!$H$49 / 1000</f>
        <v>1182.244924873602</v>
      </c>
      <c r="E5" s="83">
        <f>'Case Study Results'!$H$50 / 1000</f>
        <v>36833.386974267516</v>
      </c>
      <c r="F5" s="75">
        <f>'Case Study Results'!$H$51 / 1000</f>
        <v>36648.359958302375</v>
      </c>
      <c r="G5" s="85">
        <f>'Case Study Results'!$H$52 / 1000</f>
        <v>32291.441441442021</v>
      </c>
      <c r="H5" s="83">
        <f>'Case Study Results'!$H$53 / 1000</f>
        <v>24455.303942139741</v>
      </c>
      <c r="I5" s="75">
        <f>'Case Study Results'!$H$54 / 1000</f>
        <v>12659.881697152941</v>
      </c>
      <c r="J5" s="76">
        <f>'Case Study Results'!$H$55 / 1000</f>
        <v>8602.9939228686653</v>
      </c>
      <c r="L5" s="150">
        <v>6000</v>
      </c>
      <c r="M5" s="160">
        <f>$D$10</f>
        <v>0.10124369373988859</v>
      </c>
      <c r="N5" s="211">
        <f>$D$25</f>
        <v>0.70625744575683513</v>
      </c>
      <c r="O5" s="161">
        <f>$D$40</f>
        <v>0.56474521545780176</v>
      </c>
      <c r="Q5" s="150">
        <v>6000</v>
      </c>
      <c r="R5" s="160">
        <f>$G$10</f>
        <v>0.44230377840789215</v>
      </c>
      <c r="S5" s="211">
        <f>$G$25</f>
        <v>0.7720616689181018</v>
      </c>
      <c r="T5" s="161">
        <f>$G$40</f>
        <v>0.68528423487237988</v>
      </c>
      <c r="BO5" s="269"/>
      <c r="BP5" s="269"/>
      <c r="BQ5" s="269"/>
      <c r="BR5" s="269"/>
      <c r="BS5" s="269"/>
      <c r="BT5" s="269"/>
      <c r="BU5" s="269"/>
      <c r="BV5" s="269"/>
      <c r="BW5" s="269"/>
      <c r="BX5" s="269"/>
      <c r="BY5" s="269"/>
      <c r="BZ5" s="269"/>
      <c r="CA5" s="269"/>
      <c r="CB5" s="269"/>
      <c r="CC5" s="269"/>
      <c r="CD5" s="269"/>
      <c r="CE5" s="269"/>
      <c r="CF5" s="269"/>
      <c r="CG5" s="269"/>
      <c r="CH5" s="269"/>
      <c r="CI5" s="269"/>
      <c r="CJ5" s="269"/>
      <c r="CK5" s="269"/>
      <c r="CL5" s="269"/>
      <c r="CM5" s="269"/>
      <c r="CN5" s="269"/>
      <c r="CO5" s="269"/>
      <c r="CP5" s="269"/>
      <c r="CQ5" s="269"/>
      <c r="CR5" s="269"/>
      <c r="CS5" s="269"/>
      <c r="CT5" s="269"/>
      <c r="CU5" s="269"/>
      <c r="CV5" s="269"/>
      <c r="CW5" s="269"/>
      <c r="CX5" s="269"/>
      <c r="CY5" s="269"/>
      <c r="CZ5" s="269"/>
      <c r="DA5" s="269"/>
      <c r="DB5" s="269"/>
      <c r="DC5" s="269"/>
      <c r="DD5" s="269"/>
      <c r="DE5" s="269"/>
    </row>
    <row r="6" spans="1:109" ht="15.75" thickBot="1" x14ac:dyDescent="0.3">
      <c r="A6" s="78" t="s">
        <v>9</v>
      </c>
      <c r="B6" s="114">
        <f>'Case Study Results'!$K$47</f>
        <v>20312076.750678569</v>
      </c>
      <c r="C6" s="115">
        <f>'Case Study Results'!$K$48</f>
        <v>7391818.2159847319</v>
      </c>
      <c r="D6" s="116">
        <f>'Case Study Results'!$K$49</f>
        <v>1896320.859497257</v>
      </c>
      <c r="E6" s="114">
        <f>'Case Study Results'!$K$50</f>
        <v>59080752.706725731</v>
      </c>
      <c r="F6" s="115">
        <f>'Case Study Results'!$K$51</f>
        <v>58783969.373117633</v>
      </c>
      <c r="G6" s="117">
        <f>'Case Study Results'!$K$52</f>
        <v>51795472.07207299</v>
      </c>
      <c r="H6" s="114">
        <f>'Case Study Results'!$K$53</f>
        <v>39226307.523192093</v>
      </c>
      <c r="I6" s="115">
        <f>'Case Study Results'!$K$54</f>
        <v>20306450.242233232</v>
      </c>
      <c r="J6" s="116">
        <f>'Case Study Results'!$K$55</f>
        <v>13799202.252281349</v>
      </c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BO6" s="269"/>
      <c r="BP6" s="269"/>
      <c r="BQ6" s="269"/>
      <c r="BR6" s="269"/>
      <c r="BS6" s="269"/>
      <c r="BT6" s="269"/>
      <c r="BU6" s="269"/>
      <c r="BV6" s="269"/>
      <c r="BW6" s="269"/>
      <c r="BX6" s="269"/>
      <c r="BY6" s="269"/>
      <c r="BZ6" s="269"/>
      <c r="CA6" s="269"/>
      <c r="CB6" s="269"/>
      <c r="CC6" s="269"/>
      <c r="CD6" s="269"/>
      <c r="CE6" s="269"/>
      <c r="CF6" s="269"/>
      <c r="CG6" s="269"/>
      <c r="CH6" s="269"/>
      <c r="CI6" s="269"/>
      <c r="CJ6" s="269"/>
      <c r="CK6" s="269"/>
      <c r="CL6" s="269"/>
      <c r="CM6" s="269"/>
      <c r="CN6" s="269"/>
      <c r="CO6" s="269"/>
      <c r="CP6" s="269"/>
      <c r="CQ6" s="269"/>
      <c r="CR6" s="269"/>
      <c r="CS6" s="269"/>
      <c r="CT6" s="269"/>
      <c r="CU6" s="269"/>
      <c r="CV6" s="269"/>
      <c r="CW6" s="269"/>
      <c r="CX6" s="269"/>
      <c r="CY6" s="269"/>
      <c r="CZ6" s="269"/>
      <c r="DA6" s="269"/>
      <c r="DB6" s="269"/>
      <c r="DC6" s="269"/>
      <c r="DD6" s="269"/>
      <c r="DE6" s="269"/>
    </row>
    <row r="7" spans="1:109" ht="15.75" customHeight="1" thickBot="1" x14ac:dyDescent="0.3">
      <c r="A7" s="79" t="s">
        <v>11</v>
      </c>
      <c r="B7" s="118">
        <f>'Case Study Results'!$M$47</f>
        <v>34396737.678579003</v>
      </c>
      <c r="C7" s="119">
        <f>'Case Study Results'!$M$48</f>
        <v>112864295.5078373</v>
      </c>
      <c r="D7" s="120">
        <f>'Case Study Results'!$M$49</f>
        <v>193481649.44200689</v>
      </c>
      <c r="E7" s="118">
        <f>'Case Study Results'!$M$50</f>
        <v>34396737.678579003</v>
      </c>
      <c r="F7" s="119">
        <f>'Case Study Results'!$M$51</f>
        <v>112864295.5078373</v>
      </c>
      <c r="G7" s="121">
        <f>'Case Study Results'!$M$52</f>
        <v>193481649.44200689</v>
      </c>
      <c r="H7" s="118">
        <f>'Case Study Results'!$M$53</f>
        <v>34396737.678579003</v>
      </c>
      <c r="I7" s="119">
        <f>'Case Study Results'!$M$54</f>
        <v>112864295.5078373</v>
      </c>
      <c r="J7" s="120">
        <f>'Case Study Results'!$M$55</f>
        <v>193481649.44200689</v>
      </c>
      <c r="L7" s="148"/>
      <c r="M7" s="234" t="s">
        <v>57</v>
      </c>
      <c r="N7" s="235"/>
      <c r="O7" s="236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BO7" s="269"/>
      <c r="BP7" s="269"/>
      <c r="BQ7" s="269"/>
      <c r="BR7" s="269"/>
      <c r="BS7" s="269"/>
      <c r="BT7" s="269"/>
      <c r="BU7" s="269"/>
      <c r="BV7" s="269"/>
      <c r="BW7" s="269"/>
      <c r="BX7" s="269"/>
      <c r="BY7" s="269"/>
      <c r="BZ7" s="269"/>
      <c r="CA7" s="269"/>
      <c r="CB7" s="269"/>
      <c r="CC7" s="269"/>
      <c r="CD7" s="269"/>
      <c r="CE7" s="269"/>
      <c r="CF7" s="269"/>
      <c r="CG7" s="269"/>
      <c r="CH7" s="269"/>
      <c r="CI7" s="269"/>
      <c r="CJ7" s="269"/>
      <c r="CK7" s="269"/>
      <c r="CL7" s="269"/>
      <c r="CM7" s="269"/>
      <c r="CN7" s="269"/>
      <c r="CO7" s="269"/>
      <c r="CP7" s="269"/>
      <c r="CQ7" s="269"/>
      <c r="CR7" s="269"/>
      <c r="CS7" s="269"/>
      <c r="CT7" s="269"/>
      <c r="CU7" s="269"/>
      <c r="CV7" s="269"/>
      <c r="CW7" s="269"/>
      <c r="CX7" s="269"/>
      <c r="CY7" s="269"/>
      <c r="CZ7" s="269"/>
      <c r="DA7" s="269"/>
      <c r="DB7" s="269"/>
      <c r="DC7" s="269"/>
      <c r="DD7" s="269"/>
      <c r="DE7" s="269"/>
    </row>
    <row r="8" spans="1:109" ht="15.75" thickBot="1" x14ac:dyDescent="0.3">
      <c r="A8" s="79" t="s">
        <v>37</v>
      </c>
      <c r="B8" s="86">
        <f>'Case Study Results'!$O$47</f>
        <v>1.6934131404082009</v>
      </c>
      <c r="C8" s="87">
        <f>'Case Study Results'!$O$48</f>
        <v>15.268813735674589</v>
      </c>
      <c r="D8" s="88">
        <f>'Case Study Results'!$O$49</f>
        <v>102.03001695256449</v>
      </c>
      <c r="E8" s="86">
        <f>'Case Study Results'!$O$50</f>
        <v>0.58219870436185694</v>
      </c>
      <c r="F8" s="87">
        <f>'Case Study Results'!$O$51</f>
        <v>1.9199842527042941</v>
      </c>
      <c r="G8" s="89">
        <f>'Case Study Results'!$O$52</f>
        <v>3.7354935036170471</v>
      </c>
      <c r="H8" s="86">
        <f>'Case Study Results'!$O$53</f>
        <v>0.87687931519535278</v>
      </c>
      <c r="I8" s="87">
        <f>'Case Study Results'!$O$54</f>
        <v>5.5580514645096804</v>
      </c>
      <c r="J8" s="88">
        <f>'Case Study Results'!$O$55</f>
        <v>14.02121991581213</v>
      </c>
      <c r="L8" s="153"/>
      <c r="M8" s="154">
        <v>2035</v>
      </c>
      <c r="N8" s="208">
        <v>2040</v>
      </c>
      <c r="O8" s="155">
        <v>2050</v>
      </c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BO8" s="269"/>
      <c r="BP8" s="269"/>
      <c r="BQ8" s="269"/>
      <c r="BR8" s="269"/>
      <c r="BS8" s="269"/>
      <c r="BT8" s="269"/>
      <c r="BU8" s="269"/>
      <c r="BV8" s="269"/>
      <c r="BW8" s="269"/>
      <c r="BX8" s="269"/>
      <c r="BY8" s="269"/>
      <c r="BZ8" s="269"/>
      <c r="CA8" s="269"/>
      <c r="CB8" s="269"/>
      <c r="CC8" s="269"/>
      <c r="CD8" s="269"/>
      <c r="CE8" s="269"/>
      <c r="CF8" s="269"/>
      <c r="CG8" s="269"/>
      <c r="CH8" s="269"/>
      <c r="CI8" s="269"/>
      <c r="CJ8" s="269"/>
      <c r="CK8" s="269"/>
      <c r="CL8" s="269"/>
      <c r="CM8" s="269"/>
      <c r="CN8" s="269"/>
      <c r="CO8" s="269"/>
      <c r="CP8" s="269"/>
      <c r="CQ8" s="269"/>
      <c r="CR8" s="269"/>
      <c r="CS8" s="269"/>
      <c r="CT8" s="269"/>
      <c r="CU8" s="269"/>
      <c r="CV8" s="269"/>
      <c r="CW8" s="269"/>
      <c r="CX8" s="269"/>
      <c r="CY8" s="269"/>
      <c r="CZ8" s="269"/>
      <c r="DA8" s="269"/>
      <c r="DB8" s="269"/>
      <c r="DC8" s="269"/>
      <c r="DD8" s="269"/>
      <c r="DE8" s="269"/>
    </row>
    <row r="9" spans="1:109" ht="15.75" thickBot="1" x14ac:dyDescent="0.3">
      <c r="A9" s="80" t="s">
        <v>38</v>
      </c>
      <c r="B9" s="83">
        <f>'Case Study Results'!$P$47</f>
        <v>22.580795461832611</v>
      </c>
      <c r="C9" s="75">
        <f>'Case Study Results'!$P$48</f>
        <v>62.803171728721168</v>
      </c>
      <c r="D9" s="76">
        <f>'Case Study Results'!$P$49</f>
        <v>245.74991571196239</v>
      </c>
      <c r="E9" s="83">
        <f>'Case Study Results'!$P$50</f>
        <v>7.8257341522529913</v>
      </c>
      <c r="F9" s="75">
        <f>'Case Study Results'!$P$51</f>
        <v>7.982222269625578</v>
      </c>
      <c r="G9" s="85">
        <f>'Case Study Results'!$P$52</f>
        <v>9.0980475610277409</v>
      </c>
      <c r="H9" s="83">
        <f>'Case Study Results'!$P$53</f>
        <v>11.822676620344049</v>
      </c>
      <c r="I9" s="75">
        <f>'Case Study Results'!$P$54</f>
        <v>23.18059685634773</v>
      </c>
      <c r="J9" s="76">
        <f>'Case Study Results'!$P$55</f>
        <v>34.249060715397988</v>
      </c>
      <c r="L9" s="152">
        <v>1000</v>
      </c>
      <c r="M9" s="156">
        <f>$H$10</f>
        <v>0.3085310999149074</v>
      </c>
      <c r="N9" s="209">
        <f>$H$25</f>
        <v>0.57677562938862492</v>
      </c>
      <c r="O9" s="157">
        <f>$B$40</f>
        <v>0.44683275868351702</v>
      </c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BO9" s="269"/>
      <c r="BP9" s="269"/>
      <c r="BQ9" s="269"/>
      <c r="BR9" s="269"/>
      <c r="BS9" s="269"/>
      <c r="BT9" s="269"/>
      <c r="BU9" s="269"/>
      <c r="BV9" s="269"/>
      <c r="BW9" s="269"/>
      <c r="BX9" s="269"/>
      <c r="BY9" s="269"/>
      <c r="BZ9" s="269"/>
      <c r="CA9" s="269"/>
      <c r="CB9" s="269"/>
      <c r="CC9" s="269"/>
      <c r="CD9" s="269"/>
      <c r="CE9" s="269"/>
      <c r="CF9" s="269"/>
      <c r="CG9" s="269"/>
      <c r="CH9" s="269"/>
      <c r="CI9" s="269"/>
      <c r="CJ9" s="269"/>
      <c r="CK9" s="269"/>
      <c r="CL9" s="269"/>
      <c r="CM9" s="269"/>
      <c r="CN9" s="269"/>
      <c r="CO9" s="269"/>
      <c r="CP9" s="269"/>
      <c r="CQ9" s="269"/>
      <c r="CR9" s="269"/>
      <c r="CS9" s="269"/>
      <c r="CT9" s="269"/>
      <c r="CU9" s="269"/>
      <c r="CV9" s="269"/>
      <c r="CW9" s="269"/>
      <c r="CX9" s="269"/>
      <c r="CY9" s="269"/>
      <c r="CZ9" s="269"/>
      <c r="DA9" s="269"/>
      <c r="DB9" s="269"/>
      <c r="DC9" s="269"/>
      <c r="DD9" s="269"/>
      <c r="DE9" s="269"/>
    </row>
    <row r="10" spans="1:109" x14ac:dyDescent="0.25">
      <c r="A10" s="78" t="s">
        <v>39</v>
      </c>
      <c r="B10" s="103">
        <f>'Case Study Results'!$Q$47 / 100</f>
        <v>0.19358410503022611</v>
      </c>
      <c r="C10" s="104">
        <f>'Case Study Results'!$Q$48 / 100</f>
        <v>0.139628986080887</v>
      </c>
      <c r="D10" s="105">
        <f>'Case Study Results'!$Q$49 / 100</f>
        <v>0.10124369373988859</v>
      </c>
      <c r="E10" s="103">
        <f>'Case Study Results'!$Q$50 / 100</f>
        <v>0.40784825498953842</v>
      </c>
      <c r="F10" s="104">
        <f>'Case Study Results'!$Q$51 / 100</f>
        <v>0.41041592179946057</v>
      </c>
      <c r="G10" s="106">
        <f>'Case Study Results'!$Q$52 / 100</f>
        <v>0.44230377840789215</v>
      </c>
      <c r="H10" s="103">
        <f>'Case Study Results'!$Q$53 / 100</f>
        <v>0.3085310999149074</v>
      </c>
      <c r="I10" s="104">
        <f>'Case Study Results'!$Q$54 / 100</f>
        <v>0.27332697728154698</v>
      </c>
      <c r="J10" s="105">
        <f>'Case Study Results'!$Q$55 / 100</f>
        <v>0.20836873582334112</v>
      </c>
      <c r="L10" s="149">
        <v>3500</v>
      </c>
      <c r="M10" s="158">
        <f>$I$10</f>
        <v>0.27332697728154698</v>
      </c>
      <c r="N10" s="210">
        <f>$I$25</f>
        <v>0.68424555926833419</v>
      </c>
      <c r="O10" s="159">
        <f>$C$40</f>
        <v>0.55689133245997635</v>
      </c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BO10" s="269"/>
      <c r="BP10" s="269"/>
      <c r="BQ10" s="269"/>
      <c r="BR10" s="269"/>
      <c r="BS10" s="269"/>
      <c r="BT10" s="269"/>
      <c r="BU10" s="269"/>
      <c r="BV10" s="269"/>
      <c r="BW10" s="269"/>
      <c r="BX10" s="269"/>
      <c r="BY10" s="269"/>
      <c r="BZ10" s="269"/>
      <c r="CA10" s="269"/>
      <c r="CB10" s="269"/>
      <c r="CC10" s="269"/>
      <c r="CD10" s="269"/>
      <c r="CE10" s="269"/>
      <c r="CF10" s="269"/>
      <c r="CG10" s="269"/>
      <c r="CH10" s="269"/>
      <c r="CI10" s="269"/>
      <c r="CJ10" s="269"/>
      <c r="CK10" s="269"/>
      <c r="CL10" s="269"/>
      <c r="CM10" s="269"/>
      <c r="CN10" s="269"/>
      <c r="CO10" s="269"/>
      <c r="CP10" s="269"/>
      <c r="CQ10" s="269"/>
      <c r="CR10" s="269"/>
      <c r="CS10" s="269"/>
      <c r="CT10" s="269"/>
      <c r="CU10" s="269"/>
      <c r="CV10" s="269"/>
      <c r="CW10" s="269"/>
      <c r="CX10" s="269"/>
      <c r="CY10" s="269"/>
      <c r="CZ10" s="269"/>
      <c r="DA10" s="269"/>
      <c r="DB10" s="269"/>
      <c r="DC10" s="269"/>
      <c r="DD10" s="269"/>
      <c r="DE10" s="269"/>
    </row>
    <row r="11" spans="1:109" ht="15.75" thickBot="1" x14ac:dyDescent="0.3">
      <c r="A11" s="19" t="s">
        <v>40</v>
      </c>
      <c r="B11" s="107">
        <f>'Case Study Results'!$R$47 / 100</f>
        <v>0.54928795064504599</v>
      </c>
      <c r="C11" s="108">
        <f>'Case Study Results'!$R$48 / 100</f>
        <v>0.62531774486120317</v>
      </c>
      <c r="D11" s="109">
        <f>'Case Study Results'!$R$49 / 100</f>
        <v>0.64358843419467493</v>
      </c>
      <c r="E11" s="110">
        <f>'Case Study Results'!$R$50 / 100</f>
        <v>0.57736237387477163</v>
      </c>
      <c r="F11" s="111">
        <f>'Case Study Results'!$R$51 / 100</f>
        <v>0.69030825857970224</v>
      </c>
      <c r="G11" s="112">
        <f>'Case Study Results'!$R$52 / 100</f>
        <v>0.73368438259957547</v>
      </c>
      <c r="H11" s="107">
        <f>'Case Study Results'!$R$53 / 100</f>
        <v>0.57790605343924717</v>
      </c>
      <c r="I11" s="108">
        <f>'Case Study Results'!$R$54 / 100</f>
        <v>0.7159241214358778</v>
      </c>
      <c r="J11" s="109">
        <f>'Case Study Results'!$R$55 / 100</f>
        <v>0.74119442033090277</v>
      </c>
      <c r="L11" s="150">
        <v>6000</v>
      </c>
      <c r="M11" s="160">
        <f>$J$10</f>
        <v>0.20836873582334112</v>
      </c>
      <c r="N11" s="211">
        <f>$J$25</f>
        <v>0.70628407258641179</v>
      </c>
      <c r="O11" s="161">
        <f>$D$40</f>
        <v>0.56474521545780176</v>
      </c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BO11" s="269"/>
      <c r="BP11" s="269"/>
      <c r="BQ11" s="269"/>
      <c r="BR11" s="269"/>
      <c r="BS11" s="269"/>
      <c r="BT11" s="269"/>
      <c r="BU11" s="269"/>
      <c r="BV11" s="269"/>
      <c r="BW11" s="269"/>
      <c r="BX11" s="269"/>
      <c r="BY11" s="269"/>
      <c r="BZ11" s="269"/>
      <c r="CA11" s="269"/>
      <c r="CB11" s="269"/>
      <c r="CC11" s="269"/>
      <c r="CD11" s="269"/>
      <c r="CE11" s="269"/>
      <c r="CF11" s="269"/>
      <c r="CG11" s="269"/>
      <c r="CH11" s="269"/>
      <c r="CI11" s="269"/>
      <c r="CJ11" s="269"/>
      <c r="CK11" s="269"/>
      <c r="CL11" s="269"/>
      <c r="CM11" s="269"/>
      <c r="CN11" s="269"/>
      <c r="CO11" s="269"/>
      <c r="CP11" s="269"/>
      <c r="CQ11" s="269"/>
      <c r="CR11" s="269"/>
      <c r="CS11" s="269"/>
      <c r="CT11" s="269"/>
      <c r="CU11" s="269"/>
      <c r="CV11" s="269"/>
      <c r="CW11" s="269"/>
      <c r="CX11" s="269"/>
      <c r="CY11" s="269"/>
      <c r="CZ11" s="269"/>
      <c r="DA11" s="269"/>
      <c r="DB11" s="269"/>
      <c r="DC11" s="269"/>
      <c r="DD11" s="269"/>
      <c r="DE11" s="269"/>
    </row>
    <row r="12" spans="1:109" x14ac:dyDescent="0.25">
      <c r="A12" s="72" t="s">
        <v>41</v>
      </c>
      <c r="B12" s="93">
        <f>'Case Study Results'!$T$47</f>
        <v>5.8876823287410254</v>
      </c>
      <c r="C12" s="94">
        <f>'Case Study Results'!$T$48</f>
        <v>5.054816194277703</v>
      </c>
      <c r="D12" s="96">
        <f>'Case Study Results'!$T$49</f>
        <v>4.9615910587941396</v>
      </c>
      <c r="E12" s="90">
        <f>'Case Study Results'!$T$50</f>
        <v>6.8329896597267421</v>
      </c>
      <c r="F12" s="91">
        <f>'Case Study Results'!$T$51</f>
        <v>5.7163419265178952</v>
      </c>
      <c r="G12" s="92">
        <f>'Case Study Results'!$T$52</f>
        <v>5.5351522136944418</v>
      </c>
      <c r="H12" s="100">
        <f>'Case Study Results'!$T$53</f>
        <v>6.1200113176376654</v>
      </c>
      <c r="I12" s="94">
        <f>'Case Study Results'!$T$54</f>
        <v>5.0435292017678597</v>
      </c>
      <c r="J12" s="95">
        <f>'Case Study Results'!$T$55</f>
        <v>4.9843049444066843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BO12" s="269"/>
      <c r="BP12" s="269"/>
      <c r="BQ12" s="269"/>
      <c r="BR12" s="269"/>
      <c r="BS12" s="269"/>
      <c r="BT12" s="269"/>
      <c r="BU12" s="269"/>
      <c r="BV12" s="269"/>
      <c r="BW12" s="269"/>
      <c r="BX12" s="269"/>
      <c r="BY12" s="269"/>
      <c r="BZ12" s="269"/>
      <c r="CA12" s="269"/>
      <c r="CB12" s="269"/>
      <c r="CC12" s="269"/>
      <c r="CD12" s="269"/>
      <c r="CE12" s="269"/>
      <c r="CF12" s="269"/>
      <c r="CG12" s="269"/>
      <c r="CH12" s="269"/>
      <c r="CI12" s="269"/>
      <c r="CJ12" s="269"/>
      <c r="CK12" s="269"/>
      <c r="CL12" s="269"/>
      <c r="CM12" s="269"/>
      <c r="CN12" s="269"/>
      <c r="CO12" s="269"/>
      <c r="CP12" s="269"/>
      <c r="CQ12" s="269"/>
      <c r="CR12" s="269"/>
      <c r="CS12" s="269"/>
      <c r="CT12" s="269"/>
      <c r="CU12" s="269"/>
      <c r="CV12" s="269"/>
      <c r="CW12" s="269"/>
      <c r="CX12" s="269"/>
      <c r="CY12" s="269"/>
      <c r="CZ12" s="269"/>
      <c r="DA12" s="269"/>
      <c r="DB12" s="269"/>
      <c r="DC12" s="269"/>
      <c r="DD12" s="269"/>
      <c r="DE12" s="269"/>
    </row>
    <row r="13" spans="1:109" x14ac:dyDescent="0.25">
      <c r="A13" s="72" t="s">
        <v>42</v>
      </c>
      <c r="B13" s="82">
        <f>'Case Study Results'!$U$47</f>
        <v>5.8876823287410254</v>
      </c>
      <c r="C13" s="73">
        <f>'Case Study Results'!$U$48</f>
        <v>5.054816194277703</v>
      </c>
      <c r="D13" s="84">
        <f>'Case Study Results'!$U$49</f>
        <v>4.9615910587941396</v>
      </c>
      <c r="E13" s="82">
        <f>'Case Study Results'!$U$50</f>
        <v>6.8329896597267421</v>
      </c>
      <c r="F13" s="73">
        <f>'Case Study Results'!$U$51</f>
        <v>5.7163419265178952</v>
      </c>
      <c r="G13" s="74">
        <f>'Case Study Results'!$U$52</f>
        <v>5.5351522136944418</v>
      </c>
      <c r="H13" s="81">
        <f>'Case Study Results'!$U$53</f>
        <v>6.1200113176376654</v>
      </c>
      <c r="I13" s="73">
        <f>'Case Study Results'!$U$54</f>
        <v>5.0435292017678597</v>
      </c>
      <c r="J13" s="74">
        <f>'Case Study Results'!$U$55</f>
        <v>4.9843049444066843</v>
      </c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BO13" s="269"/>
      <c r="BP13" s="269"/>
      <c r="BQ13" s="269"/>
      <c r="BR13" s="269"/>
      <c r="BS13" s="269"/>
      <c r="BT13" s="269"/>
      <c r="BU13" s="269"/>
      <c r="BV13" s="269"/>
      <c r="BW13" s="269"/>
      <c r="BX13" s="269"/>
      <c r="BY13" s="269"/>
      <c r="BZ13" s="269"/>
      <c r="CA13" s="269"/>
      <c r="CB13" s="269"/>
      <c r="CC13" s="269"/>
      <c r="CD13" s="269"/>
      <c r="CE13" s="269"/>
      <c r="CF13" s="269"/>
      <c r="CG13" s="269"/>
      <c r="CH13" s="269"/>
      <c r="CI13" s="269"/>
      <c r="CJ13" s="269"/>
      <c r="CK13" s="269"/>
      <c r="CL13" s="269"/>
      <c r="CM13" s="269"/>
      <c r="CN13" s="269"/>
      <c r="CO13" s="269"/>
      <c r="CP13" s="269"/>
      <c r="CQ13" s="269"/>
      <c r="CR13" s="269"/>
      <c r="CS13" s="269"/>
      <c r="CT13" s="269"/>
      <c r="CU13" s="269"/>
      <c r="CV13" s="269"/>
      <c r="CW13" s="269"/>
      <c r="CX13" s="269"/>
      <c r="CY13" s="269"/>
      <c r="CZ13" s="269"/>
      <c r="DA13" s="269"/>
      <c r="DB13" s="269"/>
      <c r="DC13" s="269"/>
      <c r="DD13" s="269"/>
      <c r="DE13" s="269"/>
    </row>
    <row r="14" spans="1:109" ht="15.75" thickBot="1" x14ac:dyDescent="0.3">
      <c r="A14" s="19" t="s">
        <v>43</v>
      </c>
      <c r="B14" s="97">
        <f>'Case Study Results'!$V$47</f>
        <v>5.6269438468441972</v>
      </c>
      <c r="C14" s="98">
        <f>'Case Study Results'!$V$48</f>
        <v>4.974329555543723</v>
      </c>
      <c r="D14" s="101">
        <f>'Case Study Results'!$V$49</f>
        <v>4.941401464651574</v>
      </c>
      <c r="E14" s="97">
        <f>'Case Study Results'!$V$50</f>
        <v>5.9598460636387562</v>
      </c>
      <c r="F14" s="98">
        <f>'Case Study Results'!$V$51</f>
        <v>5.0002077807337004</v>
      </c>
      <c r="G14" s="99">
        <f>'Case Study Results'!$V$52</f>
        <v>4.9267631965381966</v>
      </c>
      <c r="H14" s="102">
        <f>'Case Study Results'!$V$53</f>
        <v>5.6023610837552162</v>
      </c>
      <c r="I14" s="98">
        <f>'Case Study Results'!$V$54</f>
        <v>4.8259537341031109</v>
      </c>
      <c r="J14" s="99">
        <f>'Case Study Results'!$V$55</f>
        <v>4.8387738016455693</v>
      </c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BO14" s="269"/>
      <c r="BP14" s="269"/>
      <c r="BQ14" s="269"/>
      <c r="BR14" s="269"/>
      <c r="BS14" s="269"/>
      <c r="BT14" s="269"/>
      <c r="BU14" s="269"/>
      <c r="BV14" s="269"/>
      <c r="BW14" s="269"/>
      <c r="BX14" s="269"/>
      <c r="BY14" s="269"/>
      <c r="BZ14" s="269"/>
      <c r="CA14" s="269"/>
      <c r="CB14" s="269"/>
      <c r="CC14" s="269"/>
      <c r="CD14" s="269"/>
      <c r="CE14" s="269"/>
      <c r="CF14" s="269"/>
      <c r="CG14" s="269"/>
      <c r="CH14" s="269"/>
      <c r="CI14" s="269"/>
      <c r="CJ14" s="269"/>
      <c r="CK14" s="269"/>
      <c r="CL14" s="269"/>
      <c r="CM14" s="269"/>
      <c r="CN14" s="269"/>
      <c r="CO14" s="269"/>
      <c r="CP14" s="269"/>
      <c r="CQ14" s="269"/>
      <c r="CR14" s="269"/>
      <c r="CS14" s="269"/>
      <c r="CT14" s="269"/>
      <c r="CU14" s="269"/>
      <c r="CV14" s="269"/>
      <c r="CW14" s="269"/>
      <c r="CX14" s="269"/>
      <c r="CY14" s="269"/>
      <c r="CZ14" s="269"/>
      <c r="DA14" s="269"/>
      <c r="DB14" s="269"/>
      <c r="DC14" s="269"/>
      <c r="DD14" s="269"/>
      <c r="DE14" s="269"/>
    </row>
    <row r="15" spans="1:109" ht="15.75" thickBot="1" x14ac:dyDescent="0.3"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BO15" s="269"/>
      <c r="BP15" s="269"/>
      <c r="BQ15" s="269"/>
      <c r="BR15" s="269"/>
      <c r="BS15" s="269"/>
      <c r="BT15" s="269"/>
      <c r="BU15" s="269"/>
      <c r="BV15" s="269"/>
      <c r="BW15" s="269"/>
      <c r="BX15" s="269"/>
      <c r="BY15" s="269"/>
      <c r="BZ15" s="269"/>
      <c r="CA15" s="269"/>
      <c r="CB15" s="269"/>
      <c r="CC15" s="269"/>
      <c r="CD15" s="269"/>
      <c r="CE15" s="269"/>
      <c r="CF15" s="269"/>
      <c r="CG15" s="269"/>
      <c r="CH15" s="269"/>
      <c r="CI15" s="269"/>
      <c r="CJ15" s="269"/>
      <c r="CK15" s="269"/>
      <c r="CL15" s="269"/>
      <c r="CM15" s="269"/>
      <c r="CN15" s="269"/>
      <c r="CO15" s="269"/>
      <c r="CP15" s="269"/>
      <c r="CQ15" s="269"/>
      <c r="CR15" s="269"/>
      <c r="CS15" s="269"/>
      <c r="CT15" s="269"/>
      <c r="CU15" s="269"/>
      <c r="CV15" s="269"/>
      <c r="CW15" s="269"/>
      <c r="CX15" s="269"/>
      <c r="CY15" s="269"/>
      <c r="CZ15" s="269"/>
      <c r="DA15" s="269"/>
      <c r="DB15" s="269"/>
      <c r="DC15" s="269"/>
      <c r="DD15" s="269"/>
      <c r="DE15" s="269"/>
    </row>
    <row r="16" spans="1:109" ht="39" customHeight="1" thickBot="1" x14ac:dyDescent="0.3">
      <c r="A16" s="113">
        <v>2040</v>
      </c>
      <c r="B16" s="228" t="s">
        <v>29</v>
      </c>
      <c r="C16" s="229"/>
      <c r="D16" s="229"/>
      <c r="E16" s="228" t="s">
        <v>30</v>
      </c>
      <c r="F16" s="229"/>
      <c r="G16" s="230"/>
      <c r="H16" s="228" t="s">
        <v>31</v>
      </c>
      <c r="I16" s="229"/>
      <c r="J16" s="230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BO16" s="269"/>
      <c r="BP16" s="269"/>
      <c r="BQ16" s="269"/>
      <c r="BR16" s="269"/>
      <c r="BS16" s="269"/>
      <c r="BT16" s="269"/>
      <c r="BU16" s="269"/>
      <c r="BV16" s="269"/>
      <c r="BW16" s="269"/>
      <c r="BX16" s="269"/>
      <c r="BY16" s="269"/>
      <c r="BZ16" s="269"/>
      <c r="CA16" s="269"/>
      <c r="CB16" s="269"/>
      <c r="CC16" s="269"/>
      <c r="CD16" s="269"/>
      <c r="CE16" s="269"/>
      <c r="CF16" s="269"/>
      <c r="CG16" s="269"/>
      <c r="CH16" s="269"/>
      <c r="CI16" s="269"/>
      <c r="CJ16" s="269"/>
      <c r="CK16" s="269"/>
      <c r="CL16" s="269"/>
      <c r="CM16" s="269"/>
      <c r="CN16" s="269"/>
      <c r="CO16" s="269"/>
      <c r="CP16" s="269"/>
      <c r="CQ16" s="269"/>
      <c r="CR16" s="269"/>
      <c r="CS16" s="269"/>
      <c r="CT16" s="269"/>
      <c r="CU16" s="269"/>
      <c r="CV16" s="269"/>
      <c r="CW16" s="269"/>
      <c r="CX16" s="269"/>
      <c r="CY16" s="269"/>
      <c r="CZ16" s="269"/>
      <c r="DA16" s="269"/>
      <c r="DB16" s="269"/>
      <c r="DC16" s="269"/>
      <c r="DD16" s="269"/>
      <c r="DE16" s="269"/>
    </row>
    <row r="17" spans="1:109" ht="15.75" thickBot="1" x14ac:dyDescent="0.3">
      <c r="A17" s="10" t="s">
        <v>32</v>
      </c>
      <c r="B17" s="11">
        <v>1000</v>
      </c>
      <c r="C17" s="12">
        <v>3500</v>
      </c>
      <c r="D17" s="12">
        <v>6000</v>
      </c>
      <c r="E17" s="11">
        <v>1000</v>
      </c>
      <c r="F17" s="12">
        <v>3500</v>
      </c>
      <c r="G17" s="12">
        <v>6000</v>
      </c>
      <c r="H17" s="11">
        <v>1000</v>
      </c>
      <c r="I17" s="12">
        <v>3500</v>
      </c>
      <c r="J17" s="12">
        <v>6000</v>
      </c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BO17" s="269"/>
      <c r="BP17" s="269"/>
      <c r="BQ17" s="269"/>
      <c r="BR17" s="269"/>
      <c r="BS17" s="269"/>
      <c r="BT17" s="269"/>
      <c r="BU17" s="269"/>
      <c r="BV17" s="269"/>
      <c r="BW17" s="269"/>
      <c r="BX17" s="269"/>
      <c r="BY17" s="269"/>
      <c r="BZ17" s="269"/>
      <c r="CA17" s="269"/>
      <c r="CB17" s="269"/>
      <c r="CC17" s="269"/>
      <c r="CD17" s="269"/>
      <c r="CE17" s="269"/>
      <c r="CF17" s="269"/>
      <c r="CG17" s="269"/>
      <c r="CH17" s="269"/>
      <c r="CI17" s="269"/>
      <c r="CJ17" s="269"/>
      <c r="CK17" s="269"/>
      <c r="CL17" s="269"/>
      <c r="CM17" s="269"/>
      <c r="CN17" s="269"/>
      <c r="CO17" s="269"/>
      <c r="CP17" s="269"/>
      <c r="CQ17" s="269"/>
      <c r="CR17" s="269"/>
      <c r="CS17" s="269"/>
      <c r="CT17" s="269"/>
      <c r="CU17" s="269"/>
      <c r="CV17" s="269"/>
      <c r="CW17" s="269"/>
      <c r="CX17" s="269"/>
      <c r="CY17" s="269"/>
      <c r="CZ17" s="269"/>
      <c r="DA17" s="269"/>
      <c r="DB17" s="269"/>
      <c r="DC17" s="269"/>
      <c r="DD17" s="269"/>
      <c r="DE17" s="269"/>
    </row>
    <row r="18" spans="1:109" x14ac:dyDescent="0.25">
      <c r="A18" s="13" t="s">
        <v>34</v>
      </c>
      <c r="B18" s="14">
        <f>'Case Study Results'!$F$56 / 1000</f>
        <v>133167.90442928011</v>
      </c>
      <c r="C18" s="15">
        <f>'Case Study Results'!$F$57 / 1000</f>
        <v>150800.11468745329</v>
      </c>
      <c r="D18" s="17">
        <f>'Case Study Results'!$F$58 / 1000</f>
        <v>156566.87048997582</v>
      </c>
      <c r="E18" s="14">
        <f>'Case Study Results'!$F$59 / 1000</f>
        <v>127467.65448045</v>
      </c>
      <c r="F18" s="15">
        <f>'Case Study Results'!$F$60 / 1000</f>
        <v>142414.8696429728</v>
      </c>
      <c r="G18" s="16">
        <f>'Case Study Results'!$F$61 / 1000</f>
        <v>148814.04688886218</v>
      </c>
      <c r="H18" s="14">
        <f>'Case Study Results'!$F$62 / 1000</f>
        <v>135258.0498535402</v>
      </c>
      <c r="I18" s="15">
        <f>'Case Study Results'!$F$63 / 1000</f>
        <v>153285.43218623238</v>
      </c>
      <c r="J18" s="17">
        <f>'Case Study Results'!$F$64 / 1000</f>
        <v>159293.922929672</v>
      </c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BO18" s="269"/>
      <c r="BP18" s="269"/>
      <c r="BQ18" s="269"/>
      <c r="BR18" s="269"/>
      <c r="BS18" s="269"/>
      <c r="BT18" s="269"/>
      <c r="BU18" s="269"/>
      <c r="BV18" s="269"/>
      <c r="BW18" s="269"/>
      <c r="BX18" s="269"/>
      <c r="BY18" s="269"/>
      <c r="BZ18" s="269"/>
      <c r="CA18" s="269"/>
      <c r="CB18" s="269"/>
      <c r="CC18" s="269"/>
      <c r="CD18" s="269"/>
      <c r="CE18" s="269"/>
      <c r="CF18" s="269"/>
      <c r="CG18" s="269"/>
      <c r="CH18" s="269"/>
      <c r="CI18" s="269"/>
      <c r="CJ18" s="269"/>
      <c r="CK18" s="269"/>
      <c r="CL18" s="269"/>
      <c r="CM18" s="269"/>
      <c r="CN18" s="269"/>
      <c r="CO18" s="269"/>
      <c r="CP18" s="269"/>
      <c r="CQ18" s="269"/>
      <c r="CR18" s="269"/>
      <c r="CS18" s="269"/>
      <c r="CT18" s="269"/>
      <c r="CU18" s="269"/>
      <c r="CV18" s="269"/>
      <c r="CW18" s="269"/>
      <c r="CX18" s="269"/>
      <c r="CY18" s="269"/>
      <c r="CZ18" s="269"/>
      <c r="DA18" s="269"/>
      <c r="DB18" s="269"/>
      <c r="DC18" s="269"/>
      <c r="DD18" s="269"/>
      <c r="DE18" s="269"/>
    </row>
    <row r="19" spans="1:109" x14ac:dyDescent="0.25">
      <c r="A19" s="18" t="s">
        <v>35</v>
      </c>
      <c r="B19" s="86">
        <f>'Case Study Results'!$G$56 / 1000</f>
        <v>25747.418451949881</v>
      </c>
      <c r="C19" s="87">
        <f>'Case Study Results'!$G$57 / 1000</f>
        <v>28696.144426912961</v>
      </c>
      <c r="D19" s="88">
        <f>'Case Study Results'!$G$58 / 1000</f>
        <v>30693.55798926804</v>
      </c>
      <c r="E19" s="86">
        <f>'Case Study Results'!$G$59 / 1000</f>
        <v>13322.46554168311</v>
      </c>
      <c r="F19" s="87">
        <f>'Case Study Results'!$G$60 / 1000</f>
        <v>13822.465541683101</v>
      </c>
      <c r="G19" s="89">
        <f>'Case Study Results'!$G$61 / 1000</f>
        <v>13888.070755499612</v>
      </c>
      <c r="H19" s="86">
        <f>'Case Study Results'!$G$62 / 1000</f>
        <v>29872.584084239741</v>
      </c>
      <c r="I19" s="87">
        <f>'Case Study Results'!$G$63 / 1000</f>
        <v>34031.92307072696</v>
      </c>
      <c r="J19" s="88">
        <f>'Case Study Results'!$G$64 / 1000</f>
        <v>36722.649655857094</v>
      </c>
      <c r="L19" s="7"/>
      <c r="M19" s="7"/>
      <c r="N19" s="7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BO19" s="269"/>
      <c r="BP19" s="269"/>
      <c r="BQ19" s="269"/>
      <c r="BR19" s="269"/>
      <c r="BS19" s="269"/>
      <c r="BT19" s="269"/>
      <c r="BU19" s="269"/>
      <c r="BV19" s="269"/>
      <c r="BW19" s="269"/>
      <c r="BX19" s="269"/>
      <c r="BY19" s="269"/>
      <c r="BZ19" s="269"/>
      <c r="CA19" s="269"/>
      <c r="CB19" s="269"/>
      <c r="CC19" s="269"/>
      <c r="CD19" s="269"/>
      <c r="CE19" s="269"/>
      <c r="CF19" s="269"/>
      <c r="CG19" s="269"/>
      <c r="CH19" s="269"/>
      <c r="CI19" s="269"/>
      <c r="CJ19" s="269"/>
      <c r="CK19" s="269"/>
      <c r="CL19" s="269"/>
      <c r="CM19" s="269"/>
      <c r="CN19" s="269"/>
      <c r="CO19" s="269"/>
      <c r="CP19" s="269"/>
      <c r="CQ19" s="269"/>
      <c r="CR19" s="269"/>
      <c r="CS19" s="269"/>
      <c r="CT19" s="269"/>
      <c r="CU19" s="269"/>
      <c r="CV19" s="269"/>
      <c r="CW19" s="269"/>
      <c r="CX19" s="269"/>
      <c r="CY19" s="269"/>
      <c r="CZ19" s="269"/>
      <c r="DA19" s="269"/>
      <c r="DB19" s="269"/>
      <c r="DC19" s="269"/>
      <c r="DD19" s="269"/>
      <c r="DE19" s="269"/>
    </row>
    <row r="20" spans="1:109" ht="15.75" thickBot="1" x14ac:dyDescent="0.3">
      <c r="A20" s="71" t="s">
        <v>36</v>
      </c>
      <c r="B20" s="83">
        <f>'Case Study Results'!$H$56 / 1000</f>
        <v>101859.46167846381</v>
      </c>
      <c r="C20" s="75">
        <f>'Case Study Results'!$H$57 / 1000</f>
        <v>115333.7717475136</v>
      </c>
      <c r="D20" s="76">
        <f>'Case Study Results'!$H$58 / 1000</f>
        <v>117374.3916204166</v>
      </c>
      <c r="E20" s="83">
        <f>'Case Study Results'!$H$59 / 1000</f>
        <v>108247.92949182869</v>
      </c>
      <c r="F20" s="75">
        <f>'Case Study Results'!$H$60 / 1000</f>
        <v>121497.78389622549</v>
      </c>
      <c r="G20" s="85">
        <f>'Case Study Results'!$H$61 / 1000</f>
        <v>125974.4220714387</v>
      </c>
      <c r="H20" s="83">
        <f>'Case Study Results'!$H$62 / 1000</f>
        <v>99926.19248083554</v>
      </c>
      <c r="I20" s="75">
        <f>'Case Study Results'!$H$63 / 1000</f>
        <v>112625.83365973049</v>
      </c>
      <c r="J20" s="76">
        <f>'Case Study Results'!$H$64 / 1000</f>
        <v>114237.4543548685</v>
      </c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BO20" s="269"/>
      <c r="BP20" s="269"/>
      <c r="BQ20" s="269"/>
      <c r="BR20" s="269"/>
      <c r="BS20" s="269"/>
      <c r="BT20" s="269"/>
      <c r="BU20" s="269"/>
      <c r="BV20" s="269"/>
      <c r="BW20" s="269"/>
      <c r="BX20" s="269"/>
      <c r="BY20" s="269"/>
      <c r="BZ20" s="269"/>
      <c r="CA20" s="269"/>
      <c r="CB20" s="269"/>
      <c r="CC20" s="269"/>
      <c r="CD20" s="269"/>
      <c r="CE20" s="269"/>
      <c r="CF20" s="269"/>
      <c r="CG20" s="269"/>
      <c r="CH20" s="269"/>
      <c r="CI20" s="269"/>
      <c r="CJ20" s="269"/>
      <c r="CK20" s="269"/>
      <c r="CL20" s="269"/>
      <c r="CM20" s="269"/>
      <c r="CN20" s="269"/>
      <c r="CO20" s="269"/>
      <c r="CP20" s="269"/>
      <c r="CQ20" s="269"/>
      <c r="CR20" s="269"/>
      <c r="CS20" s="269"/>
      <c r="CT20" s="269"/>
      <c r="CU20" s="269"/>
      <c r="CV20" s="269"/>
      <c r="CW20" s="269"/>
      <c r="CX20" s="269"/>
      <c r="CY20" s="269"/>
      <c r="CZ20" s="269"/>
      <c r="DA20" s="269"/>
      <c r="DB20" s="269"/>
      <c r="DC20" s="269"/>
      <c r="DD20" s="269"/>
      <c r="DE20" s="269"/>
    </row>
    <row r="21" spans="1:109" x14ac:dyDescent="0.25">
      <c r="A21" s="78" t="s">
        <v>9</v>
      </c>
      <c r="B21" s="114">
        <f>'Case Study Results'!$K$56</f>
        <v>132009862.3352861</v>
      </c>
      <c r="C21" s="115">
        <f>'Case Study Results'!$K$57</f>
        <v>149472568.18477431</v>
      </c>
      <c r="D21" s="116">
        <f>'Case Study Results'!$K$58</f>
        <v>152117211.54005641</v>
      </c>
      <c r="E21" s="114">
        <f>'Case Study Results'!$K$59</f>
        <v>140289316.62140679</v>
      </c>
      <c r="F21" s="115">
        <f>'Case Study Results'!$K$60</f>
        <v>157461127.92950469</v>
      </c>
      <c r="G21" s="117">
        <f>'Case Study Results'!$K$61</f>
        <v>163262851.0045808</v>
      </c>
      <c r="H21" s="114">
        <f>'Case Study Results'!$K$62</f>
        <v>129504345.45516001</v>
      </c>
      <c r="I21" s="115">
        <f>'Case Study Results'!$K$63</f>
        <v>145963080.42300749</v>
      </c>
      <c r="J21" s="116">
        <f>'Case Study Results'!$K$64</f>
        <v>148051740.84390619</v>
      </c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BO21" s="269"/>
      <c r="BP21" s="269"/>
      <c r="BQ21" s="269"/>
      <c r="BR21" s="269"/>
      <c r="BS21" s="269"/>
      <c r="BT21" s="269"/>
      <c r="BU21" s="269"/>
      <c r="BV21" s="269"/>
      <c r="BW21" s="269"/>
      <c r="BX21" s="269"/>
      <c r="BY21" s="269"/>
      <c r="BZ21" s="269"/>
      <c r="CA21" s="269"/>
      <c r="CB21" s="269"/>
      <c r="CC21" s="269"/>
      <c r="CD21" s="269"/>
      <c r="CE21" s="269"/>
      <c r="CF21" s="269"/>
      <c r="CG21" s="269"/>
      <c r="CH21" s="269"/>
      <c r="CI21" s="269"/>
      <c r="CJ21" s="269"/>
      <c r="CK21" s="269"/>
      <c r="CL21" s="269"/>
      <c r="CM21" s="269"/>
      <c r="CN21" s="269"/>
      <c r="CO21" s="269"/>
      <c r="CP21" s="269"/>
      <c r="CQ21" s="269"/>
      <c r="CR21" s="269"/>
      <c r="CS21" s="269"/>
      <c r="CT21" s="269"/>
      <c r="CU21" s="269"/>
      <c r="CV21" s="269"/>
      <c r="CW21" s="269"/>
      <c r="CX21" s="269"/>
      <c r="CY21" s="269"/>
      <c r="CZ21" s="269"/>
      <c r="DA21" s="269"/>
      <c r="DB21" s="269"/>
      <c r="DC21" s="269"/>
      <c r="DD21" s="269"/>
      <c r="DE21" s="269"/>
    </row>
    <row r="22" spans="1:109" x14ac:dyDescent="0.25">
      <c r="A22" s="79" t="s">
        <v>11</v>
      </c>
      <c r="B22" s="118">
        <f>'Case Study Results'!$M$56</f>
        <v>36972986.341530502</v>
      </c>
      <c r="C22" s="119">
        <f>'Case Study Results'!$M$57</f>
        <v>121317611.43314689</v>
      </c>
      <c r="D22" s="120">
        <f>'Case Study Results'!$M$58</f>
        <v>207973048.17110899</v>
      </c>
      <c r="E22" s="118">
        <f>'Case Study Results'!$M$59</f>
        <v>36972986.341530502</v>
      </c>
      <c r="F22" s="119">
        <f>'Case Study Results'!$M$60</f>
        <v>121317611.43314689</v>
      </c>
      <c r="G22" s="121">
        <f>'Case Study Results'!$M$61</f>
        <v>207973048.17110899</v>
      </c>
      <c r="H22" s="118">
        <f>'Case Study Results'!$M$62</f>
        <v>36972986.341530502</v>
      </c>
      <c r="I22" s="119">
        <f>'Case Study Results'!$M$63</f>
        <v>121317611.43314689</v>
      </c>
      <c r="J22" s="120">
        <f>'Case Study Results'!$M$64</f>
        <v>207973048.17110899</v>
      </c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BO22" s="269"/>
      <c r="BP22" s="269"/>
      <c r="BQ22" s="269"/>
      <c r="BR22" s="269"/>
      <c r="BS22" s="269"/>
      <c r="BT22" s="269"/>
      <c r="BU22" s="269"/>
      <c r="BV22" s="269"/>
      <c r="BW22" s="269"/>
      <c r="BX22" s="269"/>
      <c r="BY22" s="269"/>
      <c r="BZ22" s="269"/>
      <c r="CA22" s="269"/>
      <c r="CB22" s="269"/>
      <c r="CC22" s="269"/>
      <c r="CD22" s="269"/>
      <c r="CE22" s="269"/>
      <c r="CF22" s="269"/>
      <c r="CG22" s="269"/>
      <c r="CH22" s="269"/>
      <c r="CI22" s="269"/>
      <c r="CJ22" s="269"/>
      <c r="CK22" s="269"/>
      <c r="CL22" s="269"/>
      <c r="CM22" s="269"/>
      <c r="CN22" s="269"/>
      <c r="CO22" s="269"/>
      <c r="CP22" s="269"/>
      <c r="CQ22" s="269"/>
      <c r="CR22" s="269"/>
      <c r="CS22" s="269"/>
      <c r="CT22" s="269"/>
      <c r="CU22" s="269"/>
      <c r="CV22" s="269"/>
      <c r="CW22" s="269"/>
      <c r="CX22" s="269"/>
      <c r="CY22" s="269"/>
      <c r="CZ22" s="269"/>
      <c r="DA22" s="269"/>
      <c r="DB22" s="269"/>
      <c r="DC22" s="269"/>
      <c r="DD22" s="269"/>
      <c r="DE22" s="269"/>
    </row>
    <row r="23" spans="1:109" x14ac:dyDescent="0.25">
      <c r="A23" s="79" t="s">
        <v>37</v>
      </c>
      <c r="B23" s="86">
        <f>'Case Study Results'!$O$56</f>
        <v>0.28007745548301849</v>
      </c>
      <c r="C23" s="87">
        <f>'Case Study Results'!$O$57</f>
        <v>0.81163796746421801</v>
      </c>
      <c r="D23" s="88">
        <f>'Case Study Results'!$O$58</f>
        <v>1.3671894591385161</v>
      </c>
      <c r="E23" s="86">
        <f>'Case Study Results'!$O$59</f>
        <v>0.26354812491750912</v>
      </c>
      <c r="F23" s="87">
        <f>'Case Study Results'!$O$60</f>
        <v>0.77046070372022735</v>
      </c>
      <c r="G23" s="89">
        <f>'Case Study Results'!$O$61</f>
        <v>1.2738540757521979</v>
      </c>
      <c r="H23" s="86">
        <f>'Case Study Results'!$O$62</f>
        <v>0.28549610603091419</v>
      </c>
      <c r="I23" s="87">
        <f>'Case Study Results'!$O$63</f>
        <v>0.83115272082202629</v>
      </c>
      <c r="J23" s="88">
        <f>'Case Study Results'!$O$64</f>
        <v>1.4047322036583081</v>
      </c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BO23" s="269"/>
      <c r="BP23" s="269"/>
      <c r="BQ23" s="269"/>
      <c r="BR23" s="269"/>
      <c r="BS23" s="269"/>
      <c r="BT23" s="269"/>
      <c r="BU23" s="269"/>
      <c r="BV23" s="269"/>
      <c r="BW23" s="269"/>
      <c r="BX23" s="269"/>
      <c r="BY23" s="269"/>
      <c r="BZ23" s="269"/>
      <c r="CA23" s="269"/>
      <c r="CB23" s="269"/>
      <c r="CC23" s="269"/>
      <c r="CD23" s="269"/>
      <c r="CE23" s="269"/>
      <c r="CF23" s="269"/>
      <c r="CG23" s="269"/>
      <c r="CH23" s="269"/>
      <c r="CI23" s="269"/>
      <c r="CJ23" s="269"/>
      <c r="CK23" s="269"/>
      <c r="CL23" s="269"/>
      <c r="CM23" s="269"/>
      <c r="CN23" s="269"/>
      <c r="CO23" s="269"/>
      <c r="CP23" s="269"/>
      <c r="CQ23" s="269"/>
      <c r="CR23" s="269"/>
      <c r="CS23" s="269"/>
      <c r="CT23" s="269"/>
      <c r="CU23" s="269"/>
      <c r="CV23" s="269"/>
      <c r="CW23" s="269"/>
      <c r="CX23" s="269"/>
      <c r="CY23" s="269"/>
      <c r="CZ23" s="269"/>
      <c r="DA23" s="269"/>
      <c r="DB23" s="269"/>
      <c r="DC23" s="269"/>
      <c r="DD23" s="269"/>
      <c r="DE23" s="269"/>
    </row>
    <row r="24" spans="1:109" ht="15.75" thickBot="1" x14ac:dyDescent="0.3">
      <c r="A24" s="80" t="s">
        <v>38</v>
      </c>
      <c r="B24" s="83">
        <f>'Case Study Results'!$P$56</f>
        <v>3.187091657947573</v>
      </c>
      <c r="C24" s="75">
        <f>'Case Study Results'!$P$57</f>
        <v>2.842071275507422</v>
      </c>
      <c r="D24" s="76">
        <f>'Case Study Results'!$P$58</f>
        <v>2.8121481286740031</v>
      </c>
      <c r="E24" s="83">
        <f>'Case Study Results'!$P$59</f>
        <v>3.030734652740863</v>
      </c>
      <c r="F24" s="75">
        <f>'Case Study Results'!$P$60</f>
        <v>2.7295483930628222</v>
      </c>
      <c r="G24" s="85">
        <f>'Case Study Results'!$P$61</f>
        <v>2.6580035636208388</v>
      </c>
      <c r="H24" s="83">
        <f>'Case Study Results'!$P$62</f>
        <v>3.2386406442838789</v>
      </c>
      <c r="I24" s="75">
        <f>'Case Study Results'!$P$63</f>
        <v>2.898545033809377</v>
      </c>
      <c r="J24" s="76">
        <f>'Case Study Results'!$P$64</f>
        <v>2.8794468404031748</v>
      </c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BO24" s="269"/>
      <c r="BP24" s="269"/>
      <c r="BQ24" s="269"/>
      <c r="BR24" s="269"/>
      <c r="BS24" s="269"/>
      <c r="BT24" s="269"/>
      <c r="BU24" s="269"/>
      <c r="BV24" s="269"/>
      <c r="BW24" s="269"/>
      <c r="BX24" s="269"/>
      <c r="BY24" s="269"/>
      <c r="BZ24" s="269"/>
      <c r="CA24" s="269"/>
      <c r="CB24" s="269"/>
      <c r="CC24" s="269"/>
      <c r="CD24" s="269"/>
      <c r="CE24" s="269"/>
      <c r="CF24" s="269"/>
      <c r="CG24" s="269"/>
      <c r="CH24" s="269"/>
      <c r="CI24" s="269"/>
      <c r="CJ24" s="269"/>
      <c r="CK24" s="269"/>
      <c r="CL24" s="269"/>
      <c r="CM24" s="269"/>
      <c r="CN24" s="269"/>
      <c r="CO24" s="269"/>
      <c r="CP24" s="269"/>
      <c r="CQ24" s="269"/>
      <c r="CR24" s="269"/>
      <c r="CS24" s="269"/>
      <c r="CT24" s="269"/>
      <c r="CU24" s="269"/>
      <c r="CV24" s="269"/>
      <c r="CW24" s="269"/>
      <c r="CX24" s="269"/>
      <c r="CY24" s="269"/>
      <c r="CZ24" s="269"/>
      <c r="DA24" s="269"/>
      <c r="DB24" s="269"/>
      <c r="DC24" s="269"/>
      <c r="DD24" s="269"/>
      <c r="DE24" s="269"/>
    </row>
    <row r="25" spans="1:109" x14ac:dyDescent="0.25">
      <c r="A25" s="78" t="s">
        <v>39</v>
      </c>
      <c r="B25" s="103">
        <f>'Case Study Results'!$Q$56 / 100</f>
        <v>0.58826324802642749</v>
      </c>
      <c r="C25" s="104">
        <f>'Case Study Results'!$Q$57 / 100</f>
        <v>0.68793786131618406</v>
      </c>
      <c r="D25" s="105">
        <f>'Case Study Results'!$Q$58 / 100</f>
        <v>0.70625744575683513</v>
      </c>
      <c r="E25" s="103">
        <f>'Case Study Results'!$Q$59 / 100</f>
        <v>0.64551244592460177</v>
      </c>
      <c r="F25" s="104">
        <f>'Case Study Results'!$Q$60 / 100</f>
        <v>0.73866017430193021</v>
      </c>
      <c r="G25" s="106">
        <f>'Case Study Results'!$Q$61 / 100</f>
        <v>0.7720616689181018</v>
      </c>
      <c r="H25" s="103">
        <f>'Case Study Results'!$Q$62 / 100</f>
        <v>0.57677562938862492</v>
      </c>
      <c r="I25" s="104">
        <f>'Case Study Results'!$Q$63 / 100</f>
        <v>0.68424555926833419</v>
      </c>
      <c r="J25" s="105">
        <f>'Case Study Results'!$Q$64 / 100</f>
        <v>0.70628407258641179</v>
      </c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BO25" s="269"/>
      <c r="BP25" s="269"/>
      <c r="BQ25" s="269"/>
      <c r="BR25" s="269"/>
      <c r="BS25" s="269"/>
      <c r="BT25" s="269"/>
      <c r="BU25" s="269"/>
      <c r="BV25" s="269"/>
      <c r="BW25" s="269"/>
      <c r="BX25" s="269"/>
      <c r="BY25" s="269"/>
      <c r="BZ25" s="269"/>
      <c r="CA25" s="269"/>
      <c r="CB25" s="269"/>
      <c r="CC25" s="269"/>
      <c r="CD25" s="269"/>
      <c r="CE25" s="269"/>
      <c r="CF25" s="269"/>
      <c r="CG25" s="269"/>
      <c r="CH25" s="269"/>
      <c r="CI25" s="269"/>
      <c r="CJ25" s="269"/>
      <c r="CK25" s="269"/>
      <c r="CL25" s="269"/>
      <c r="CM25" s="269"/>
      <c r="CN25" s="269"/>
      <c r="CO25" s="269"/>
      <c r="CP25" s="269"/>
      <c r="CQ25" s="269"/>
      <c r="CR25" s="269"/>
      <c r="CS25" s="269"/>
      <c r="CT25" s="269"/>
      <c r="CU25" s="269"/>
      <c r="CV25" s="269"/>
      <c r="CW25" s="269"/>
      <c r="CX25" s="269"/>
      <c r="CY25" s="269"/>
      <c r="CZ25" s="269"/>
      <c r="DA25" s="269"/>
      <c r="DB25" s="269"/>
      <c r="DC25" s="269"/>
      <c r="DD25" s="269"/>
      <c r="DE25" s="269"/>
    </row>
    <row r="26" spans="1:109" ht="15.75" thickBot="1" x14ac:dyDescent="0.3">
      <c r="A26" s="19" t="s">
        <v>40</v>
      </c>
      <c r="B26" s="107">
        <f>'Case Study Results'!$R$56 / 100</f>
        <v>0.8635932449922421</v>
      </c>
      <c r="C26" s="108">
        <f>'Case Study Results'!$R$57 / 100</f>
        <v>0.91534573422486465</v>
      </c>
      <c r="D26" s="109">
        <f>'Case Study Results'!$R$58 / 100</f>
        <v>0.95033138959890384</v>
      </c>
      <c r="E26" s="110">
        <f>'Case Study Results'!$R$59 / 100</f>
        <v>0.97558152231776973</v>
      </c>
      <c r="F26" s="111">
        <f>'Case Study Results'!$R$60 / 100</f>
        <v>0.99888547333183131</v>
      </c>
      <c r="G26" s="112">
        <f>'Case Study Results'!$R$61 / 100</f>
        <v>1</v>
      </c>
      <c r="H26" s="107">
        <f>'Case Study Results'!$R$62 / 100</f>
        <v>0.88103687371149197</v>
      </c>
      <c r="I26" s="108">
        <f>'Case Study Results'!$R$63 / 100</f>
        <v>0.93828218915570871</v>
      </c>
      <c r="J26" s="109">
        <f>'Case Study Results'!$R$64 / 100</f>
        <v>0.98486099749363165</v>
      </c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BO26" s="269"/>
      <c r="BP26" s="269"/>
      <c r="BQ26" s="269"/>
      <c r="BR26" s="269"/>
      <c r="BS26" s="269"/>
      <c r="BT26" s="269"/>
      <c r="BU26" s="269"/>
      <c r="BV26" s="269"/>
      <c r="BW26" s="269"/>
      <c r="BX26" s="269"/>
      <c r="BY26" s="269"/>
      <c r="BZ26" s="269"/>
      <c r="CA26" s="269"/>
      <c r="CB26" s="269"/>
      <c r="CC26" s="269"/>
      <c r="CD26" s="269"/>
      <c r="CE26" s="269"/>
      <c r="CF26" s="269"/>
      <c r="CG26" s="269"/>
      <c r="CH26" s="269"/>
      <c r="CI26" s="269"/>
      <c r="CJ26" s="269"/>
      <c r="CK26" s="269"/>
      <c r="CL26" s="269"/>
      <c r="CM26" s="269"/>
      <c r="CN26" s="269"/>
      <c r="CO26" s="269"/>
      <c r="CP26" s="269"/>
      <c r="CQ26" s="269"/>
      <c r="CR26" s="269"/>
      <c r="CS26" s="269"/>
      <c r="CT26" s="269"/>
      <c r="CU26" s="269"/>
      <c r="CV26" s="269"/>
      <c r="CW26" s="269"/>
      <c r="CX26" s="269"/>
      <c r="CY26" s="269"/>
      <c r="CZ26" s="269"/>
      <c r="DA26" s="269"/>
      <c r="DB26" s="269"/>
      <c r="DC26" s="269"/>
      <c r="DD26" s="269"/>
      <c r="DE26" s="269"/>
    </row>
    <row r="27" spans="1:109" x14ac:dyDescent="0.25">
      <c r="A27" s="72" t="s">
        <v>41</v>
      </c>
      <c r="B27" s="93">
        <f>'Case Study Results'!$T$56</f>
        <v>3.1593763738996801</v>
      </c>
      <c r="C27" s="94">
        <f>'Case Study Results'!$T$57</f>
        <v>2.817051521444343</v>
      </c>
      <c r="D27" s="96">
        <f>'Case Study Results'!$T$58</f>
        <v>2.732226367128324</v>
      </c>
      <c r="E27" s="90">
        <f>'Case Study Results'!$T$59</f>
        <v>3.3355888992139802</v>
      </c>
      <c r="F27" s="91">
        <f>'Case Study Results'!$T$60</f>
        <v>3.017927620811796</v>
      </c>
      <c r="G27" s="92">
        <f>'Case Study Results'!$T$61</f>
        <v>2.916077136865717</v>
      </c>
      <c r="H27" s="100">
        <f>'Case Study Results'!$T$62</f>
        <v>3.1008730146310302</v>
      </c>
      <c r="I27" s="94">
        <f>'Case Study Results'!$T$63</f>
        <v>2.760083302408086</v>
      </c>
      <c r="J27" s="95">
        <f>'Case Study Results'!$T$64</f>
        <v>2.676229636063324</v>
      </c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BO27" s="269"/>
      <c r="BP27" s="269"/>
      <c r="BQ27" s="269"/>
      <c r="BR27" s="269"/>
      <c r="BS27" s="269"/>
      <c r="BT27" s="269"/>
      <c r="BU27" s="269"/>
      <c r="BV27" s="269"/>
      <c r="BW27" s="269"/>
      <c r="BX27" s="269"/>
      <c r="BY27" s="269"/>
      <c r="BZ27" s="269"/>
      <c r="CA27" s="269"/>
      <c r="CB27" s="269"/>
      <c r="CC27" s="269"/>
      <c r="CD27" s="269"/>
      <c r="CE27" s="269"/>
      <c r="CF27" s="269"/>
      <c r="CG27" s="269"/>
      <c r="CH27" s="269"/>
      <c r="CI27" s="269"/>
      <c r="CJ27" s="269"/>
      <c r="CK27" s="269"/>
      <c r="CL27" s="269"/>
      <c r="CM27" s="269"/>
      <c r="CN27" s="269"/>
      <c r="CO27" s="269"/>
      <c r="CP27" s="269"/>
      <c r="CQ27" s="269"/>
      <c r="CR27" s="269"/>
      <c r="CS27" s="269"/>
      <c r="CT27" s="269"/>
      <c r="CU27" s="269"/>
      <c r="CV27" s="269"/>
      <c r="CW27" s="269"/>
      <c r="CX27" s="269"/>
      <c r="CY27" s="269"/>
      <c r="CZ27" s="269"/>
      <c r="DA27" s="269"/>
      <c r="DB27" s="269"/>
      <c r="DC27" s="269"/>
      <c r="DD27" s="269"/>
      <c r="DE27" s="269"/>
    </row>
    <row r="28" spans="1:109" x14ac:dyDescent="0.25">
      <c r="A28" s="72" t="s">
        <v>42</v>
      </c>
      <c r="B28" s="82">
        <f>'Case Study Results'!$U$56</f>
        <v>3.1593763738996801</v>
      </c>
      <c r="C28" s="73">
        <f>'Case Study Results'!$U$57</f>
        <v>2.817051521444343</v>
      </c>
      <c r="D28" s="84">
        <f>'Case Study Results'!$U$58</f>
        <v>2.732226367128324</v>
      </c>
      <c r="E28" s="82">
        <f>'Case Study Results'!$U$59</f>
        <v>3.3355888992139802</v>
      </c>
      <c r="F28" s="73">
        <f>'Case Study Results'!$U$60</f>
        <v>3.017927620811796</v>
      </c>
      <c r="G28" s="74">
        <f>'Case Study Results'!$U$61</f>
        <v>2.916077136865717</v>
      </c>
      <c r="H28" s="81">
        <f>'Case Study Results'!$U$62</f>
        <v>3.1008730146310302</v>
      </c>
      <c r="I28" s="73">
        <f>'Case Study Results'!$U$63</f>
        <v>2.760083302408086</v>
      </c>
      <c r="J28" s="74">
        <f>'Case Study Results'!$U$64</f>
        <v>2.676229636063324</v>
      </c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BO28" s="269"/>
      <c r="BP28" s="269"/>
      <c r="BQ28" s="269"/>
      <c r="BR28" s="269"/>
      <c r="BS28" s="269"/>
      <c r="BT28" s="269"/>
      <c r="BU28" s="269"/>
      <c r="BV28" s="269"/>
      <c r="BW28" s="269"/>
      <c r="BX28" s="269"/>
      <c r="BY28" s="269"/>
      <c r="BZ28" s="269"/>
      <c r="CA28" s="269"/>
      <c r="CB28" s="269"/>
      <c r="CC28" s="269"/>
      <c r="CD28" s="269"/>
      <c r="CE28" s="269"/>
      <c r="CF28" s="269"/>
      <c r="CG28" s="269"/>
      <c r="CH28" s="269"/>
      <c r="CI28" s="269"/>
      <c r="CJ28" s="269"/>
      <c r="CK28" s="269"/>
      <c r="CL28" s="269"/>
      <c r="CM28" s="269"/>
      <c r="CN28" s="269"/>
      <c r="CO28" s="269"/>
      <c r="CP28" s="269"/>
      <c r="CQ28" s="269"/>
      <c r="CR28" s="269"/>
      <c r="CS28" s="269"/>
      <c r="CT28" s="269"/>
      <c r="CU28" s="269"/>
      <c r="CV28" s="269"/>
      <c r="CW28" s="269"/>
      <c r="CX28" s="269"/>
      <c r="CY28" s="269"/>
      <c r="CZ28" s="269"/>
      <c r="DA28" s="269"/>
      <c r="DB28" s="269"/>
      <c r="DC28" s="269"/>
      <c r="DD28" s="269"/>
      <c r="DE28" s="269"/>
    </row>
    <row r="29" spans="1:109" ht="15.75" thickBot="1" x14ac:dyDescent="0.3">
      <c r="A29" s="19" t="s">
        <v>43</v>
      </c>
      <c r="B29" s="97">
        <f>'Case Study Results'!$V$56</f>
        <v>2.168072479008166</v>
      </c>
      <c r="C29" s="98">
        <f>'Case Study Results'!$V$57</f>
        <v>1.825854873520238</v>
      </c>
      <c r="D29" s="101">
        <f>'Case Study Results'!$V$58</f>
        <v>1.760646549099095</v>
      </c>
      <c r="E29" s="97">
        <f>'Case Study Results'!$V$59</f>
        <v>2.2350013251096552</v>
      </c>
      <c r="F29" s="98">
        <f>'Case Study Results'!$V$60</f>
        <v>1.9122767268830081</v>
      </c>
      <c r="G29" s="99">
        <f>'Case Study Results'!$V$61</f>
        <v>1.8189841243592479</v>
      </c>
      <c r="H29" s="102">
        <f>'Case Study Results'!$V$62</f>
        <v>2.1434117352810058</v>
      </c>
      <c r="I29" s="98">
        <f>'Case Study Results'!$V$63</f>
        <v>1.8078526935288859</v>
      </c>
      <c r="J29" s="99">
        <f>'Case Study Results'!$V$64</f>
        <v>1.746804720655404</v>
      </c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BO29" s="269"/>
      <c r="BP29" s="269"/>
      <c r="BQ29" s="269"/>
      <c r="BR29" s="269"/>
      <c r="BS29" s="269"/>
      <c r="BT29" s="269"/>
      <c r="BU29" s="269"/>
      <c r="BV29" s="269"/>
      <c r="BW29" s="269"/>
      <c r="BX29" s="269"/>
      <c r="BY29" s="269"/>
      <c r="BZ29" s="269"/>
      <c r="CA29" s="269"/>
      <c r="CB29" s="269"/>
      <c r="CC29" s="269"/>
      <c r="CD29" s="269"/>
      <c r="CE29" s="269"/>
      <c r="CF29" s="269"/>
      <c r="CG29" s="269"/>
      <c r="CH29" s="269"/>
      <c r="CI29" s="269"/>
      <c r="CJ29" s="269"/>
      <c r="CK29" s="269"/>
      <c r="CL29" s="269"/>
      <c r="CM29" s="269"/>
      <c r="CN29" s="269"/>
      <c r="CO29" s="269"/>
      <c r="CP29" s="269"/>
      <c r="CQ29" s="269"/>
      <c r="CR29" s="269"/>
      <c r="CS29" s="269"/>
      <c r="CT29" s="269"/>
      <c r="CU29" s="269"/>
      <c r="CV29" s="269"/>
      <c r="CW29" s="269"/>
      <c r="CX29" s="269"/>
      <c r="CY29" s="269"/>
      <c r="CZ29" s="269"/>
      <c r="DA29" s="269"/>
      <c r="DB29" s="269"/>
      <c r="DC29" s="269"/>
      <c r="DD29" s="269"/>
      <c r="DE29" s="269"/>
    </row>
    <row r="30" spans="1:109" ht="15.75" thickBot="1" x14ac:dyDescent="0.3"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BO30" s="269"/>
      <c r="BP30" s="269"/>
      <c r="BQ30" s="269"/>
      <c r="BR30" s="269"/>
      <c r="BS30" s="269"/>
      <c r="BT30" s="269"/>
      <c r="BU30" s="269"/>
      <c r="BV30" s="269"/>
      <c r="BW30" s="269"/>
      <c r="BX30" s="269"/>
      <c r="BY30" s="269"/>
      <c r="BZ30" s="269"/>
      <c r="CA30" s="269"/>
      <c r="CB30" s="269"/>
      <c r="CC30" s="269"/>
      <c r="CD30" s="269"/>
      <c r="CE30" s="269"/>
      <c r="CF30" s="269"/>
      <c r="CG30" s="269"/>
      <c r="CH30" s="269"/>
      <c r="CI30" s="269"/>
      <c r="CJ30" s="269"/>
      <c r="CK30" s="269"/>
      <c r="CL30" s="269"/>
      <c r="CM30" s="269"/>
      <c r="CN30" s="269"/>
      <c r="CO30" s="269"/>
      <c r="CP30" s="269"/>
      <c r="CQ30" s="269"/>
      <c r="CR30" s="269"/>
      <c r="CS30" s="269"/>
      <c r="CT30" s="269"/>
      <c r="CU30" s="269"/>
      <c r="CV30" s="269"/>
      <c r="CW30" s="269"/>
      <c r="CX30" s="269"/>
      <c r="CY30" s="269"/>
      <c r="CZ30" s="269"/>
      <c r="DA30" s="269"/>
      <c r="DB30" s="269"/>
      <c r="DC30" s="269"/>
      <c r="DD30" s="269"/>
      <c r="DE30" s="269"/>
    </row>
    <row r="31" spans="1:109" ht="39" customHeight="1" thickBot="1" x14ac:dyDescent="0.3">
      <c r="A31" s="113">
        <v>2050</v>
      </c>
      <c r="B31" s="228" t="s">
        <v>29</v>
      </c>
      <c r="C31" s="229"/>
      <c r="D31" s="229"/>
      <c r="E31" s="228" t="s">
        <v>30</v>
      </c>
      <c r="F31" s="229"/>
      <c r="G31" s="230"/>
      <c r="H31" s="228" t="s">
        <v>31</v>
      </c>
      <c r="I31" s="229"/>
      <c r="J31" s="230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BO31" s="269"/>
      <c r="BP31" s="269"/>
      <c r="BQ31" s="269"/>
      <c r="BR31" s="269"/>
      <c r="BS31" s="269"/>
      <c r="BT31" s="269"/>
      <c r="BU31" s="269"/>
      <c r="BV31" s="269"/>
      <c r="BW31" s="269"/>
      <c r="BX31" s="269"/>
      <c r="BY31" s="269"/>
      <c r="BZ31" s="269"/>
      <c r="CA31" s="269"/>
      <c r="CB31" s="269"/>
      <c r="CC31" s="269"/>
      <c r="CD31" s="269"/>
      <c r="CE31" s="269"/>
      <c r="CF31" s="269"/>
      <c r="CG31" s="269"/>
      <c r="CH31" s="269"/>
      <c r="CI31" s="269"/>
      <c r="CJ31" s="269"/>
      <c r="CK31" s="269"/>
      <c r="CL31" s="269"/>
      <c r="CM31" s="269"/>
      <c r="CN31" s="269"/>
      <c r="CO31" s="269"/>
      <c r="CP31" s="269"/>
      <c r="CQ31" s="269"/>
      <c r="CR31" s="269"/>
      <c r="CS31" s="269"/>
      <c r="CT31" s="269"/>
      <c r="CU31" s="269"/>
      <c r="CV31" s="269"/>
      <c r="CW31" s="269"/>
      <c r="CX31" s="269"/>
      <c r="CY31" s="269"/>
      <c r="CZ31" s="269"/>
      <c r="DA31" s="269"/>
      <c r="DB31" s="269"/>
      <c r="DC31" s="269"/>
      <c r="DD31" s="269"/>
      <c r="DE31" s="269"/>
    </row>
    <row r="32" spans="1:109" ht="15.75" thickBot="1" x14ac:dyDescent="0.3">
      <c r="A32" s="10" t="s">
        <v>32</v>
      </c>
      <c r="B32" s="11">
        <v>1000</v>
      </c>
      <c r="C32" s="12">
        <v>3500</v>
      </c>
      <c r="D32" s="12">
        <v>6000</v>
      </c>
      <c r="E32" s="11">
        <v>1000</v>
      </c>
      <c r="F32" s="12">
        <v>3500</v>
      </c>
      <c r="G32" s="12">
        <v>6000</v>
      </c>
      <c r="H32" s="11">
        <v>1000</v>
      </c>
      <c r="I32" s="12">
        <v>3500</v>
      </c>
      <c r="J32" s="12">
        <v>6000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BO32" s="269"/>
      <c r="BP32" s="269"/>
      <c r="BQ32" s="269"/>
      <c r="BR32" s="269"/>
      <c r="BS32" s="269"/>
      <c r="BT32" s="269"/>
      <c r="BU32" s="269"/>
      <c r="BV32" s="269"/>
      <c r="BW32" s="269"/>
      <c r="BX32" s="269"/>
      <c r="BY32" s="269"/>
      <c r="BZ32" s="269"/>
      <c r="CA32" s="269"/>
      <c r="CB32" s="269"/>
      <c r="CC32" s="269"/>
      <c r="CD32" s="269"/>
      <c r="CE32" s="269"/>
      <c r="CF32" s="269"/>
      <c r="CG32" s="269"/>
      <c r="CH32" s="269"/>
      <c r="CI32" s="269"/>
      <c r="CJ32" s="269"/>
      <c r="CK32" s="269"/>
      <c r="CL32" s="269"/>
      <c r="CM32" s="269"/>
      <c r="CN32" s="269"/>
      <c r="CO32" s="269"/>
      <c r="CP32" s="269"/>
      <c r="CQ32" s="269"/>
      <c r="CR32" s="269"/>
      <c r="CS32" s="269"/>
      <c r="CT32" s="269"/>
      <c r="CU32" s="269"/>
      <c r="CV32" s="269"/>
      <c r="CW32" s="269"/>
      <c r="CX32" s="269"/>
      <c r="CY32" s="269"/>
      <c r="CZ32" s="269"/>
      <c r="DA32" s="269"/>
      <c r="DB32" s="269"/>
      <c r="DC32" s="269"/>
      <c r="DD32" s="269"/>
      <c r="DE32" s="269"/>
    </row>
    <row r="33" spans="1:109" x14ac:dyDescent="0.25">
      <c r="A33" s="13" t="s">
        <v>34</v>
      </c>
      <c r="B33" s="14">
        <f>'Case Study Results'!$F$65 / 1000</f>
        <v>142751.13290192359</v>
      </c>
      <c r="C33" s="15">
        <f>'Case Study Results'!$F$66 / 1000</f>
        <v>167313.44526836308</v>
      </c>
      <c r="D33" s="17">
        <f>'Case Study Results'!$F$67 / 1000</f>
        <v>168401.21059327709</v>
      </c>
      <c r="E33" s="14">
        <f>'Case Study Results'!$F$68 / 1000</f>
        <v>128877.5259275455</v>
      </c>
      <c r="F33" s="15">
        <f>'Case Study Results'!$F$69 / 1000</f>
        <v>144718.41556088859</v>
      </c>
      <c r="G33" s="16">
        <f>'Case Study Results'!$F$70 / 1000</f>
        <v>145640.60529646568</v>
      </c>
      <c r="H33" s="14">
        <f>'Case Study Results'!$F$71 / 1000</f>
        <v>142674.01215566878</v>
      </c>
      <c r="I33" s="15">
        <f>'Case Study Results'!$F$72 / 1000</f>
        <v>166942.03022781399</v>
      </c>
      <c r="J33" s="17">
        <f>'Case Study Results'!$F$73 / 1000</f>
        <v>168029.795552728</v>
      </c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BO33" s="269"/>
      <c r="BP33" s="269"/>
      <c r="BQ33" s="269"/>
      <c r="BR33" s="269"/>
      <c r="BS33" s="269"/>
      <c r="BT33" s="269"/>
      <c r="BU33" s="269"/>
      <c r="BV33" s="269"/>
      <c r="BW33" s="269"/>
      <c r="BX33" s="269"/>
      <c r="BY33" s="269"/>
      <c r="BZ33" s="269"/>
      <c r="CA33" s="269"/>
      <c r="CB33" s="269"/>
      <c r="CC33" s="269"/>
      <c r="CD33" s="269"/>
      <c r="CE33" s="269"/>
      <c r="CF33" s="269"/>
      <c r="CG33" s="269"/>
      <c r="CH33" s="269"/>
      <c r="CI33" s="269"/>
      <c r="CJ33" s="269"/>
      <c r="CK33" s="269"/>
      <c r="CL33" s="269"/>
      <c r="CM33" s="269"/>
      <c r="CN33" s="269"/>
      <c r="CO33" s="269"/>
      <c r="CP33" s="269"/>
      <c r="CQ33" s="269"/>
      <c r="CR33" s="269"/>
      <c r="CS33" s="269"/>
      <c r="CT33" s="269"/>
      <c r="CU33" s="269"/>
      <c r="CV33" s="269"/>
      <c r="CW33" s="269"/>
      <c r="CX33" s="269"/>
      <c r="CY33" s="269"/>
      <c r="CZ33" s="269"/>
      <c r="DA33" s="269"/>
      <c r="DB33" s="269"/>
      <c r="DC33" s="269"/>
      <c r="DD33" s="269"/>
      <c r="DE33" s="269"/>
    </row>
    <row r="34" spans="1:109" x14ac:dyDescent="0.25">
      <c r="A34" s="18" t="s">
        <v>35</v>
      </c>
      <c r="B34" s="86">
        <f>'Case Study Results'!$G$65 / 1000</f>
        <v>35170.554387031254</v>
      </c>
      <c r="C34" s="87">
        <f>'Case Study Results'!$G$66 / 1000</f>
        <v>40003.08557532946</v>
      </c>
      <c r="D34" s="88">
        <f>'Case Study Results'!$G$67 / 1000</f>
        <v>41389.703300613211</v>
      </c>
      <c r="E34" s="86">
        <f>'Case Study Results'!$G$68 / 1000</f>
        <v>10729.450442555401</v>
      </c>
      <c r="F34" s="87">
        <f>'Case Study Results'!$G$69 / 1000</f>
        <v>12436.603824093179</v>
      </c>
      <c r="G34" s="89">
        <f>'Case Study Results'!$G$70 / 1000</f>
        <v>12436.603824093179</v>
      </c>
      <c r="H34" s="86">
        <f>'Case Study Results'!$G$71 / 1000</f>
        <v>34707.349812822162</v>
      </c>
      <c r="I34" s="87">
        <f>'Case Study Results'!$G$72 / 1000</f>
        <v>39560.153259163584</v>
      </c>
      <c r="J34" s="88">
        <f>'Case Study Results'!$G$73 / 1000</f>
        <v>40825.503633716093</v>
      </c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BO34" s="269"/>
      <c r="BP34" s="269"/>
      <c r="BQ34" s="269"/>
      <c r="BR34" s="269"/>
      <c r="BS34" s="269"/>
      <c r="BT34" s="269"/>
      <c r="BU34" s="269"/>
      <c r="BV34" s="269"/>
      <c r="BW34" s="269"/>
      <c r="BX34" s="269"/>
      <c r="BY34" s="269"/>
      <c r="BZ34" s="269"/>
      <c r="CA34" s="269"/>
      <c r="CB34" s="269"/>
      <c r="CC34" s="269"/>
      <c r="CD34" s="269"/>
      <c r="CE34" s="269"/>
      <c r="CF34" s="269"/>
      <c r="CG34" s="269"/>
      <c r="CH34" s="269"/>
      <c r="CI34" s="269"/>
      <c r="CJ34" s="269"/>
      <c r="CK34" s="269"/>
      <c r="CL34" s="269"/>
      <c r="CM34" s="269"/>
      <c r="CN34" s="269"/>
      <c r="CO34" s="269"/>
      <c r="CP34" s="269"/>
      <c r="CQ34" s="269"/>
      <c r="CR34" s="269"/>
      <c r="CS34" s="269"/>
      <c r="CT34" s="269"/>
      <c r="CU34" s="269"/>
      <c r="CV34" s="269"/>
      <c r="CW34" s="269"/>
      <c r="CX34" s="269"/>
      <c r="CY34" s="269"/>
      <c r="CZ34" s="269"/>
      <c r="DA34" s="269"/>
      <c r="DB34" s="269"/>
      <c r="DC34" s="269"/>
      <c r="DD34" s="269"/>
      <c r="DE34" s="269"/>
    </row>
    <row r="35" spans="1:109" ht="15.75" thickBot="1" x14ac:dyDescent="0.3">
      <c r="A35" s="71" t="s">
        <v>36</v>
      </c>
      <c r="B35" s="83">
        <f>'Case Study Results'!$H$65 / 1000</f>
        <v>101391.3393789401</v>
      </c>
      <c r="C35" s="75">
        <f>'Case Study Results'!$H$66 / 1000</f>
        <v>119159.0672231482</v>
      </c>
      <c r="D35" s="76">
        <f>'Case Study Results'!$H$67 / 1000</f>
        <v>118875.1574427969</v>
      </c>
      <c r="E35" s="83">
        <f>'Case Study Results'!$H$68 / 1000</f>
        <v>111430.46150053341</v>
      </c>
      <c r="F35" s="75">
        <f>'Case Study Results'!$H$69 / 1000</f>
        <v>123037.6957545285</v>
      </c>
      <c r="G35" s="85">
        <f>'Case Study Results'!$H$70 / 1000</f>
        <v>121312.929796458</v>
      </c>
      <c r="H35" s="83">
        <f>'Case Study Results'!$H$71 / 1000</f>
        <v>101758.11901549681</v>
      </c>
      <c r="I35" s="75">
        <f>'Case Study Results'!$H$72 / 1000</f>
        <v>119227.0086349841</v>
      </c>
      <c r="J35" s="76">
        <f>'Case Study Results'!$H$73 / 1000</f>
        <v>119058.3028378275</v>
      </c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BO35" s="269"/>
      <c r="BP35" s="269"/>
      <c r="BQ35" s="269"/>
      <c r="BR35" s="269"/>
      <c r="BS35" s="269"/>
      <c r="BT35" s="269"/>
      <c r="BU35" s="269"/>
      <c r="BV35" s="269"/>
      <c r="BW35" s="269"/>
      <c r="BX35" s="269"/>
      <c r="BY35" s="269"/>
      <c r="BZ35" s="269"/>
      <c r="CA35" s="269"/>
      <c r="CB35" s="269"/>
      <c r="CC35" s="269"/>
      <c r="CD35" s="269"/>
      <c r="CE35" s="269"/>
      <c r="CF35" s="269"/>
      <c r="CG35" s="269"/>
      <c r="CH35" s="269"/>
      <c r="CI35" s="269"/>
      <c r="CJ35" s="269"/>
      <c r="CK35" s="269"/>
      <c r="CL35" s="269"/>
      <c r="CM35" s="269"/>
      <c r="CN35" s="269"/>
      <c r="CO35" s="269"/>
      <c r="CP35" s="269"/>
      <c r="CQ35" s="269"/>
      <c r="CR35" s="269"/>
      <c r="CS35" s="269"/>
      <c r="CT35" s="269"/>
      <c r="CU35" s="269"/>
      <c r="CV35" s="269"/>
      <c r="CW35" s="269"/>
      <c r="CX35" s="269"/>
      <c r="CY35" s="269"/>
      <c r="CZ35" s="269"/>
      <c r="DA35" s="269"/>
      <c r="DB35" s="269"/>
      <c r="DC35" s="269"/>
      <c r="DD35" s="269"/>
      <c r="DE35" s="269"/>
    </row>
    <row r="36" spans="1:109" x14ac:dyDescent="0.25">
      <c r="A36" s="78" t="s">
        <v>9</v>
      </c>
      <c r="B36" s="114">
        <f>'Case Study Results'!$K$65</f>
        <v>68946110.777676448</v>
      </c>
      <c r="C36" s="115">
        <f>'Case Study Results'!$K$66</f>
        <v>81028165.711736828</v>
      </c>
      <c r="D36" s="116">
        <f>'Case Study Results'!$K$67</f>
        <v>80835107.061097965</v>
      </c>
      <c r="E36" s="114">
        <f>'Case Study Results'!$K$68</f>
        <v>75772713.82035929</v>
      </c>
      <c r="F36" s="115">
        <f>'Case Study Results'!$K$69</f>
        <v>83665633.113075212</v>
      </c>
      <c r="G36" s="117">
        <f>'Case Study Results'!$K$70</f>
        <v>82492792.261587352</v>
      </c>
      <c r="H36" s="114">
        <f>'Case Study Results'!$K$71</f>
        <v>69195520.930534944</v>
      </c>
      <c r="I36" s="115">
        <f>'Case Study Results'!$K$72</f>
        <v>81074365.871785283</v>
      </c>
      <c r="J36" s="116">
        <f>'Case Study Results'!$K$73</f>
        <v>80959645.929718792</v>
      </c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BO36" s="269"/>
      <c r="BP36" s="269"/>
      <c r="BQ36" s="269"/>
      <c r="BR36" s="269"/>
      <c r="BS36" s="269"/>
      <c r="BT36" s="269"/>
      <c r="BU36" s="269"/>
      <c r="BV36" s="269"/>
      <c r="BW36" s="269"/>
      <c r="BX36" s="269"/>
      <c r="BY36" s="269"/>
      <c r="BZ36" s="269"/>
      <c r="CA36" s="269"/>
      <c r="CB36" s="269"/>
      <c r="CC36" s="269"/>
      <c r="CD36" s="269"/>
      <c r="CE36" s="269"/>
      <c r="CF36" s="269"/>
      <c r="CG36" s="269"/>
      <c r="CH36" s="269"/>
      <c r="CI36" s="269"/>
      <c r="CJ36" s="269"/>
      <c r="CK36" s="269"/>
      <c r="CL36" s="269"/>
      <c r="CM36" s="269"/>
      <c r="CN36" s="269"/>
      <c r="CO36" s="269"/>
      <c r="CP36" s="269"/>
      <c r="CQ36" s="269"/>
      <c r="CR36" s="269"/>
      <c r="CS36" s="269"/>
      <c r="CT36" s="269"/>
      <c r="CU36" s="269"/>
      <c r="CV36" s="269"/>
      <c r="CW36" s="269"/>
      <c r="CX36" s="269"/>
      <c r="CY36" s="269"/>
      <c r="CZ36" s="269"/>
      <c r="DA36" s="269"/>
      <c r="DB36" s="269"/>
      <c r="DC36" s="269"/>
      <c r="DD36" s="269"/>
      <c r="DE36" s="269"/>
    </row>
    <row r="37" spans="1:109" x14ac:dyDescent="0.25">
      <c r="A37" s="79" t="s">
        <v>11</v>
      </c>
      <c r="B37" s="118">
        <f>'Case Study Results'!$M$65</f>
        <v>42718803.719093777</v>
      </c>
      <c r="C37" s="119">
        <f>'Case Study Results'!$M$66</f>
        <v>140171074.7032764</v>
      </c>
      <c r="D37" s="120">
        <f>'Case Study Results'!$M$67</f>
        <v>240293270.91990241</v>
      </c>
      <c r="E37" s="118">
        <f>'Case Study Results'!$M$68</f>
        <v>42718803.719093777</v>
      </c>
      <c r="F37" s="119">
        <f>'Case Study Results'!$M$69</f>
        <v>140171074.7032764</v>
      </c>
      <c r="G37" s="121">
        <f>'Case Study Results'!$M$70</f>
        <v>240293270.91990241</v>
      </c>
      <c r="H37" s="118">
        <f>'Case Study Results'!$M$71</f>
        <v>42718803.719093777</v>
      </c>
      <c r="I37" s="119">
        <f>'Case Study Results'!$M$72</f>
        <v>140171074.7032764</v>
      </c>
      <c r="J37" s="120">
        <f>'Case Study Results'!$M$73</f>
        <v>240293270.91990241</v>
      </c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BO37" s="269"/>
      <c r="BP37" s="269"/>
      <c r="BQ37" s="269"/>
      <c r="BR37" s="269"/>
      <c r="BS37" s="269"/>
      <c r="BT37" s="269"/>
      <c r="BU37" s="269"/>
      <c r="BV37" s="269"/>
      <c r="BW37" s="269"/>
      <c r="BX37" s="269"/>
      <c r="BY37" s="269"/>
      <c r="BZ37" s="269"/>
      <c r="CA37" s="269"/>
      <c r="CB37" s="269"/>
      <c r="CC37" s="269"/>
      <c r="CD37" s="269"/>
      <c r="CE37" s="269"/>
      <c r="CF37" s="269"/>
      <c r="CG37" s="269"/>
      <c r="CH37" s="269"/>
      <c r="CI37" s="269"/>
      <c r="CJ37" s="269"/>
      <c r="CK37" s="269"/>
      <c r="CL37" s="269"/>
      <c r="CM37" s="269"/>
      <c r="CN37" s="269"/>
      <c r="CO37" s="269"/>
      <c r="CP37" s="269"/>
      <c r="CQ37" s="269"/>
      <c r="CR37" s="269"/>
      <c r="CS37" s="269"/>
      <c r="CT37" s="269"/>
      <c r="CU37" s="269"/>
      <c r="CV37" s="269"/>
      <c r="CW37" s="269"/>
      <c r="CX37" s="269"/>
      <c r="CY37" s="269"/>
      <c r="CZ37" s="269"/>
      <c r="DA37" s="269"/>
      <c r="DB37" s="269"/>
      <c r="DC37" s="269"/>
      <c r="DD37" s="269"/>
      <c r="DE37" s="269"/>
    </row>
    <row r="38" spans="1:109" x14ac:dyDescent="0.25">
      <c r="A38" s="79" t="s">
        <v>37</v>
      </c>
      <c r="B38" s="86">
        <f>'Case Study Results'!$O$65</f>
        <v>0.61959700463518219</v>
      </c>
      <c r="C38" s="87">
        <f>'Case Study Results'!$O$66</f>
        <v>1.7299055639732051</v>
      </c>
      <c r="D38" s="88">
        <f>'Case Study Results'!$O$67</f>
        <v>2.9726350302014262</v>
      </c>
      <c r="E38" s="86">
        <f>'Case Study Results'!$O$68</f>
        <v>0.56377555409155355</v>
      </c>
      <c r="F38" s="87">
        <f>'Case Study Results'!$O$69</f>
        <v>1.6753721867356619</v>
      </c>
      <c r="G38" s="89">
        <f>'Case Study Results'!$O$70</f>
        <v>2.912900198091545</v>
      </c>
      <c r="H38" s="86">
        <f>'Case Study Results'!$O$71</f>
        <v>0.61736371291978542</v>
      </c>
      <c r="I38" s="87">
        <f>'Case Study Results'!$O$72</f>
        <v>1.728919778724503</v>
      </c>
      <c r="J38" s="88">
        <f>'Case Study Results'!$O$73</f>
        <v>2.968062275476123</v>
      </c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BO38" s="269"/>
      <c r="BP38" s="269"/>
      <c r="BQ38" s="269"/>
      <c r="BR38" s="269"/>
      <c r="BS38" s="269"/>
      <c r="BT38" s="269"/>
      <c r="BU38" s="269"/>
      <c r="BV38" s="269"/>
      <c r="BW38" s="269"/>
      <c r="BX38" s="269"/>
      <c r="BY38" s="269"/>
      <c r="BZ38" s="269"/>
      <c r="CA38" s="269"/>
      <c r="CB38" s="269"/>
      <c r="CC38" s="269"/>
      <c r="CD38" s="269"/>
      <c r="CE38" s="269"/>
      <c r="CF38" s="269"/>
      <c r="CG38" s="269"/>
      <c r="CH38" s="269"/>
      <c r="CI38" s="269"/>
      <c r="CJ38" s="269"/>
      <c r="CK38" s="269"/>
      <c r="CL38" s="269"/>
      <c r="CM38" s="269"/>
      <c r="CN38" s="269"/>
      <c r="CO38" s="269"/>
      <c r="CP38" s="269"/>
      <c r="CQ38" s="269"/>
      <c r="CR38" s="269"/>
      <c r="CS38" s="269"/>
      <c r="CT38" s="269"/>
      <c r="CU38" s="269"/>
      <c r="CV38" s="269"/>
      <c r="CW38" s="269"/>
      <c r="CX38" s="269"/>
      <c r="CY38" s="269"/>
      <c r="CZ38" s="269"/>
      <c r="DA38" s="269"/>
      <c r="DB38" s="269"/>
      <c r="DC38" s="269"/>
      <c r="DD38" s="269"/>
      <c r="DE38" s="269"/>
    </row>
    <row r="39" spans="1:109" ht="15.75" thickBot="1" x14ac:dyDescent="0.3">
      <c r="A39" s="80" t="s">
        <v>38</v>
      </c>
      <c r="B39" s="83">
        <f>'Case Study Results'!$P$65</f>
        <v>4.1782452330222366</v>
      </c>
      <c r="C39" s="75">
        <f>'Case Study Results'!$P$66</f>
        <v>3.6077736986515512</v>
      </c>
      <c r="D39" s="76">
        <f>'Case Study Results'!$P$67</f>
        <v>3.645853985934854</v>
      </c>
      <c r="E39" s="83">
        <f>'Case Study Results'!$P$68</f>
        <v>3.84757806276339</v>
      </c>
      <c r="F39" s="75">
        <f>'Case Study Results'!$P$69</f>
        <v>3.5279469781330288</v>
      </c>
      <c r="G39" s="85">
        <f>'Case Study Results'!$P$70</f>
        <v>3.611892872417958</v>
      </c>
      <c r="H39" s="83">
        <f>'Case Study Results'!$P$71</f>
        <v>4.1622015487761823</v>
      </c>
      <c r="I39" s="75">
        <f>'Case Study Results'!$P$72</f>
        <v>3.6047185389509449</v>
      </c>
      <c r="J39" s="76">
        <f>'Case Study Results'!$P$73</f>
        <v>3.6392449409286929</v>
      </c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BO39" s="269"/>
      <c r="BP39" s="269"/>
      <c r="BQ39" s="269"/>
      <c r="BR39" s="269"/>
      <c r="BS39" s="269"/>
      <c r="BT39" s="269"/>
      <c r="BU39" s="269"/>
      <c r="BV39" s="269"/>
      <c r="BW39" s="269"/>
      <c r="BX39" s="269"/>
      <c r="BY39" s="269"/>
      <c r="BZ39" s="269"/>
      <c r="CA39" s="269"/>
      <c r="CB39" s="269"/>
      <c r="CC39" s="269"/>
      <c r="CD39" s="269"/>
      <c r="CE39" s="269"/>
      <c r="CF39" s="269"/>
      <c r="CG39" s="269"/>
      <c r="CH39" s="269"/>
      <c r="CI39" s="269"/>
      <c r="CJ39" s="269"/>
      <c r="CK39" s="269"/>
      <c r="CL39" s="269"/>
      <c r="CM39" s="269"/>
      <c r="CN39" s="269"/>
      <c r="CO39" s="269"/>
      <c r="CP39" s="269"/>
      <c r="CQ39" s="269"/>
      <c r="CR39" s="269"/>
      <c r="CS39" s="269"/>
      <c r="CT39" s="269"/>
      <c r="CU39" s="269"/>
      <c r="CV39" s="269"/>
      <c r="CW39" s="269"/>
      <c r="CX39" s="269"/>
      <c r="CY39" s="269"/>
      <c r="CZ39" s="269"/>
      <c r="DA39" s="269"/>
      <c r="DB39" s="269"/>
      <c r="DC39" s="269"/>
      <c r="DD39" s="269"/>
      <c r="DE39" s="269"/>
    </row>
    <row r="40" spans="1:109" x14ac:dyDescent="0.25">
      <c r="A40" s="78" t="s">
        <v>39</v>
      </c>
      <c r="B40" s="103">
        <f>'Case Study Results'!$Q$65 / 100</f>
        <v>0.44683275868351702</v>
      </c>
      <c r="C40" s="104">
        <f>'Case Study Results'!$Q$66 / 100</f>
        <v>0.55689133245997635</v>
      </c>
      <c r="D40" s="105">
        <f>'Case Study Results'!$Q$67 / 100</f>
        <v>0.56474521545780176</v>
      </c>
      <c r="E40" s="103">
        <f>'Case Study Results'!$Q$68 / 100</f>
        <v>0.59236711711070666</v>
      </c>
      <c r="F40" s="104">
        <f>'Case Study Results'!$Q$69 / 100</f>
        <v>0.61222657029478389</v>
      </c>
      <c r="G40" s="106">
        <f>'Case Study Results'!$Q$70 / 100</f>
        <v>0.68528423487237988</v>
      </c>
      <c r="H40" s="103">
        <f>'Case Study Results'!$Q$71 / 100</f>
        <v>0.44741176428122592</v>
      </c>
      <c r="I40" s="104">
        <f>'Case Study Results'!$Q$72 / 100</f>
        <v>0.55839636243607016</v>
      </c>
      <c r="J40" s="105">
        <f>'Case Study Results'!$Q$73 / 100</f>
        <v>0.56523977731759312</v>
      </c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</row>
    <row r="41" spans="1:109" ht="15.75" thickBot="1" x14ac:dyDescent="0.3">
      <c r="A41" s="19" t="s">
        <v>40</v>
      </c>
      <c r="B41" s="107">
        <f>'Case Study Results'!$R$65 / 100</f>
        <v>0.96444540315683425</v>
      </c>
      <c r="C41" s="108">
        <f>'Case Study Results'!$R$66 / 100</f>
        <v>0.98330676778353832</v>
      </c>
      <c r="D41" s="109">
        <f>'Case Study Results'!$R$67 / 100</f>
        <v>0.98477126227885781</v>
      </c>
      <c r="E41" s="110">
        <f>'Case Study Results'!$R$68 / 100</f>
        <v>0.95463533187026894</v>
      </c>
      <c r="F41" s="111">
        <f>'Case Study Results'!$R$69 / 100</f>
        <v>0.98001442627654611</v>
      </c>
      <c r="G41" s="112">
        <f>'Case Study Results'!$R$70 / 100</f>
        <v>0.98001442627654611</v>
      </c>
      <c r="H41" s="107">
        <f>'Case Study Results'!$R$71 / 100</f>
        <v>0.96391868124379332</v>
      </c>
      <c r="I41" s="108">
        <f>'Case Study Results'!$R$72 / 100</f>
        <v>0.98345335337198792</v>
      </c>
      <c r="J41" s="109">
        <f>'Case Study Results'!$R$73 / 100</f>
        <v>0.98492024650977006</v>
      </c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</row>
    <row r="42" spans="1:109" x14ac:dyDescent="0.25">
      <c r="A42" s="72" t="s">
        <v>41</v>
      </c>
      <c r="B42" s="93">
        <f>'Case Study Results'!$T$65</f>
        <v>2.0180138177268918</v>
      </c>
      <c r="C42" s="94">
        <f>'Case Study Results'!$T$66</f>
        <v>1.7472073725808319</v>
      </c>
      <c r="D42" s="96">
        <f>'Case Study Results'!$T$67</f>
        <v>1.7500646001528219</v>
      </c>
      <c r="E42" s="90">
        <f>'Case Study Results'!$T$68</f>
        <v>2.2621588159223842</v>
      </c>
      <c r="F42" s="91">
        <f>'Case Study Results'!$T$69</f>
        <v>2.039601638608818</v>
      </c>
      <c r="G42" s="92">
        <f>'Case Study Results'!$T$70</f>
        <v>2.0458245678735389</v>
      </c>
      <c r="H42" s="100">
        <f>'Case Study Results'!$T$71</f>
        <v>2.018627639567673</v>
      </c>
      <c r="I42" s="94">
        <f>'Case Study Results'!$T$72</f>
        <v>1.7506092940939011</v>
      </c>
      <c r="J42" s="95">
        <f>'Case Study Results'!$T$73</f>
        <v>1.7534508144815979</v>
      </c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</row>
    <row r="43" spans="1:109" x14ac:dyDescent="0.25">
      <c r="A43" s="72" t="s">
        <v>42</v>
      </c>
      <c r="B43" s="82">
        <f>'Case Study Results'!$U$65</f>
        <v>2.0180138177268918</v>
      </c>
      <c r="C43" s="73">
        <f>'Case Study Results'!$U$66</f>
        <v>1.7472073725808319</v>
      </c>
      <c r="D43" s="84">
        <f>'Case Study Results'!$U$67</f>
        <v>1.7500646001528219</v>
      </c>
      <c r="E43" s="82">
        <f>'Case Study Results'!$U$68</f>
        <v>2.2621588159223842</v>
      </c>
      <c r="F43" s="73">
        <f>'Case Study Results'!$U$69</f>
        <v>2.039601638608818</v>
      </c>
      <c r="G43" s="74">
        <f>'Case Study Results'!$U$70</f>
        <v>2.0458245678735389</v>
      </c>
      <c r="H43" s="81">
        <f>'Case Study Results'!$U$71</f>
        <v>2.018627639567673</v>
      </c>
      <c r="I43" s="73">
        <f>'Case Study Results'!$U$72</f>
        <v>1.7506092940939011</v>
      </c>
      <c r="J43" s="74">
        <f>'Case Study Results'!$U$73</f>
        <v>1.7534508144815979</v>
      </c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</row>
    <row r="44" spans="1:109" ht="15.75" thickBot="1" x14ac:dyDescent="0.3">
      <c r="A44" s="19" t="s">
        <v>43</v>
      </c>
      <c r="B44" s="97">
        <f>'Case Study Results'!$V$65</f>
        <v>1.535032636589468</v>
      </c>
      <c r="C44" s="98">
        <f>'Case Study Results'!$V$66</f>
        <v>1.2629177473103019</v>
      </c>
      <c r="D44" s="101">
        <f>'Case Study Results'!$V$67</f>
        <v>1.27004960040124</v>
      </c>
      <c r="E44" s="97">
        <f>'Case Study Results'!$V$68</f>
        <v>1.6742152371252681</v>
      </c>
      <c r="F44" s="98">
        <f>'Case Study Results'!$V$69</f>
        <v>1.461474571719575</v>
      </c>
      <c r="G44" s="99">
        <f>'Case Study Results'!$V$70</f>
        <v>1.4794111552564659</v>
      </c>
      <c r="H44" s="102">
        <f>'Case Study Results'!$V$71</f>
        <v>1.5336372766763779</v>
      </c>
      <c r="I44" s="98">
        <f>'Case Study Results'!$V$72</f>
        <v>1.264965470539408</v>
      </c>
      <c r="J44" s="99">
        <f>'Case Study Results'!$V$73</f>
        <v>1.2716336125775849</v>
      </c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</row>
    <row r="45" spans="1:109" x14ac:dyDescent="0.25"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</row>
    <row r="46" spans="1:109" x14ac:dyDescent="0.25">
      <c r="C46" t="s">
        <v>59</v>
      </c>
      <c r="D46" t="s">
        <v>60</v>
      </c>
      <c r="E46" t="s">
        <v>61</v>
      </c>
      <c r="F46" t="s">
        <v>64</v>
      </c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</row>
    <row r="47" spans="1:109" x14ac:dyDescent="0.25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</row>
    <row r="48" spans="1:109" x14ac:dyDescent="0.25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</row>
    <row r="49" spans="1:49" ht="16.5" customHeight="1" x14ac:dyDescent="0.25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231">
        <v>2035</v>
      </c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</row>
    <row r="50" spans="1:49" x14ac:dyDescent="0.25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23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</row>
    <row r="51" spans="1:49" x14ac:dyDescent="0.25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23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</row>
    <row r="52" spans="1:49" x14ac:dyDescent="0.25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23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</row>
    <row r="53" spans="1:49" x14ac:dyDescent="0.25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23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</row>
    <row r="54" spans="1:49" x14ac:dyDescent="0.25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23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</row>
    <row r="55" spans="1:49" x14ac:dyDescent="0.2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23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</row>
    <row r="56" spans="1:49" x14ac:dyDescent="0.25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23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</row>
    <row r="57" spans="1:49" x14ac:dyDescent="0.25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23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</row>
    <row r="58" spans="1:49" x14ac:dyDescent="0.25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23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</row>
    <row r="59" spans="1:49" ht="12" customHeight="1" x14ac:dyDescent="0.25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23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</row>
    <row r="60" spans="1:49" x14ac:dyDescent="0.25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23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</row>
    <row r="61" spans="1:49" x14ac:dyDescent="0.25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23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</row>
    <row r="62" spans="1:49" x14ac:dyDescent="0.25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23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</row>
    <row r="63" spans="1:49" x14ac:dyDescent="0.25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23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</row>
    <row r="64" spans="1:49" x14ac:dyDescent="0.25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23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</row>
    <row r="65" spans="1:45" x14ac:dyDescent="0.2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23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</row>
    <row r="66" spans="1:45" x14ac:dyDescent="0.25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23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</row>
    <row r="67" spans="1:45" x14ac:dyDescent="0.25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23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</row>
    <row r="68" spans="1:45" x14ac:dyDescent="0.25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23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</row>
    <row r="69" spans="1:45" x14ac:dyDescent="0.25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23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</row>
    <row r="70" spans="1:45" x14ac:dyDescent="0.25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23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</row>
    <row r="71" spans="1:45" x14ac:dyDescent="0.25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23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</row>
    <row r="72" spans="1:45" x14ac:dyDescent="0.25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23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</row>
    <row r="73" spans="1:45" x14ac:dyDescent="0.25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23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</row>
    <row r="74" spans="1:45" x14ac:dyDescent="0.25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23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</row>
    <row r="75" spans="1:45" x14ac:dyDescent="0.2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23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</row>
    <row r="76" spans="1:45" x14ac:dyDescent="0.25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23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</row>
    <row r="77" spans="1:45" ht="16.5" customHeight="1" x14ac:dyDescent="0.25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23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</row>
    <row r="78" spans="1:45" x14ac:dyDescent="0.25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23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</row>
    <row r="79" spans="1:45" x14ac:dyDescent="0.2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23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</row>
    <row r="80" spans="1:45" x14ac:dyDescent="0.25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23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</row>
    <row r="81" spans="1:45" x14ac:dyDescent="0.25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23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</row>
    <row r="82" spans="1:45" x14ac:dyDescent="0.25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23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</row>
    <row r="83" spans="1:45" x14ac:dyDescent="0.25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23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</row>
    <row r="84" spans="1:45" x14ac:dyDescent="0.25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23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</row>
    <row r="85" spans="1:45" x14ac:dyDescent="0.2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23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</row>
    <row r="86" spans="1:45" x14ac:dyDescent="0.25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23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</row>
    <row r="87" spans="1:45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23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</row>
    <row r="88" spans="1:45" x14ac:dyDescent="0.25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23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</row>
    <row r="89" spans="1:45" x14ac:dyDescent="0.25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23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</row>
    <row r="90" spans="1:45" x14ac:dyDescent="0.25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23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</row>
    <row r="91" spans="1:45" x14ac:dyDescent="0.25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23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</row>
    <row r="92" spans="1:45" x14ac:dyDescent="0.25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23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</row>
    <row r="93" spans="1:45" x14ac:dyDescent="0.25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23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</row>
    <row r="94" spans="1:45" x14ac:dyDescent="0.25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23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</row>
    <row r="95" spans="1:45" x14ac:dyDescent="0.2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23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</row>
    <row r="96" spans="1:45" x14ac:dyDescent="0.25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23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</row>
    <row r="97" spans="1:45" x14ac:dyDescent="0.25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23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</row>
    <row r="98" spans="1:45" x14ac:dyDescent="0.25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23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</row>
    <row r="99" spans="1:45" x14ac:dyDescent="0.25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23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</row>
    <row r="100" spans="1:45" x14ac:dyDescent="0.25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23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</row>
    <row r="101" spans="1:45" x14ac:dyDescent="0.25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23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</row>
    <row r="102" spans="1:45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23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</row>
    <row r="103" spans="1:45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231"/>
    </row>
    <row r="104" spans="1:45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231"/>
    </row>
    <row r="105" spans="1:45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231"/>
    </row>
    <row r="106" spans="1:45" x14ac:dyDescent="0.25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231"/>
    </row>
    <row r="107" spans="1:45" x14ac:dyDescent="0.25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231"/>
    </row>
    <row r="108" spans="1:45" ht="15" customHeight="1" x14ac:dyDescent="0.25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231"/>
    </row>
    <row r="109" spans="1:45" x14ac:dyDescent="0.25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231"/>
    </row>
    <row r="110" spans="1:45" x14ac:dyDescent="0.25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231"/>
    </row>
    <row r="111" spans="1:45" x14ac:dyDescent="0.25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231"/>
    </row>
    <row r="112" spans="1:45" x14ac:dyDescent="0.25">
      <c r="P112" s="231"/>
    </row>
    <row r="113" spans="1:16" x14ac:dyDescent="0.25">
      <c r="P113" s="231"/>
    </row>
    <row r="114" spans="1:16" x14ac:dyDescent="0.25">
      <c r="P114" s="231"/>
    </row>
    <row r="115" spans="1:16" x14ac:dyDescent="0.25">
      <c r="P115" s="231"/>
    </row>
    <row r="116" spans="1:16" x14ac:dyDescent="0.25">
      <c r="P116" s="231"/>
    </row>
    <row r="117" spans="1:16" x14ac:dyDescent="0.25">
      <c r="P117" s="231"/>
    </row>
    <row r="118" spans="1:16" x14ac:dyDescent="0.25">
      <c r="P118" s="231"/>
    </row>
    <row r="119" spans="1:16" x14ac:dyDescent="0.25">
      <c r="P119" s="231"/>
    </row>
    <row r="120" spans="1:16" x14ac:dyDescent="0.25">
      <c r="P120" s="231"/>
    </row>
    <row r="121" spans="1:16" x14ac:dyDescent="0.25">
      <c r="P121" s="231"/>
    </row>
    <row r="122" spans="1:16" x14ac:dyDescent="0.25">
      <c r="P122" s="231"/>
    </row>
    <row r="123" spans="1:16" x14ac:dyDescent="0.25">
      <c r="P123" s="231"/>
    </row>
    <row r="124" spans="1:16" x14ac:dyDescent="0.25">
      <c r="P124" s="231"/>
    </row>
    <row r="125" spans="1:16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</row>
    <row r="126" spans="1:16" ht="16.5" customHeight="1" x14ac:dyDescent="0.25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231">
        <v>2040</v>
      </c>
    </row>
    <row r="127" spans="1:16" x14ac:dyDescent="0.25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231"/>
    </row>
    <row r="128" spans="1:16" x14ac:dyDescent="0.25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231"/>
    </row>
    <row r="129" spans="1:16" x14ac:dyDescent="0.25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231"/>
    </row>
    <row r="130" spans="1:16" x14ac:dyDescent="0.25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231"/>
    </row>
    <row r="131" spans="1:16" x14ac:dyDescent="0.25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231"/>
    </row>
    <row r="132" spans="1:16" x14ac:dyDescent="0.25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231"/>
    </row>
    <row r="133" spans="1:16" x14ac:dyDescent="0.25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231"/>
    </row>
    <row r="134" spans="1:16" x14ac:dyDescent="0.25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231"/>
    </row>
    <row r="135" spans="1:16" x14ac:dyDescent="0.2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231"/>
    </row>
    <row r="136" spans="1:16" ht="15.75" customHeight="1" x14ac:dyDescent="0.25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231"/>
    </row>
    <row r="137" spans="1:16" x14ac:dyDescent="0.25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231"/>
    </row>
    <row r="138" spans="1:16" x14ac:dyDescent="0.25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231"/>
    </row>
    <row r="139" spans="1:16" x14ac:dyDescent="0.25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231"/>
    </row>
    <row r="140" spans="1:16" x14ac:dyDescent="0.25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231"/>
    </row>
    <row r="141" spans="1:16" x14ac:dyDescent="0.25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231"/>
    </row>
    <row r="142" spans="1:16" x14ac:dyDescent="0.25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231"/>
    </row>
    <row r="143" spans="1:16" x14ac:dyDescent="0.25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231"/>
    </row>
    <row r="144" spans="1:16" x14ac:dyDescent="0.25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231"/>
    </row>
    <row r="145" spans="1:16" x14ac:dyDescent="0.2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231"/>
    </row>
    <row r="146" spans="1:16" x14ac:dyDescent="0.25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231"/>
    </row>
    <row r="147" spans="1:16" x14ac:dyDescent="0.25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231"/>
    </row>
    <row r="148" spans="1:16" x14ac:dyDescent="0.25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231"/>
    </row>
    <row r="149" spans="1:16" x14ac:dyDescent="0.25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231"/>
    </row>
    <row r="150" spans="1:16" x14ac:dyDescent="0.25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231"/>
    </row>
    <row r="151" spans="1:16" x14ac:dyDescent="0.25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231"/>
    </row>
    <row r="152" spans="1:16" x14ac:dyDescent="0.25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231"/>
    </row>
    <row r="153" spans="1:16" x14ac:dyDescent="0.25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231"/>
    </row>
    <row r="154" spans="1:16" x14ac:dyDescent="0.25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231"/>
    </row>
    <row r="155" spans="1:16" x14ac:dyDescent="0.2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231"/>
    </row>
    <row r="156" spans="1:16" x14ac:dyDescent="0.25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231"/>
    </row>
    <row r="157" spans="1:16" x14ac:dyDescent="0.25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231"/>
    </row>
    <row r="158" spans="1:16" x14ac:dyDescent="0.25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231"/>
    </row>
    <row r="159" spans="1:16" x14ac:dyDescent="0.25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231"/>
    </row>
    <row r="160" spans="1:16" x14ac:dyDescent="0.25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231"/>
    </row>
    <row r="161" spans="1:16" x14ac:dyDescent="0.25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231"/>
    </row>
    <row r="162" spans="1:16" x14ac:dyDescent="0.25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231"/>
    </row>
    <row r="163" spans="1:16" x14ac:dyDescent="0.25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231"/>
    </row>
    <row r="164" spans="1:16" x14ac:dyDescent="0.25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231"/>
    </row>
    <row r="165" spans="1:16" x14ac:dyDescent="0.2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231"/>
    </row>
    <row r="166" spans="1:16" x14ac:dyDescent="0.25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231"/>
    </row>
    <row r="167" spans="1:16" x14ac:dyDescent="0.25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231"/>
    </row>
    <row r="168" spans="1:16" x14ac:dyDescent="0.25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231"/>
    </row>
    <row r="169" spans="1:16" x14ac:dyDescent="0.25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231"/>
    </row>
    <row r="170" spans="1:16" x14ac:dyDescent="0.25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231"/>
    </row>
    <row r="171" spans="1:16" x14ac:dyDescent="0.25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231"/>
    </row>
    <row r="172" spans="1:16" x14ac:dyDescent="0.25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231"/>
    </row>
    <row r="173" spans="1:16" x14ac:dyDescent="0.25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231"/>
    </row>
    <row r="174" spans="1:16" x14ac:dyDescent="0.25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231"/>
    </row>
    <row r="175" spans="1:16" x14ac:dyDescent="0.2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231"/>
    </row>
    <row r="176" spans="1:16" x14ac:dyDescent="0.25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231"/>
    </row>
    <row r="177" spans="1:16" x14ac:dyDescent="0.25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231"/>
    </row>
    <row r="178" spans="1:16" x14ac:dyDescent="0.25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231"/>
    </row>
    <row r="179" spans="1:16" x14ac:dyDescent="0.25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231"/>
    </row>
    <row r="180" spans="1:16" x14ac:dyDescent="0.25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231"/>
    </row>
    <row r="181" spans="1:16" x14ac:dyDescent="0.25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231"/>
    </row>
    <row r="182" spans="1:16" x14ac:dyDescent="0.25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231"/>
    </row>
    <row r="183" spans="1:16" x14ac:dyDescent="0.25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231"/>
    </row>
    <row r="184" spans="1:16" x14ac:dyDescent="0.25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231"/>
    </row>
    <row r="185" spans="1:16" x14ac:dyDescent="0.2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231"/>
    </row>
    <row r="186" spans="1:16" x14ac:dyDescent="0.25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231"/>
    </row>
    <row r="187" spans="1:16" x14ac:dyDescent="0.25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231"/>
    </row>
    <row r="188" spans="1:16" x14ac:dyDescent="0.25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231"/>
    </row>
    <row r="189" spans="1:16" x14ac:dyDescent="0.25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231"/>
    </row>
    <row r="190" spans="1:16" x14ac:dyDescent="0.25">
      <c r="P190" s="231"/>
    </row>
    <row r="191" spans="1:16" x14ac:dyDescent="0.25">
      <c r="P191" s="231"/>
    </row>
    <row r="192" spans="1:16" x14ac:dyDescent="0.25">
      <c r="P192" s="231"/>
    </row>
    <row r="193" spans="1:16" x14ac:dyDescent="0.25">
      <c r="P193" s="231"/>
    </row>
    <row r="194" spans="1:16" x14ac:dyDescent="0.25">
      <c r="P194" s="231"/>
    </row>
    <row r="195" spans="1:16" x14ac:dyDescent="0.25">
      <c r="P195" s="231"/>
    </row>
    <row r="196" spans="1:16" x14ac:dyDescent="0.25">
      <c r="P196" s="231"/>
    </row>
    <row r="197" spans="1:16" x14ac:dyDescent="0.25">
      <c r="P197" s="231"/>
    </row>
    <row r="198" spans="1:16" x14ac:dyDescent="0.25">
      <c r="B198" t="s">
        <v>65</v>
      </c>
      <c r="P198" s="231"/>
    </row>
    <row r="199" spans="1:16" x14ac:dyDescent="0.25">
      <c r="P199" s="231"/>
    </row>
    <row r="200" spans="1:16" x14ac:dyDescent="0.25">
      <c r="P200" s="231"/>
    </row>
    <row r="201" spans="1:16" x14ac:dyDescent="0.25">
      <c r="P201" s="231"/>
    </row>
    <row r="202" spans="1:16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</row>
    <row r="203" spans="1:16" x14ac:dyDescent="0.25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231">
        <v>2050</v>
      </c>
    </row>
    <row r="204" spans="1:16" x14ac:dyDescent="0.25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231"/>
    </row>
    <row r="205" spans="1:16" x14ac:dyDescent="0.2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231"/>
    </row>
    <row r="206" spans="1:16" x14ac:dyDescent="0.25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231"/>
    </row>
    <row r="207" spans="1:16" x14ac:dyDescent="0.25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231"/>
    </row>
    <row r="208" spans="1:16" x14ac:dyDescent="0.25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231"/>
    </row>
    <row r="209" spans="1:16" x14ac:dyDescent="0.25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231"/>
    </row>
    <row r="210" spans="1:16" x14ac:dyDescent="0.25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231"/>
    </row>
    <row r="211" spans="1:16" x14ac:dyDescent="0.25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231"/>
    </row>
    <row r="212" spans="1:16" x14ac:dyDescent="0.25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231"/>
    </row>
    <row r="213" spans="1:16" x14ac:dyDescent="0.25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231"/>
    </row>
    <row r="214" spans="1:16" x14ac:dyDescent="0.25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231"/>
    </row>
    <row r="215" spans="1:16" x14ac:dyDescent="0.2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231"/>
    </row>
    <row r="216" spans="1:16" x14ac:dyDescent="0.25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231"/>
    </row>
    <row r="217" spans="1:16" x14ac:dyDescent="0.25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231"/>
    </row>
    <row r="218" spans="1:16" x14ac:dyDescent="0.25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231"/>
    </row>
    <row r="219" spans="1:16" x14ac:dyDescent="0.25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231"/>
    </row>
    <row r="220" spans="1:16" x14ac:dyDescent="0.25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231"/>
    </row>
    <row r="221" spans="1:16" x14ac:dyDescent="0.25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231"/>
    </row>
    <row r="222" spans="1:16" x14ac:dyDescent="0.25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231"/>
    </row>
    <row r="223" spans="1:16" x14ac:dyDescent="0.25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231"/>
    </row>
    <row r="224" spans="1:16" x14ac:dyDescent="0.25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231"/>
    </row>
    <row r="225" spans="1:16" x14ac:dyDescent="0.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231"/>
    </row>
    <row r="226" spans="1:16" x14ac:dyDescent="0.25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231"/>
    </row>
    <row r="227" spans="1:16" x14ac:dyDescent="0.25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231"/>
    </row>
    <row r="228" spans="1:16" x14ac:dyDescent="0.25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231"/>
    </row>
    <row r="229" spans="1:16" x14ac:dyDescent="0.25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231"/>
    </row>
    <row r="230" spans="1:16" x14ac:dyDescent="0.25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231"/>
    </row>
    <row r="231" spans="1:16" x14ac:dyDescent="0.25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231"/>
    </row>
    <row r="232" spans="1:16" x14ac:dyDescent="0.25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231"/>
    </row>
    <row r="233" spans="1:16" x14ac:dyDescent="0.25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231"/>
    </row>
    <row r="234" spans="1:16" x14ac:dyDescent="0.25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231"/>
    </row>
    <row r="235" spans="1:16" x14ac:dyDescent="0.2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231"/>
    </row>
    <row r="236" spans="1:16" x14ac:dyDescent="0.25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231"/>
    </row>
    <row r="237" spans="1:16" x14ac:dyDescent="0.25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231"/>
    </row>
    <row r="238" spans="1:16" x14ac:dyDescent="0.25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231"/>
    </row>
    <row r="239" spans="1:16" x14ac:dyDescent="0.25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231"/>
    </row>
    <row r="240" spans="1:16" x14ac:dyDescent="0.25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231"/>
    </row>
    <row r="241" spans="1:16" x14ac:dyDescent="0.25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231"/>
    </row>
    <row r="242" spans="1:16" x14ac:dyDescent="0.25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231"/>
    </row>
    <row r="243" spans="1:16" x14ac:dyDescent="0.25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231"/>
    </row>
    <row r="244" spans="1:16" x14ac:dyDescent="0.25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231"/>
    </row>
    <row r="245" spans="1:16" x14ac:dyDescent="0.2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231"/>
    </row>
    <row r="246" spans="1:16" x14ac:dyDescent="0.25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231"/>
    </row>
    <row r="247" spans="1:16" x14ac:dyDescent="0.25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231"/>
    </row>
    <row r="248" spans="1:16" x14ac:dyDescent="0.25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231"/>
    </row>
    <row r="249" spans="1:16" x14ac:dyDescent="0.25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231"/>
    </row>
    <row r="250" spans="1:16" x14ac:dyDescent="0.25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231"/>
    </row>
    <row r="251" spans="1:16" x14ac:dyDescent="0.25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231"/>
    </row>
    <row r="252" spans="1:16" x14ac:dyDescent="0.25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231"/>
    </row>
    <row r="253" spans="1:16" x14ac:dyDescent="0.25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231"/>
    </row>
    <row r="254" spans="1:16" x14ac:dyDescent="0.25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231"/>
    </row>
    <row r="255" spans="1:16" x14ac:dyDescent="0.2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231"/>
    </row>
    <row r="256" spans="1:16" x14ac:dyDescent="0.25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231"/>
    </row>
    <row r="257" spans="1:16" x14ac:dyDescent="0.25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231"/>
    </row>
    <row r="258" spans="1:16" x14ac:dyDescent="0.25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231"/>
    </row>
    <row r="259" spans="1:16" x14ac:dyDescent="0.25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231"/>
    </row>
    <row r="260" spans="1:16" x14ac:dyDescent="0.25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231"/>
    </row>
    <row r="261" spans="1:16" x14ac:dyDescent="0.25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231"/>
    </row>
    <row r="262" spans="1:16" x14ac:dyDescent="0.25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231"/>
    </row>
    <row r="263" spans="1:16" x14ac:dyDescent="0.25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231"/>
    </row>
    <row r="264" spans="1:16" x14ac:dyDescent="0.25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231"/>
    </row>
    <row r="265" spans="1:16" x14ac:dyDescent="0.2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231"/>
    </row>
    <row r="266" spans="1:16" x14ac:dyDescent="0.25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231"/>
    </row>
    <row r="267" spans="1:16" x14ac:dyDescent="0.25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231"/>
    </row>
    <row r="268" spans="1:16" x14ac:dyDescent="0.25">
      <c r="P268" s="231"/>
    </row>
    <row r="269" spans="1:16" x14ac:dyDescent="0.25">
      <c r="P269" s="231"/>
    </row>
    <row r="270" spans="1:16" x14ac:dyDescent="0.25">
      <c r="P270" s="231"/>
    </row>
    <row r="271" spans="1:16" x14ac:dyDescent="0.25">
      <c r="P271" s="231"/>
    </row>
    <row r="272" spans="1:16" x14ac:dyDescent="0.25">
      <c r="P272" s="231"/>
    </row>
    <row r="273" spans="16:16" x14ac:dyDescent="0.25">
      <c r="P273" s="231"/>
    </row>
    <row r="274" spans="16:16" x14ac:dyDescent="0.25">
      <c r="P274" s="231"/>
    </row>
    <row r="275" spans="16:16" x14ac:dyDescent="0.25">
      <c r="P275" s="231"/>
    </row>
    <row r="276" spans="16:16" x14ac:dyDescent="0.25">
      <c r="P276" s="231"/>
    </row>
    <row r="277" spans="16:16" x14ac:dyDescent="0.25">
      <c r="P277" s="231"/>
    </row>
    <row r="278" spans="16:16" x14ac:dyDescent="0.25">
      <c r="P278" s="231"/>
    </row>
  </sheetData>
  <mergeCells count="15">
    <mergeCell ref="M1:O1"/>
    <mergeCell ref="R1:T1"/>
    <mergeCell ref="M7:O7"/>
    <mergeCell ref="P203:P278"/>
    <mergeCell ref="B1:D1"/>
    <mergeCell ref="E1:G1"/>
    <mergeCell ref="H1:J1"/>
    <mergeCell ref="B16:D16"/>
    <mergeCell ref="E16:G16"/>
    <mergeCell ref="H16:J16"/>
    <mergeCell ref="B31:D31"/>
    <mergeCell ref="E31:G31"/>
    <mergeCell ref="H31:J31"/>
    <mergeCell ref="P49:P124"/>
    <mergeCell ref="P126:P20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F952-5B2A-4C13-A95B-74B056EEBB9B}">
  <dimension ref="AC77"/>
  <sheetViews>
    <sheetView topLeftCell="J1" zoomScale="70" zoomScaleNormal="70" workbookViewId="0">
      <selection activeCell="AC77" sqref="AC77"/>
    </sheetView>
  </sheetViews>
  <sheetFormatPr defaultRowHeight="15" x14ac:dyDescent="0.25"/>
  <sheetData>
    <row r="77" spans="29:29" x14ac:dyDescent="0.25">
      <c r="AC77" s="212" t="s">
        <v>58</v>
      </c>
    </row>
  </sheetData>
  <hyperlinks>
    <hyperlink ref="AC77" r:id="rId1" xr:uid="{F8FEFA00-21D6-4EF0-99E2-438D90BE1DE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Case Study Results</vt:lpstr>
      <vt:lpstr>NT</vt:lpstr>
      <vt:lpstr>GA</vt:lpstr>
      <vt:lpstr>DE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Carlota Alegria</cp:lastModifiedBy>
  <dcterms:created xsi:type="dcterms:W3CDTF">2025-06-02T20:32:38Z</dcterms:created>
  <dcterms:modified xsi:type="dcterms:W3CDTF">2025-09-21T20:05:14Z</dcterms:modified>
</cp:coreProperties>
</file>