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carlo\OneDrive\Ambiente de Trabalho\Faculdade\5º ANO\Dissertação\Dados\GitHub\"/>
    </mc:Choice>
  </mc:AlternateContent>
  <xr:revisionPtr revIDLastSave="0" documentId="13_ncr:1_{17FFBFEE-53D2-4D54-B081-9A78050877D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esults" sheetId="1" r:id="rId1"/>
    <sheet name="NT" sheetId="2" r:id="rId2"/>
    <sheet name="DE" sheetId="4" r:id="rId3"/>
    <sheet name="GA" sheetId="3" r:id="rId4"/>
    <sheet name="2035" sheetId="5" r:id="rId5"/>
    <sheet name="2040" sheetId="6" r:id="rId6"/>
    <sheet name="2050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I5" i="4" l="1"/>
  <c r="I4" i="7" s="1"/>
  <c r="H5" i="4"/>
  <c r="H4" i="7" s="1"/>
  <c r="G5" i="4"/>
  <c r="G4" i="7" s="1"/>
  <c r="F5" i="4"/>
  <c r="F4" i="7" s="1"/>
  <c r="I4" i="4"/>
  <c r="I5" i="6" s="1"/>
  <c r="H4" i="4"/>
  <c r="H5" i="6" s="1"/>
  <c r="G4" i="4"/>
  <c r="G5" i="6" s="1"/>
  <c r="F4" i="4"/>
  <c r="F5" i="6" s="1"/>
  <c r="I3" i="4"/>
  <c r="I4" i="5" s="1"/>
  <c r="H3" i="4"/>
  <c r="H4" i="5" s="1"/>
  <c r="G3" i="4"/>
  <c r="G4" i="5" s="1"/>
  <c r="F3" i="4"/>
  <c r="F4" i="5" s="1"/>
  <c r="I5" i="3"/>
  <c r="I3" i="7" s="1"/>
  <c r="H5" i="3"/>
  <c r="H3" i="7" s="1"/>
  <c r="G5" i="3"/>
  <c r="G3" i="7" s="1"/>
  <c r="F5" i="3"/>
  <c r="F3" i="7" s="1"/>
  <c r="F4" i="3"/>
  <c r="F4" i="6" s="1"/>
  <c r="G4" i="3"/>
  <c r="G4" i="6" s="1"/>
  <c r="H4" i="3"/>
  <c r="H4" i="6" s="1"/>
  <c r="I4" i="3"/>
  <c r="I4" i="6" s="1"/>
  <c r="I3" i="3"/>
  <c r="I3" i="5" s="1"/>
  <c r="H3" i="3"/>
  <c r="H3" i="5" s="1"/>
  <c r="G3" i="3"/>
  <c r="G3" i="5" s="1"/>
  <c r="F3" i="3"/>
  <c r="F3" i="5" s="1"/>
  <c r="I3" i="6"/>
  <c r="H3" i="6"/>
  <c r="G3" i="6"/>
  <c r="E5" i="4"/>
  <c r="E4" i="7" s="1"/>
  <c r="D5" i="4"/>
  <c r="D4" i="7" s="1"/>
  <c r="C5" i="4"/>
  <c r="C4" i="7" s="1"/>
  <c r="B5" i="4"/>
  <c r="B4" i="7" s="1"/>
  <c r="E4" i="4"/>
  <c r="E5" i="6" s="1"/>
  <c r="D4" i="4"/>
  <c r="D5" i="6" s="1"/>
  <c r="C4" i="4"/>
  <c r="C5" i="6" s="1"/>
  <c r="B4" i="4"/>
  <c r="B5" i="6" s="1"/>
  <c r="E3" i="4"/>
  <c r="E4" i="5" s="1"/>
  <c r="D3" i="4"/>
  <c r="D4" i="5" s="1"/>
  <c r="C3" i="4"/>
  <c r="C4" i="5" s="1"/>
  <c r="B3" i="4"/>
  <c r="B4" i="5" s="1"/>
  <c r="E5" i="3"/>
  <c r="E3" i="7" s="1"/>
  <c r="D5" i="3"/>
  <c r="D3" i="7" s="1"/>
  <c r="C5" i="3"/>
  <c r="C3" i="7" s="1"/>
  <c r="B5" i="3"/>
  <c r="B3" i="7" s="1"/>
  <c r="D4" i="3"/>
  <c r="D4" i="6" s="1"/>
  <c r="C4" i="3"/>
  <c r="C4" i="6" s="1"/>
  <c r="E4" i="3"/>
  <c r="E4" i="6" s="1"/>
  <c r="B4" i="3"/>
  <c r="B4" i="6" s="1"/>
  <c r="E3" i="3"/>
  <c r="E3" i="5" s="1"/>
  <c r="D3" i="3"/>
  <c r="D3" i="5" s="1"/>
  <c r="C3" i="3"/>
  <c r="C3" i="5" s="1"/>
  <c r="B3" i="3"/>
  <c r="B3" i="5" s="1"/>
  <c r="E4" i="2"/>
  <c r="E3" i="6" s="1"/>
  <c r="D4" i="2"/>
  <c r="D3" i="6" s="1"/>
  <c r="C4" i="2"/>
  <c r="C3" i="6" s="1"/>
  <c r="B4" i="2"/>
  <c r="B3" i="6" s="1"/>
  <c r="E3" i="2"/>
  <c r="D3" i="2"/>
  <c r="C3" i="2"/>
  <c r="B3" i="2"/>
</calcChain>
</file>

<file path=xl/sharedStrings.xml><?xml version="1.0" encoding="utf-8"?>
<sst xmlns="http://schemas.openxmlformats.org/spreadsheetml/2006/main" count="112" uniqueCount="30">
  <si>
    <t>Scenario</t>
  </si>
  <si>
    <t>Year</t>
  </si>
  <si>
    <t>Storage in Salt Caverns (%)</t>
  </si>
  <si>
    <t>Storage in Pressurized Tanks (%)</t>
  </si>
  <si>
    <t>H2 Produced (kg)</t>
  </si>
  <si>
    <t>H2 Converted (kg)</t>
  </si>
  <si>
    <t>Energy Recovered (kWh)</t>
  </si>
  <si>
    <t>Electricity Cost [€]</t>
  </si>
  <si>
    <t>Yearly CAPEX [€]</t>
  </si>
  <si>
    <t>Yearly OPEX [€]</t>
  </si>
  <si>
    <t>Flexibility Index (%)</t>
  </si>
  <si>
    <t>LCOH (€/kg)</t>
  </si>
  <si>
    <t>NT</t>
  </si>
  <si>
    <t>GA</t>
  </si>
  <si>
    <t>DE</t>
  </si>
  <si>
    <t>NT - LCOH</t>
  </si>
  <si>
    <t>GA - LCOH</t>
  </si>
  <si>
    <t>DE - LCOH</t>
  </si>
  <si>
    <t>100/0</t>
  </si>
  <si>
    <t>60/40</t>
  </si>
  <si>
    <t>50/50</t>
  </si>
  <si>
    <t>0/100</t>
  </si>
  <si>
    <t>2035 - LCOH</t>
  </si>
  <si>
    <t>2040 - LCOH</t>
  </si>
  <si>
    <t>2050 - LCOH</t>
  </si>
  <si>
    <t>GA - Grid Flexibility Index</t>
  </si>
  <si>
    <t>DE - Grid Flexibility Index</t>
  </si>
  <si>
    <t>2035 - Grid Flexibility Index</t>
  </si>
  <si>
    <t>2050 - Grid Flexibility Index</t>
  </si>
  <si>
    <t>2040 - Grid Flexibility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</si>
</sst>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6" tint="-0.499984740745262"/>
      <name val="Calibri"/>
      <family val="2"/>
    </font>
    <font>
      <sz val="14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/>
      <top style="medium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/>
      <bottom style="thin">
        <color theme="6" tint="-0.249977111117893"/>
      </bottom>
      <diagonal/>
    </border>
    <border>
      <left style="medium">
        <color theme="6" tint="-0.499984740745262"/>
      </left>
      <right style="medium">
        <color theme="6" tint="-0.499984740745262"/>
      </right>
      <top style="thin">
        <color theme="6" tint="-0.249977111117893"/>
      </top>
      <bottom style="thin">
        <color theme="6" tint="-0.249977111117893"/>
      </bottom>
      <diagonal/>
    </border>
    <border>
      <left style="medium">
        <color theme="6" tint="-0.499984740745262"/>
      </left>
      <right style="medium">
        <color theme="6" tint="-0.499984740745262"/>
      </right>
      <top style="thin">
        <color theme="6" tint="-0.249977111117893"/>
      </top>
      <bottom style="medium">
        <color theme="6" tint="-0.499984740745262"/>
      </bottom>
      <diagonal/>
    </border>
    <border>
      <left/>
      <right/>
      <top/>
      <bottom style="thin">
        <color theme="6" tint="-0.249977111117893"/>
      </bottom>
      <diagonal/>
    </border>
    <border>
      <left/>
      <right/>
      <top style="thin">
        <color theme="6" tint="-0.249977111117893"/>
      </top>
      <bottom style="thin">
        <color theme="6" tint="-0.249977111117893"/>
      </bottom>
      <diagonal/>
    </border>
    <border>
      <left style="medium">
        <color theme="6" tint="-0.499984740745262"/>
      </left>
      <right/>
      <top style="medium">
        <color theme="6" tint="-0.499984740745262"/>
      </top>
      <bottom style="thin">
        <color theme="6" tint="-0.249977111117893"/>
      </bottom>
      <diagonal/>
    </border>
    <border>
      <left style="medium">
        <color theme="6" tint="-0.499984740745262"/>
      </left>
      <right/>
      <top style="thin">
        <color theme="6" tint="-0.249977111117893"/>
      </top>
      <bottom style="thin">
        <color theme="6" tint="-0.249977111117893"/>
      </bottom>
      <diagonal/>
    </border>
    <border>
      <left style="medium">
        <color theme="6" tint="-0.499984740745262"/>
      </left>
      <right/>
      <top style="thin">
        <color theme="6" tint="-0.249977111117893"/>
      </top>
      <bottom style="medium">
        <color theme="6" tint="-0.499984740745262"/>
      </bottom>
      <diagonal/>
    </border>
    <border>
      <left/>
      <right style="medium">
        <color theme="6" tint="-0.499984740745262"/>
      </right>
      <top style="medium">
        <color theme="6" tint="-0.499984740745262"/>
      </top>
      <bottom style="thin">
        <color theme="6" tint="-0.249977111117893"/>
      </bottom>
      <diagonal/>
    </border>
    <border>
      <left/>
      <right style="medium">
        <color theme="6" tint="-0.499984740745262"/>
      </right>
      <top style="thin">
        <color theme="6" tint="-0.249977111117893"/>
      </top>
      <bottom style="thin">
        <color theme="6" tint="-0.249977111117893"/>
      </bottom>
      <diagonal/>
    </border>
    <border>
      <left/>
      <right style="medium">
        <color theme="6" tint="-0.499984740745262"/>
      </right>
      <top style="thin">
        <color theme="6" tint="-0.249977111117893"/>
      </top>
      <bottom style="medium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thin">
        <color theme="6" tint="-0.249977111117893"/>
      </bottom>
      <diagonal/>
    </border>
    <border>
      <left style="medium">
        <color theme="6" tint="-0.499984740745262"/>
      </left>
      <right/>
      <top/>
      <bottom style="thin">
        <color theme="6" tint="-0.249977111117893"/>
      </bottom>
      <diagonal/>
    </border>
    <border>
      <left/>
      <right/>
      <top style="thin">
        <color theme="6" tint="-0.249977111117893"/>
      </top>
      <bottom style="medium">
        <color theme="6" tint="-0.499984740745262"/>
      </bottom>
      <diagonal/>
    </border>
    <border>
      <left/>
      <right style="medium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/>
      <right style="medium">
        <color theme="6" tint="-0.499984740745262"/>
      </right>
      <top/>
      <bottom style="thin">
        <color theme="6" tint="-0.249977111117893"/>
      </bottom>
      <diagonal/>
    </border>
    <border>
      <left/>
      <right/>
      <top style="medium">
        <color theme="6" tint="-0.499984740745262"/>
      </top>
      <bottom style="thin">
        <color theme="6" tint="-0.249977111117893"/>
      </bottom>
      <diagonal/>
    </border>
    <border>
      <left/>
      <right/>
      <top style="medium">
        <color theme="6" tint="-0.499984740745262"/>
      </top>
      <bottom style="medium">
        <color theme="6" tint="-0.499984740745262"/>
      </bottom>
      <diagonal/>
    </border>
    <border>
      <left/>
      <right/>
      <top/>
      <bottom style="medium">
        <color theme="6" tint="-0.499984740745262"/>
      </bottom>
      <diagonal/>
    </border>
    <border>
      <left/>
      <right style="medium">
        <color theme="6" tint="-0.499984740745262"/>
      </right>
      <top/>
      <bottom style="medium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 style="medium">
        <color theme="6" tint="-0.499984740745262"/>
      </top>
      <bottom/>
      <diagonal/>
    </border>
    <border>
      <left/>
      <right/>
      <top style="medium">
        <color theme="6" tint="-0.499984740745262"/>
      </top>
      <bottom/>
      <diagonal/>
    </border>
    <border>
      <left/>
      <right style="medium">
        <color theme="6" tint="-0.499984740745262"/>
      </right>
      <top style="medium">
        <color theme="6" tint="-0.499984740745262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3" borderId="8" xfId="0" applyFill="1" applyBorder="1" applyAlignment="1">
      <alignment horizontal="center" vertical="center"/>
    </xf>
    <xf numFmtId="0" fontId="0" fillId="4" borderId="14" xfId="0" applyFill="1" applyBorder="1"/>
    <xf numFmtId="0" fontId="0" fillId="5" borderId="19" xfId="0" applyFill="1" applyBorder="1"/>
    <xf numFmtId="0" fontId="0" fillId="5" borderId="8" xfId="0" applyFill="1" applyBorder="1"/>
    <xf numFmtId="0" fontId="0" fillId="5" borderId="14" xfId="0" applyFill="1" applyBorder="1"/>
    <xf numFmtId="0" fontId="0" fillId="5" borderId="11" xfId="0" applyFill="1" applyBorder="1"/>
    <xf numFmtId="0" fontId="0" fillId="5" borderId="7" xfId="0" applyFill="1" applyBorder="1"/>
    <xf numFmtId="0" fontId="0" fillId="5" borderId="9" xfId="0" applyFill="1" applyBorder="1"/>
    <xf numFmtId="0" fontId="0" fillId="5" borderId="4" xfId="0" applyFill="1" applyBorder="1"/>
    <xf numFmtId="0" fontId="0" fillId="5" borderId="12" xfId="0" applyFill="1" applyBorder="1"/>
    <xf numFmtId="0" fontId="0" fillId="5" borderId="16" xfId="0" applyFill="1" applyBorder="1"/>
    <xf numFmtId="0" fontId="0" fillId="5" borderId="10" xfId="0" applyFill="1" applyBorder="1"/>
    <xf numFmtId="0" fontId="0" fillId="5" borderId="5" xfId="0" applyFill="1" applyBorder="1"/>
    <xf numFmtId="0" fontId="0" fillId="5" borderId="13" xfId="0" applyFill="1" applyBorder="1"/>
    <xf numFmtId="0" fontId="0" fillId="5" borderId="6" xfId="0" applyFill="1" applyBorder="1"/>
    <xf numFmtId="0" fontId="0" fillId="5" borderId="15" xfId="0" applyFill="1" applyBorder="1"/>
    <xf numFmtId="0" fontId="0" fillId="5" borderId="3" xfId="0" applyFill="1" applyBorder="1"/>
    <xf numFmtId="0" fontId="0" fillId="5" borderId="18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4" xfId="0" applyFill="1" applyBorder="1"/>
    <xf numFmtId="0" fontId="0" fillId="6" borderId="12" xfId="0" applyFill="1" applyBorder="1"/>
    <xf numFmtId="0" fontId="0" fillId="6" borderId="16" xfId="0" applyFill="1" applyBorder="1"/>
    <xf numFmtId="0" fontId="0" fillId="6" borderId="10" xfId="0" applyFill="1" applyBorder="1"/>
    <xf numFmtId="0" fontId="0" fillId="6" borderId="5" xfId="0" applyFill="1" applyBorder="1"/>
    <xf numFmtId="0" fontId="0" fillId="6" borderId="13" xfId="0" applyFill="1" applyBorder="1"/>
    <xf numFmtId="0" fontId="0" fillId="4" borderId="14" xfId="0" applyFill="1" applyBorder="1" applyAlignment="1">
      <alignment wrapText="1"/>
    </xf>
    <xf numFmtId="0" fontId="0" fillId="5" borderId="19" xfId="0" applyFill="1" applyBorder="1" applyAlignment="1">
      <alignment wrapText="1"/>
    </xf>
    <xf numFmtId="0" fontId="0" fillId="5" borderId="14" xfId="0" applyFill="1" applyBorder="1" applyAlignment="1">
      <alignment wrapText="1"/>
    </xf>
    <xf numFmtId="0" fontId="0" fillId="5" borderId="11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0" fontId="0" fillId="5" borderId="5" xfId="0" applyFill="1" applyBorder="1" applyAlignment="1">
      <alignment wrapText="1"/>
    </xf>
    <xf numFmtId="0" fontId="0" fillId="5" borderId="13" xfId="0" applyFill="1" applyBorder="1" applyAlignment="1">
      <alignment wrapText="1"/>
    </xf>
    <xf numFmtId="0" fontId="0" fillId="0" borderId="0" xfId="0" applyAlignment="1">
      <alignment wrapText="1"/>
    </xf>
    <xf numFmtId="0" fontId="0" fillId="4" borderId="23" xfId="0" applyFill="1" applyBorder="1" applyAlignment="1">
      <alignment wrapText="1"/>
    </xf>
    <xf numFmtId="0" fontId="0" fillId="5" borderId="23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14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2" fontId="0" fillId="5" borderId="4" xfId="0" applyNumberFormat="1" applyFill="1" applyBorder="1" applyAlignment="1">
      <alignment wrapText="1"/>
    </xf>
    <xf numFmtId="2" fontId="0" fillId="5" borderId="5" xfId="0" applyNumberFormat="1" applyFill="1" applyBorder="1" applyAlignment="1">
      <alignment wrapText="1"/>
    </xf>
    <xf numFmtId="2" fontId="0" fillId="5" borderId="10" xfId="0" applyNumberFormat="1" applyFill="1" applyBorder="1" applyAlignment="1">
      <alignment wrapText="1"/>
    </xf>
    <xf numFmtId="2" fontId="0" fillId="5" borderId="14" xfId="0" applyNumberFormat="1" applyFill="1" applyBorder="1" applyAlignment="1">
      <alignment wrapText="1"/>
    </xf>
    <xf numFmtId="2" fontId="0" fillId="5" borderId="8" xfId="0" applyNumberFormat="1" applyFill="1" applyBorder="1" applyAlignment="1">
      <alignment wrapText="1"/>
    </xf>
    <xf numFmtId="2" fontId="0" fillId="5" borderId="11" xfId="0" applyNumberFormat="1" applyFill="1" applyBorder="1" applyAlignment="1">
      <alignment wrapText="1"/>
    </xf>
    <xf numFmtId="2" fontId="0" fillId="5" borderId="13" xfId="0" applyNumberFormat="1" applyFill="1" applyBorder="1" applyAlignment="1">
      <alignment wrapText="1"/>
    </xf>
    <xf numFmtId="2" fontId="0" fillId="5" borderId="24" xfId="0" applyNumberFormat="1" applyFill="1" applyBorder="1" applyAlignment="1">
      <alignment wrapText="1"/>
    </xf>
    <xf numFmtId="2" fontId="0" fillId="5" borderId="23" xfId="0" applyNumberFormat="1" applyFill="1" applyBorder="1" applyAlignment="1">
      <alignment wrapText="1"/>
    </xf>
    <xf numFmtId="2" fontId="0" fillId="5" borderId="25" xfId="0" applyNumberFormat="1" applyFill="1" applyBorder="1" applyAlignment="1">
      <alignment wrapText="1"/>
    </xf>
    <xf numFmtId="2" fontId="0" fillId="5" borderId="7" xfId="0" applyNumberFormat="1" applyFill="1" applyBorder="1" applyAlignment="1">
      <alignment wrapText="1"/>
    </xf>
    <xf numFmtId="2" fontId="0" fillId="5" borderId="12" xfId="0" applyNumberFormat="1" applyFill="1" applyBorder="1" applyAlignment="1">
      <alignment wrapText="1"/>
    </xf>
    <xf numFmtId="2" fontId="0" fillId="5" borderId="16" xfId="0" applyNumberFormat="1" applyFill="1" applyBorder="1" applyAlignment="1">
      <alignment wrapText="1"/>
    </xf>
    <xf numFmtId="9" fontId="0" fillId="5" borderId="8" xfId="1" applyFont="1" applyFill="1" applyBorder="1" applyAlignment="1">
      <alignment wrapText="1"/>
    </xf>
    <xf numFmtId="9" fontId="0" fillId="5" borderId="10" xfId="1" applyFont="1" applyFill="1" applyBorder="1" applyAlignment="1">
      <alignment wrapText="1"/>
    </xf>
    <xf numFmtId="9" fontId="0" fillId="5" borderId="14" xfId="1" applyFont="1" applyFill="1" applyBorder="1" applyAlignment="1">
      <alignment wrapText="1"/>
    </xf>
    <xf numFmtId="9" fontId="0" fillId="5" borderId="5" xfId="1" applyFont="1" applyFill="1" applyBorder="1" applyAlignment="1">
      <alignment wrapText="1"/>
    </xf>
    <xf numFmtId="9" fontId="0" fillId="5" borderId="4" xfId="1" applyFont="1" applyFill="1" applyBorder="1" applyAlignment="1">
      <alignment wrapText="1"/>
    </xf>
    <xf numFmtId="9" fontId="0" fillId="5" borderId="24" xfId="1" applyFont="1" applyFill="1" applyBorder="1" applyAlignment="1">
      <alignment wrapText="1"/>
    </xf>
    <xf numFmtId="9" fontId="0" fillId="5" borderId="23" xfId="1" applyFont="1" applyFill="1" applyBorder="1" applyAlignment="1">
      <alignment wrapText="1"/>
    </xf>
    <xf numFmtId="9" fontId="0" fillId="5" borderId="25" xfId="1" applyFont="1" applyFill="1" applyBorder="1" applyAlignment="1">
      <alignment wrapText="1"/>
    </xf>
    <xf numFmtId="9" fontId="0" fillId="5" borderId="7" xfId="1" applyFont="1" applyFill="1" applyBorder="1" applyAlignment="1">
      <alignment wrapText="1"/>
    </xf>
    <xf numFmtId="9" fontId="0" fillId="5" borderId="12" xfId="1" applyFont="1" applyFill="1" applyBorder="1" applyAlignment="1">
      <alignment wrapText="1"/>
    </xf>
    <xf numFmtId="9" fontId="0" fillId="5" borderId="16" xfId="1" applyFont="1" applyFill="1" applyBorder="1" applyAlignment="1">
      <alignment wrapText="1"/>
    </xf>
    <xf numFmtId="9" fontId="0" fillId="5" borderId="13" xfId="1" applyFont="1" applyFill="1" applyBorder="1" applyAlignment="1">
      <alignment wrapText="1"/>
    </xf>
    <xf numFmtId="0" fontId="0" fillId="8" borderId="0" xfId="0" applyFill="1"/>
    <xf numFmtId="0" fontId="0" fillId="8" borderId="0" xfId="0" applyFill="1" applyAlignment="1">
      <alignment wrapText="1"/>
    </xf>
    <xf numFmtId="0" fontId="4" fillId="0" borderId="0" xfId="0" applyFont="1"/>
    <xf numFmtId="0" fontId="2" fillId="7" borderId="21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</cellXfs>
  <cellStyles count="2">
    <cellStyle name="Normal" xfId="0" builtinId="0"/>
    <cellStyle name="Percentagem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2A3C9"/>
      <color rgb="FFA2DBE8"/>
      <color rgb="FF955EA2"/>
      <color rgb="FF6EC6DC"/>
      <color rgb="FFEF8F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- Levelized Cost Of Hydrogen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DE!$B$3:$E$3</c:f>
              <c:numCache>
                <c:formatCode>0.00</c:formatCode>
                <c:ptCount val="4"/>
                <c:pt idx="0">
                  <c:v>334.40869599916817</c:v>
                </c:pt>
                <c:pt idx="1">
                  <c:v>336.7829842613167</c:v>
                </c:pt>
                <c:pt idx="2">
                  <c:v>337.39024046072882</c:v>
                </c:pt>
                <c:pt idx="3">
                  <c:v>340.43111303404908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F-4BA1-B532-C9FB22244CF4}"/>
            </c:ext>
          </c:extLst>
        </c:ser>
        <c:ser>
          <c:idx val="1"/>
          <c:order val="1"/>
          <c:tx>
            <c:strRef>
              <c:f>DE!$A$4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DE!$B$4:$E$4</c:f>
              <c:numCache>
                <c:formatCode>0.00</c:formatCode>
                <c:ptCount val="4"/>
                <c:pt idx="0">
                  <c:v>59.897129628916836</c:v>
                </c:pt>
                <c:pt idx="1">
                  <c:v>62.447279999018619</c:v>
                </c:pt>
                <c:pt idx="2">
                  <c:v>63.088013666075518</c:v>
                </c:pt>
                <c:pt idx="3">
                  <c:v>66.291682001360073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F-4BA1-B532-C9FB22244CF4}"/>
            </c:ext>
          </c:extLst>
        </c:ser>
        <c:ser>
          <c:idx val="2"/>
          <c:order val="2"/>
          <c:tx>
            <c:strRef>
              <c:f>DE!$A$5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DE!$B$5:$E$5</c:f>
              <c:numCache>
                <c:formatCode>0.00</c:formatCode>
                <c:ptCount val="4"/>
                <c:pt idx="0">
                  <c:v>83.635643012865103</c:v>
                </c:pt>
                <c:pt idx="1">
                  <c:v>85.097658998589125</c:v>
                </c:pt>
                <c:pt idx="2">
                  <c:v>85.466566716376391</c:v>
                </c:pt>
                <c:pt idx="3">
                  <c:v>87.311117224699558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F-4BA1-B532-C9FB22244C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8662048"/>
        <c:axId val="1698663008"/>
      </c:barChart>
      <c:catAx>
        <c:axId val="169866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98663008"/>
        <c:crosses val="autoZero"/>
        <c:auto val="1"/>
        <c:lblAlgn val="ctr"/>
        <c:lblOffset val="100"/>
        <c:noMultiLvlLbl val="0"/>
      </c:catAx>
      <c:valAx>
        <c:axId val="16986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9866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2050 - Grid Flexibility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'2050'!$A$3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'2050'!$F$2:$I$2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'2050'!$F$3:$I$3</c:f>
              <c:numCache>
                <c:formatCode>0%</c:formatCode>
                <c:ptCount val="4"/>
                <c:pt idx="0">
                  <c:v>1</c:v>
                </c:pt>
                <c:pt idx="1">
                  <c:v>0.99999749901568047</c:v>
                </c:pt>
                <c:pt idx="2">
                  <c:v>0.99999901359496912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6-4755-8102-0E45C1C01743}"/>
            </c:ext>
          </c:extLst>
        </c:ser>
        <c:ser>
          <c:idx val="1"/>
          <c:order val="1"/>
          <c:tx>
            <c:strRef>
              <c:f>'2050'!$A$4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'2050'!$F$2:$I$2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'2050'!$F$4:$I$4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E6-4755-8102-0E45C1C017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9460496"/>
        <c:axId val="1659464816"/>
      </c:barChart>
      <c:catAx>
        <c:axId val="165946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59464816"/>
        <c:crosses val="autoZero"/>
        <c:auto val="1"/>
        <c:lblAlgn val="ctr"/>
        <c:lblOffset val="100"/>
        <c:noMultiLvlLbl val="0"/>
      </c:catAx>
      <c:valAx>
        <c:axId val="16594648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5946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- Grid Flexibility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DE!$F$3:$I$3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14-4EE1-A54A-3B8F31E8ADC8}"/>
            </c:ext>
          </c:extLst>
        </c:ser>
        <c:ser>
          <c:idx val="1"/>
          <c:order val="1"/>
          <c:tx>
            <c:strRef>
              <c:f>DE!$A$4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DE!$F$4:$I$4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14-4EE1-A54A-3B8F31E8ADC8}"/>
            </c:ext>
          </c:extLst>
        </c:ser>
        <c:ser>
          <c:idx val="2"/>
          <c:order val="2"/>
          <c:tx>
            <c:strRef>
              <c:f>DE!$A$5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DE!$F$5:$I$5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14-4EE1-A54A-3B8F31E8AD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8662048"/>
        <c:axId val="1698663008"/>
      </c:barChart>
      <c:catAx>
        <c:axId val="169866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98663008"/>
        <c:crosses val="autoZero"/>
        <c:auto val="1"/>
        <c:lblAlgn val="ctr"/>
        <c:lblOffset val="100"/>
        <c:noMultiLvlLbl val="0"/>
      </c:catAx>
      <c:valAx>
        <c:axId val="16986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9866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- Levelized Cost Of Hydrogen</a:t>
            </a:r>
          </a:p>
        </c:rich>
      </c:tx>
      <c:layout>
        <c:manualLayout>
          <c:xMode val="edge"/>
          <c:yMode val="edge"/>
          <c:x val="0.29360189310659685"/>
          <c:y val="2.77542139184057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GA!$B$3:$E$3</c:f>
              <c:numCache>
                <c:formatCode>0.00</c:formatCode>
                <c:ptCount val="4"/>
                <c:pt idx="0">
                  <c:v>186.6126828168623</c:v>
                </c:pt>
                <c:pt idx="1">
                  <c:v>188.8799002100983</c:v>
                </c:pt>
                <c:pt idx="2">
                  <c:v>189.66242508429471</c:v>
                </c:pt>
                <c:pt idx="3">
                  <c:v>193.40125622405341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A-4DCB-A656-111A34A98319}"/>
            </c:ext>
          </c:extLst>
        </c:ser>
        <c:ser>
          <c:idx val="1"/>
          <c:order val="1"/>
          <c:tx>
            <c:strRef>
              <c:f>GA!$A$4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GA!$B$4:$E$4</c:f>
              <c:numCache>
                <c:formatCode>0.00</c:formatCode>
                <c:ptCount val="4"/>
                <c:pt idx="0">
                  <c:v>33.038678159666667</c:v>
                </c:pt>
                <c:pt idx="1">
                  <c:v>35.188904835742903</c:v>
                </c:pt>
                <c:pt idx="2">
                  <c:v>35.99083270205211</c:v>
                </c:pt>
                <c:pt idx="3">
                  <c:v>39.404756060476323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FA-4DCB-A656-111A34A98319}"/>
            </c:ext>
          </c:extLst>
        </c:ser>
        <c:ser>
          <c:idx val="2"/>
          <c:order val="2"/>
          <c:tx>
            <c:strRef>
              <c:f>GA!$A$5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GA!$B$5:$E$5</c:f>
              <c:numCache>
                <c:formatCode>0.00</c:formatCode>
                <c:ptCount val="4"/>
                <c:pt idx="0">
                  <c:v>21.009191782597821</c:v>
                </c:pt>
                <c:pt idx="1">
                  <c:v>22.219367798181999</c:v>
                </c:pt>
                <c:pt idx="2">
                  <c:v>22.561655274987238</c:v>
                </c:pt>
                <c:pt idx="3">
                  <c:v>24.156340041827669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FA-4DCB-A656-111A34A983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49572832"/>
        <c:axId val="1649573312"/>
      </c:barChart>
      <c:catAx>
        <c:axId val="164957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Storage Salt Caverns [%] / Storage Pressurized Tanks [%]</a:t>
                </a:r>
              </a:p>
            </c:rich>
          </c:tx>
          <c:layout>
            <c:manualLayout>
              <c:xMode val="edge"/>
              <c:yMode val="edge"/>
              <c:x val="0.29322649764675324"/>
              <c:y val="0.7998561383102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49573312"/>
        <c:crosses val="autoZero"/>
        <c:auto val="1"/>
        <c:lblAlgn val="ctr"/>
        <c:lblOffset val="100"/>
        <c:noMultiLvlLbl val="0"/>
      </c:catAx>
      <c:valAx>
        <c:axId val="16495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LCOH [€/kg]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8227216389617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4957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- Grid Flexibility Index</a:t>
            </a:r>
          </a:p>
        </c:rich>
      </c:tx>
      <c:layout>
        <c:manualLayout>
          <c:xMode val="edge"/>
          <c:yMode val="edge"/>
          <c:x val="0.36264580275884406"/>
          <c:y val="2.7529642843546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GA!$F$3:$I$3</c:f>
              <c:numCache>
                <c:formatCode>0%</c:formatCode>
                <c:ptCount val="4"/>
                <c:pt idx="0">
                  <c:v>1</c:v>
                </c:pt>
                <c:pt idx="1">
                  <c:v>0.99600263797660338</c:v>
                </c:pt>
                <c:pt idx="2">
                  <c:v>0.9972851756260509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B-45BA-B7C4-0F151C897E3D}"/>
            </c:ext>
          </c:extLst>
        </c:ser>
        <c:ser>
          <c:idx val="1"/>
          <c:order val="1"/>
          <c:tx>
            <c:strRef>
              <c:f>GA!$A$4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GA!$F$4:$I$4</c:f>
              <c:numCache>
                <c:formatCode>0%</c:formatCode>
                <c:ptCount val="4"/>
                <c:pt idx="0">
                  <c:v>1</c:v>
                </c:pt>
                <c:pt idx="1">
                  <c:v>0.99935242924252843</c:v>
                </c:pt>
                <c:pt idx="2">
                  <c:v>0.99963337904273775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B-45BA-B7C4-0F151C897E3D}"/>
            </c:ext>
          </c:extLst>
        </c:ser>
        <c:ser>
          <c:idx val="2"/>
          <c:order val="2"/>
          <c:tx>
            <c:strRef>
              <c:f>GA!$A$5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GA!$F$5:$I$5</c:f>
              <c:numCache>
                <c:formatCode>0%</c:formatCode>
                <c:ptCount val="4"/>
                <c:pt idx="0">
                  <c:v>1</c:v>
                </c:pt>
                <c:pt idx="1">
                  <c:v>0.99999749901568047</c:v>
                </c:pt>
                <c:pt idx="2">
                  <c:v>0.99999901359496912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AB-45BA-B7C4-0F151C897E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49572832"/>
        <c:axId val="1649573312"/>
      </c:barChart>
      <c:catAx>
        <c:axId val="164957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layout>
            <c:manualLayout>
              <c:xMode val="edge"/>
              <c:yMode val="edge"/>
              <c:x val="0.2746443781034304"/>
              <c:y val="0.7998561383102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49573312"/>
        <c:crosses val="autoZero"/>
        <c:auto val="1"/>
        <c:lblAlgn val="ctr"/>
        <c:lblOffset val="100"/>
        <c:noMultiLvlLbl val="0"/>
      </c:catAx>
      <c:valAx>
        <c:axId val="16495733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Flexibility Index [%]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8227216389617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4957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2035 - Levelized Cost Of Hydrogen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'2035'!$A$3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'2035'!$B$2:$E$2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'2035'!$B$3:$E$3</c:f>
              <c:numCache>
                <c:formatCode>0.00</c:formatCode>
                <c:ptCount val="4"/>
                <c:pt idx="0">
                  <c:v>186.6126828168623</c:v>
                </c:pt>
                <c:pt idx="1">
                  <c:v>188.8799002100983</c:v>
                </c:pt>
                <c:pt idx="2">
                  <c:v>189.66242508429471</c:v>
                </c:pt>
                <c:pt idx="3">
                  <c:v>193.40125622405341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F-455D-8D42-C63580F10D01}"/>
            </c:ext>
          </c:extLst>
        </c:ser>
        <c:ser>
          <c:idx val="1"/>
          <c:order val="1"/>
          <c:tx>
            <c:strRef>
              <c:f>'2035'!$A$4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'2035'!$B$2:$E$2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'2035'!$B$4:$E$4</c:f>
              <c:numCache>
                <c:formatCode>0.00</c:formatCode>
                <c:ptCount val="4"/>
                <c:pt idx="0">
                  <c:v>334.40869599916817</c:v>
                </c:pt>
                <c:pt idx="1">
                  <c:v>336.7829842613167</c:v>
                </c:pt>
                <c:pt idx="2">
                  <c:v>337.39024046072882</c:v>
                </c:pt>
                <c:pt idx="3">
                  <c:v>340.43111303404908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F-455D-8D42-C63580F10D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4759408"/>
        <c:axId val="1698687536"/>
      </c:barChart>
      <c:catAx>
        <c:axId val="163475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98687536"/>
        <c:crosses val="autoZero"/>
        <c:auto val="1"/>
        <c:lblAlgn val="ctr"/>
        <c:lblOffset val="100"/>
        <c:noMultiLvlLbl val="0"/>
      </c:catAx>
      <c:valAx>
        <c:axId val="169868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475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2035 - Grid Flexibility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'2035'!$A$3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'2035'!$F$2:$I$2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'2035'!$F$3:$I$3</c:f>
              <c:numCache>
                <c:formatCode>0%</c:formatCode>
                <c:ptCount val="4"/>
                <c:pt idx="0">
                  <c:v>1</c:v>
                </c:pt>
                <c:pt idx="1">
                  <c:v>0.99600263797660338</c:v>
                </c:pt>
                <c:pt idx="2">
                  <c:v>0.9972851756260509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4-4D42-A41B-7170CC3FC1BC}"/>
            </c:ext>
          </c:extLst>
        </c:ser>
        <c:ser>
          <c:idx val="1"/>
          <c:order val="1"/>
          <c:tx>
            <c:strRef>
              <c:f>'2035'!$A$4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'2035'!$F$2:$I$2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'2035'!$F$4:$I$4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54-4D42-A41B-7170CC3FC1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4759408"/>
        <c:axId val="1698687536"/>
      </c:barChart>
      <c:catAx>
        <c:axId val="163475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98687536"/>
        <c:crosses val="autoZero"/>
        <c:auto val="1"/>
        <c:lblAlgn val="ctr"/>
        <c:lblOffset val="100"/>
        <c:noMultiLvlLbl val="0"/>
      </c:catAx>
      <c:valAx>
        <c:axId val="16986875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475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2040 - Levelized Cost Of Hydrogen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'2040'!$A$3</c:f>
              <c:strCache>
                <c:ptCount val="1"/>
                <c:pt idx="0">
                  <c:v>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'2040'!$B$2:$E$2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'2040'!$B$3:$E$3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E-46CD-ACD9-3465E0FD8503}"/>
            </c:ext>
          </c:extLst>
        </c:ser>
        <c:ser>
          <c:idx val="1"/>
          <c:order val="1"/>
          <c:tx>
            <c:strRef>
              <c:f>'2040'!$A$4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'2040'!$B$2:$E$2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'2040'!$B$4:$E$4</c:f>
              <c:numCache>
                <c:formatCode>0.00</c:formatCode>
                <c:ptCount val="4"/>
                <c:pt idx="0">
                  <c:v>33.038678159666667</c:v>
                </c:pt>
                <c:pt idx="1">
                  <c:v>35.188904835742903</c:v>
                </c:pt>
                <c:pt idx="2">
                  <c:v>35.99083270205211</c:v>
                </c:pt>
                <c:pt idx="3">
                  <c:v>39.404756060476323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8E-46CD-ACD9-3465E0FD8503}"/>
            </c:ext>
          </c:extLst>
        </c:ser>
        <c:ser>
          <c:idx val="2"/>
          <c:order val="2"/>
          <c:tx>
            <c:strRef>
              <c:f>'2040'!$A$5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'2040'!$B$2:$E$2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'2040'!$B$5:$E$5</c:f>
              <c:numCache>
                <c:formatCode>0.00</c:formatCode>
                <c:ptCount val="4"/>
                <c:pt idx="0">
                  <c:v>59.897129628916836</c:v>
                </c:pt>
                <c:pt idx="1">
                  <c:v>62.447279999018619</c:v>
                </c:pt>
                <c:pt idx="2">
                  <c:v>63.088013666075518</c:v>
                </c:pt>
                <c:pt idx="3">
                  <c:v>66.291682001360073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8E-46CD-ACD9-3465E0FD85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4116736"/>
        <c:axId val="1664108576"/>
      </c:barChart>
      <c:catAx>
        <c:axId val="166411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64108576"/>
        <c:crosses val="autoZero"/>
        <c:auto val="1"/>
        <c:lblAlgn val="ctr"/>
        <c:lblOffset val="100"/>
        <c:noMultiLvlLbl val="0"/>
      </c:catAx>
      <c:valAx>
        <c:axId val="16641085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641167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2040 - Grid Flexibility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'2040'!$A$3</c:f>
              <c:strCache>
                <c:ptCount val="1"/>
                <c:pt idx="0">
                  <c:v>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'2040'!$F$2:$I$2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'2040'!$F$3:$I$3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4-4EE5-9426-464F1F703696}"/>
            </c:ext>
          </c:extLst>
        </c:ser>
        <c:ser>
          <c:idx val="1"/>
          <c:order val="1"/>
          <c:tx>
            <c:strRef>
              <c:f>'2040'!$A$4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'2040'!$F$2:$I$2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'2040'!$F$4:$I$4</c:f>
              <c:numCache>
                <c:formatCode>0%</c:formatCode>
                <c:ptCount val="4"/>
                <c:pt idx="0">
                  <c:v>1</c:v>
                </c:pt>
                <c:pt idx="1">
                  <c:v>0.99935242924252843</c:v>
                </c:pt>
                <c:pt idx="2">
                  <c:v>0.99963337904273775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4-4EE5-9426-464F1F703696}"/>
            </c:ext>
          </c:extLst>
        </c:ser>
        <c:ser>
          <c:idx val="2"/>
          <c:order val="2"/>
          <c:tx>
            <c:strRef>
              <c:f>'2040'!$A$5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'2040'!$F$2:$I$2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'2040'!$F$5:$I$5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A4-4EE5-9426-464F1F7036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4116736"/>
        <c:axId val="1664108576"/>
      </c:barChart>
      <c:catAx>
        <c:axId val="166411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64108576"/>
        <c:crosses val="autoZero"/>
        <c:auto val="1"/>
        <c:lblAlgn val="ctr"/>
        <c:lblOffset val="100"/>
        <c:noMultiLvlLbl val="0"/>
      </c:catAx>
      <c:valAx>
        <c:axId val="166410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6411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2050 - Levelized Cost Of Hydrogen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'2050'!$A$3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'2050'!$B$2:$E$2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'2050'!$B$3:$E$3</c:f>
              <c:numCache>
                <c:formatCode>0.00</c:formatCode>
                <c:ptCount val="4"/>
                <c:pt idx="0">
                  <c:v>21.009191782597821</c:v>
                </c:pt>
                <c:pt idx="1">
                  <c:v>22.219367798181999</c:v>
                </c:pt>
                <c:pt idx="2">
                  <c:v>22.561655274987238</c:v>
                </c:pt>
                <c:pt idx="3">
                  <c:v>24.156340041827669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A-4838-ABBE-7620DB8BFD88}"/>
            </c:ext>
          </c:extLst>
        </c:ser>
        <c:ser>
          <c:idx val="1"/>
          <c:order val="1"/>
          <c:tx>
            <c:strRef>
              <c:f>'2050'!$A$4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'2050'!$B$2:$E$2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'2050'!$B$4:$E$4</c:f>
              <c:numCache>
                <c:formatCode>0.00</c:formatCode>
                <c:ptCount val="4"/>
                <c:pt idx="0">
                  <c:v>83.635643012865103</c:v>
                </c:pt>
                <c:pt idx="1">
                  <c:v>85.097658998589125</c:v>
                </c:pt>
                <c:pt idx="2">
                  <c:v>85.466566716376391</c:v>
                </c:pt>
                <c:pt idx="3">
                  <c:v>87.311117224699558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6A-4838-ABBE-7620DB8BFD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9041680"/>
        <c:axId val="1699039760"/>
      </c:barChart>
      <c:catAx>
        <c:axId val="169904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Storage Salt Caverns (%) / Storage Pressurized Tanks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99039760"/>
        <c:crosses val="autoZero"/>
        <c:auto val="1"/>
        <c:lblAlgn val="ctr"/>
        <c:lblOffset val="100"/>
        <c:noMultiLvlLbl val="0"/>
      </c:catAx>
      <c:valAx>
        <c:axId val="16990397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99041680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</xdr:colOff>
      <xdr:row>6</xdr:row>
      <xdr:rowOff>6666</xdr:rowOff>
    </xdr:from>
    <xdr:to>
      <xdr:col>7</xdr:col>
      <xdr:colOff>434341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F3DAF9-CE49-8BF3-3158-9C06838E4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5</xdr:row>
      <xdr:rowOff>177164</xdr:rowOff>
    </xdr:from>
    <xdr:to>
      <xdr:col>17</xdr:col>
      <xdr:colOff>114300</xdr:colOff>
      <xdr:row>21</xdr:row>
      <xdr:rowOff>175259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780709-D085-4040-845D-5262FF83F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384809</xdr:colOff>
      <xdr:row>5</xdr:row>
      <xdr:rowOff>177164</xdr:rowOff>
    </xdr:from>
    <xdr:to>
      <xdr:col>6</xdr:col>
      <xdr:colOff>853440</xdr:colOff>
      <xdr:row>21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6B2737-4164-6728-69C9-24B76FA7F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1000125</xdr:colOff>
      <xdr:row>5</xdr:row>
      <xdr:rowOff>167640</xdr:rowOff>
    </xdr:from>
    <xdr:to>
      <xdr:col>15</xdr:col>
      <xdr:colOff>525780</xdr:colOff>
      <xdr:row>21</xdr:row>
      <xdr:rowOff>160020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A778681-BEB2-43BA-9492-28F3308EF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152398</xdr:colOff>
      <xdr:row>5</xdr:row>
      <xdr:rowOff>23811</xdr:rowOff>
    </xdr:from>
    <xdr:to>
      <xdr:col>9</xdr:col>
      <xdr:colOff>274319</xdr:colOff>
      <xdr:row>21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466274-980E-08DD-F0CE-0C588BDE1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5</xdr:row>
      <xdr:rowOff>15240</xdr:rowOff>
    </xdr:from>
    <xdr:to>
      <xdr:col>20</xdr:col>
      <xdr:colOff>99060</xdr:colOff>
      <xdr:row>21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6CE1551-8643-4F5F-8612-34EB35260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6</xdr:row>
      <xdr:rowOff>2856</xdr:rowOff>
    </xdr:from>
    <xdr:to>
      <xdr:col>9</xdr:col>
      <xdr:colOff>289560</xdr:colOff>
      <xdr:row>21</xdr:row>
      <xdr:rowOff>167639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42CA12-818F-06F0-CE86-84364BB58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451484</xdr:colOff>
      <xdr:row>5</xdr:row>
      <xdr:rowOff>163830</xdr:rowOff>
    </xdr:from>
    <xdr:to>
      <xdr:col>20</xdr:col>
      <xdr:colOff>106679</xdr:colOff>
      <xdr:row>21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E0C6B7-BDCB-4D58-8B5F-A7F2F1BE8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5</xdr:row>
      <xdr:rowOff>61912</xdr:rowOff>
    </xdr:from>
    <xdr:to>
      <xdr:col>10</xdr:col>
      <xdr:colOff>449580</xdr:colOff>
      <xdr:row>21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E0640C-5C83-27A1-689A-E4D37BFCA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106680</xdr:colOff>
      <xdr:row>5</xdr:row>
      <xdr:rowOff>69532</xdr:rowOff>
    </xdr:from>
    <xdr:to>
      <xdr:col>21</xdr:col>
      <xdr:colOff>403860</xdr:colOff>
      <xdr:row>21</xdr:row>
      <xdr:rowOff>60960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8C88D02-CA59-FE2F-3833-F7207D67F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workbookViewId="0">
      <selection activeCell="A2" sqref="A2:L33"/>
    </sheetView>
  </sheetViews>
  <sheetFormatPr defaultRowHeight="15" x14ac:dyDescent="0.25"/>
  <cols>
    <col min="3" max="3" width="18.85546875" customWidth="1"/>
    <col min="4" max="4" width="20.5703125" customWidth="1"/>
    <col min="5" max="5" width="16.85546875" customWidth="1"/>
    <col min="6" max="6" width="18.28515625" customWidth="1"/>
    <col min="7" max="7" width="18.42578125" customWidth="1"/>
    <col min="8" max="9" width="12.140625" customWidth="1"/>
    <col min="10" max="10" width="11.5703125" customWidth="1"/>
    <col min="11" max="11" width="12.7109375" customWidth="1"/>
    <col min="12" max="12" width="10.28515625" customWidth="1"/>
  </cols>
  <sheetData>
    <row r="1" spans="1:12" ht="30.75" thickBot="1" x14ac:dyDescent="0.3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5">
      <c r="A2" s="10" t="s">
        <v>12</v>
      </c>
      <c r="B2" s="11">
        <v>2030</v>
      </c>
      <c r="C2" s="12">
        <v>100</v>
      </c>
      <c r="D2" s="13">
        <v>0</v>
      </c>
      <c r="E2" s="13">
        <v>0</v>
      </c>
      <c r="F2" s="13">
        <v>0</v>
      </c>
      <c r="G2" s="13">
        <v>0</v>
      </c>
      <c r="H2" s="14">
        <v>0</v>
      </c>
      <c r="I2" s="15">
        <v>10561.905356029991</v>
      </c>
      <c r="J2" s="15">
        <v>33786520.608980149</v>
      </c>
      <c r="K2" s="15">
        <v>0</v>
      </c>
      <c r="L2" s="15">
        <v>0</v>
      </c>
    </row>
    <row r="3" spans="1:12" x14ac:dyDescent="0.25">
      <c r="A3" s="5" t="s">
        <v>12</v>
      </c>
      <c r="B3" s="8">
        <v>2030</v>
      </c>
      <c r="C3" s="16">
        <v>60</v>
      </c>
      <c r="D3" s="17">
        <v>40</v>
      </c>
      <c r="E3" s="17">
        <v>0</v>
      </c>
      <c r="F3" s="17">
        <v>0</v>
      </c>
      <c r="G3" s="17">
        <v>0</v>
      </c>
      <c r="H3" s="18">
        <v>0</v>
      </c>
      <c r="I3" s="19">
        <v>10553.80988028466</v>
      </c>
      <c r="J3" s="19">
        <v>33765245.698721416</v>
      </c>
      <c r="K3" s="19">
        <v>0</v>
      </c>
      <c r="L3" s="19">
        <v>0</v>
      </c>
    </row>
    <row r="4" spans="1:12" x14ac:dyDescent="0.25">
      <c r="A4" s="5" t="s">
        <v>12</v>
      </c>
      <c r="B4" s="8">
        <v>2030</v>
      </c>
      <c r="C4" s="16">
        <v>50</v>
      </c>
      <c r="D4" s="17">
        <v>50</v>
      </c>
      <c r="E4" s="17">
        <v>0</v>
      </c>
      <c r="F4" s="17">
        <v>0</v>
      </c>
      <c r="G4" s="17">
        <v>0</v>
      </c>
      <c r="H4" s="18">
        <v>0</v>
      </c>
      <c r="I4" s="19">
        <v>10551.786011348329</v>
      </c>
      <c r="J4" s="19">
        <v>33759926.971156739</v>
      </c>
      <c r="K4" s="19">
        <v>0</v>
      </c>
      <c r="L4" s="19">
        <v>0</v>
      </c>
    </row>
    <row r="5" spans="1:12" x14ac:dyDescent="0.25">
      <c r="A5" s="5" t="s">
        <v>12</v>
      </c>
      <c r="B5" s="8">
        <v>2030</v>
      </c>
      <c r="C5" s="16">
        <v>0</v>
      </c>
      <c r="D5" s="17">
        <v>100</v>
      </c>
      <c r="E5" s="17">
        <v>0</v>
      </c>
      <c r="F5" s="17">
        <v>0</v>
      </c>
      <c r="G5" s="17">
        <v>0</v>
      </c>
      <c r="H5" s="18">
        <v>0</v>
      </c>
      <c r="I5" s="19">
        <v>10541.66666666667</v>
      </c>
      <c r="J5" s="19">
        <v>33733333.333333328</v>
      </c>
      <c r="K5" s="19">
        <v>0</v>
      </c>
      <c r="L5" s="19">
        <v>0</v>
      </c>
    </row>
    <row r="6" spans="1:12" x14ac:dyDescent="0.25">
      <c r="A6" s="5" t="s">
        <v>12</v>
      </c>
      <c r="B6" s="8">
        <v>2040</v>
      </c>
      <c r="C6" s="28">
        <v>100</v>
      </c>
      <c r="D6" s="29">
        <v>0</v>
      </c>
      <c r="E6" s="29">
        <v>0</v>
      </c>
      <c r="F6" s="29">
        <v>0</v>
      </c>
      <c r="G6" s="29">
        <v>0</v>
      </c>
      <c r="H6" s="30">
        <v>0</v>
      </c>
      <c r="I6" s="31">
        <v>6743.2283390090361</v>
      </c>
      <c r="J6" s="31">
        <v>25592109.338073641</v>
      </c>
      <c r="K6" s="31">
        <v>0</v>
      </c>
      <c r="L6" s="31">
        <v>0</v>
      </c>
    </row>
    <row r="7" spans="1:12" x14ac:dyDescent="0.25">
      <c r="A7" s="5" t="s">
        <v>12</v>
      </c>
      <c r="B7" s="8">
        <v>2040</v>
      </c>
      <c r="C7" s="28">
        <v>60</v>
      </c>
      <c r="D7" s="29">
        <v>40</v>
      </c>
      <c r="E7" s="29">
        <v>0</v>
      </c>
      <c r="F7" s="29">
        <v>0</v>
      </c>
      <c r="G7" s="29">
        <v>0</v>
      </c>
      <c r="H7" s="30">
        <v>0</v>
      </c>
      <c r="I7" s="31">
        <v>6732.252792879106</v>
      </c>
      <c r="J7" s="31">
        <v>25563265.602844179</v>
      </c>
      <c r="K7" s="31">
        <v>0</v>
      </c>
      <c r="L7" s="31">
        <v>0</v>
      </c>
    </row>
    <row r="8" spans="1:12" x14ac:dyDescent="0.25">
      <c r="A8" s="5" t="s">
        <v>12</v>
      </c>
      <c r="B8" s="8">
        <v>2040</v>
      </c>
      <c r="C8" s="28">
        <v>50</v>
      </c>
      <c r="D8" s="29">
        <v>50</v>
      </c>
      <c r="E8" s="29">
        <v>0</v>
      </c>
      <c r="F8" s="29">
        <v>0</v>
      </c>
      <c r="G8" s="29">
        <v>0</v>
      </c>
      <c r="H8" s="30">
        <v>0</v>
      </c>
      <c r="I8" s="31">
        <v>6729.508906346623</v>
      </c>
      <c r="J8" s="31">
        <v>25556054.669036821</v>
      </c>
      <c r="K8" s="31">
        <v>0</v>
      </c>
      <c r="L8" s="31">
        <v>0</v>
      </c>
    </row>
    <row r="9" spans="1:12" ht="15.75" thickBot="1" x14ac:dyDescent="0.3">
      <c r="A9" s="6" t="s">
        <v>12</v>
      </c>
      <c r="B9" s="9">
        <v>2040</v>
      </c>
      <c r="C9" s="32">
        <v>0</v>
      </c>
      <c r="D9" s="33">
        <v>100</v>
      </c>
      <c r="E9" s="33">
        <v>0</v>
      </c>
      <c r="F9" s="33">
        <v>0</v>
      </c>
      <c r="G9" s="33">
        <v>0</v>
      </c>
      <c r="H9" s="34">
        <v>0</v>
      </c>
      <c r="I9" s="35">
        <v>6715.7894736842109</v>
      </c>
      <c r="J9" s="35">
        <v>25520000</v>
      </c>
      <c r="K9" s="35">
        <v>0</v>
      </c>
      <c r="L9" s="35">
        <v>0</v>
      </c>
    </row>
    <row r="10" spans="1:12" x14ac:dyDescent="0.25">
      <c r="A10" s="10" t="s">
        <v>13</v>
      </c>
      <c r="B10" s="11">
        <v>2035</v>
      </c>
      <c r="C10" s="12">
        <v>100</v>
      </c>
      <c r="D10" s="13">
        <v>0</v>
      </c>
      <c r="E10" s="13">
        <v>351582.47639605991</v>
      </c>
      <c r="F10" s="13">
        <v>35650.883236743954</v>
      </c>
      <c r="G10" s="13">
        <v>622000</v>
      </c>
      <c r="H10" s="14">
        <v>7684071.7201589365</v>
      </c>
      <c r="I10" s="15">
        <v>16090.557616280759</v>
      </c>
      <c r="J10" s="15">
        <v>57909586.873889707</v>
      </c>
      <c r="K10" s="15">
        <v>100</v>
      </c>
      <c r="L10" s="15">
        <v>186.6126828168623</v>
      </c>
    </row>
    <row r="11" spans="1:12" x14ac:dyDescent="0.25">
      <c r="A11" s="5" t="s">
        <v>13</v>
      </c>
      <c r="B11" s="8">
        <v>2035</v>
      </c>
      <c r="C11" s="16">
        <v>60</v>
      </c>
      <c r="D11" s="17">
        <v>40</v>
      </c>
      <c r="E11" s="17">
        <v>354915.71653960278</v>
      </c>
      <c r="F11" s="17">
        <v>35508.373749992839</v>
      </c>
      <c r="G11" s="17">
        <v>619513.64082144725</v>
      </c>
      <c r="H11" s="18">
        <v>7996508.6219225414</v>
      </c>
      <c r="I11" s="19">
        <v>16343.788011564469</v>
      </c>
      <c r="J11" s="19">
        <v>59023592.713061601</v>
      </c>
      <c r="K11" s="19">
        <v>99.600263797660332</v>
      </c>
      <c r="L11" s="19">
        <v>188.8799002100983</v>
      </c>
    </row>
    <row r="12" spans="1:12" x14ac:dyDescent="0.25">
      <c r="A12" s="5" t="s">
        <v>13</v>
      </c>
      <c r="B12" s="8">
        <v>2035</v>
      </c>
      <c r="C12" s="16">
        <v>50</v>
      </c>
      <c r="D12" s="17">
        <v>50</v>
      </c>
      <c r="E12" s="17">
        <v>353846.25974441582</v>
      </c>
      <c r="F12" s="17">
        <v>35554.097349980031</v>
      </c>
      <c r="G12" s="17">
        <v>620311.37923940364</v>
      </c>
      <c r="H12" s="18">
        <v>7792838.4616682036</v>
      </c>
      <c r="I12" s="19">
        <v>16407.095610385401</v>
      </c>
      <c r="J12" s="19">
        <v>59302094.172854573</v>
      </c>
      <c r="K12" s="19">
        <v>99.728517562605091</v>
      </c>
      <c r="L12" s="19">
        <v>189.66242508429471</v>
      </c>
    </row>
    <row r="13" spans="1:12" x14ac:dyDescent="0.25">
      <c r="A13" s="5" t="s">
        <v>13</v>
      </c>
      <c r="B13" s="8">
        <v>2035</v>
      </c>
      <c r="C13" s="16">
        <v>0</v>
      </c>
      <c r="D13" s="17">
        <v>100</v>
      </c>
      <c r="E13" s="17">
        <v>351582.47639606002</v>
      </c>
      <c r="F13" s="17">
        <v>35650.883236743954</v>
      </c>
      <c r="G13" s="17">
        <v>622000</v>
      </c>
      <c r="H13" s="18">
        <v>7285167.4959376957</v>
      </c>
      <c r="I13" s="19">
        <v>16723.633604490042</v>
      </c>
      <c r="J13" s="19">
        <v>60694601.471819431</v>
      </c>
      <c r="K13" s="19">
        <v>100</v>
      </c>
      <c r="L13" s="19">
        <v>193.40125622405341</v>
      </c>
    </row>
    <row r="14" spans="1:12" x14ac:dyDescent="0.25">
      <c r="A14" s="5" t="s">
        <v>13</v>
      </c>
      <c r="B14" s="8">
        <v>2040</v>
      </c>
      <c r="C14" s="28">
        <v>100</v>
      </c>
      <c r="D14" s="29">
        <v>0</v>
      </c>
      <c r="E14" s="29">
        <v>4287647.9625039883</v>
      </c>
      <c r="F14" s="29">
        <v>867305.92830056627</v>
      </c>
      <c r="G14" s="29">
        <v>15521000</v>
      </c>
      <c r="H14" s="30">
        <v>20832248.674252089</v>
      </c>
      <c r="I14" s="31">
        <v>29821.11333738111</v>
      </c>
      <c r="J14" s="31">
        <v>120796151.3075303</v>
      </c>
      <c r="K14" s="31">
        <v>100</v>
      </c>
      <c r="L14" s="31">
        <v>33.038678159666667</v>
      </c>
    </row>
    <row r="15" spans="1:12" x14ac:dyDescent="0.25">
      <c r="A15" s="5" t="s">
        <v>13</v>
      </c>
      <c r="B15" s="8">
        <v>2040</v>
      </c>
      <c r="C15" s="28">
        <v>60</v>
      </c>
      <c r="D15" s="29">
        <v>40</v>
      </c>
      <c r="E15" s="29">
        <v>4342004.9644570975</v>
      </c>
      <c r="F15" s="29">
        <v>866744.28634361713</v>
      </c>
      <c r="G15" s="29">
        <v>15510949.054273279</v>
      </c>
      <c r="H15" s="30">
        <v>20750348.830215961</v>
      </c>
      <c r="I15" s="31">
        <v>32396.55810068459</v>
      </c>
      <c r="J15" s="31">
        <v>132007654.1022874</v>
      </c>
      <c r="K15" s="31">
        <v>99.935242924252847</v>
      </c>
      <c r="L15" s="31">
        <v>35.188904835742903</v>
      </c>
    </row>
    <row r="16" spans="1:12" x14ac:dyDescent="0.25">
      <c r="A16" s="5" t="s">
        <v>13</v>
      </c>
      <c r="B16" s="8">
        <v>2040</v>
      </c>
      <c r="C16" s="28">
        <v>50</v>
      </c>
      <c r="D16" s="29">
        <v>50</v>
      </c>
      <c r="E16" s="29">
        <v>4318314.1562462645</v>
      </c>
      <c r="F16" s="29">
        <v>866987.95577089349</v>
      </c>
      <c r="G16" s="29">
        <v>15515309.67612233</v>
      </c>
      <c r="H16" s="30">
        <v>20576152.132094491</v>
      </c>
      <c r="I16" s="31">
        <v>33040.419291510458</v>
      </c>
      <c r="J16" s="31">
        <v>134810529.8009766</v>
      </c>
      <c r="K16" s="31">
        <v>99.963337904273772</v>
      </c>
      <c r="L16" s="31">
        <v>35.99083270205211</v>
      </c>
    </row>
    <row r="17" spans="1:12" x14ac:dyDescent="0.25">
      <c r="A17" s="5" t="s">
        <v>13</v>
      </c>
      <c r="B17" s="8">
        <v>2040</v>
      </c>
      <c r="C17" s="28">
        <v>0</v>
      </c>
      <c r="D17" s="29">
        <v>100</v>
      </c>
      <c r="E17" s="29">
        <v>4287647.9625039874</v>
      </c>
      <c r="F17" s="29">
        <v>867305.92830056627</v>
      </c>
      <c r="G17" s="29">
        <v>15521000</v>
      </c>
      <c r="H17" s="30">
        <v>20092554.01599931</v>
      </c>
      <c r="I17" s="31">
        <v>36259.725245639813</v>
      </c>
      <c r="J17" s="31">
        <v>148824908.29442301</v>
      </c>
      <c r="K17" s="31">
        <v>100</v>
      </c>
      <c r="L17" s="31">
        <v>39.404756060476323</v>
      </c>
    </row>
    <row r="18" spans="1:12" x14ac:dyDescent="0.25">
      <c r="A18" s="5" t="s">
        <v>13</v>
      </c>
      <c r="B18" s="8">
        <v>2050</v>
      </c>
      <c r="C18" s="16">
        <v>100</v>
      </c>
      <c r="D18" s="17">
        <v>0</v>
      </c>
      <c r="E18" s="17">
        <v>5131610.023212417</v>
      </c>
      <c r="F18" s="17">
        <v>2656362.4984599408</v>
      </c>
      <c r="G18" s="17">
        <v>49921000</v>
      </c>
      <c r="H18" s="18">
        <v>14893847.16948525</v>
      </c>
      <c r="I18" s="19">
        <v>18292.51133285202</v>
      </c>
      <c r="J18" s="19">
        <v>92898839.450352788</v>
      </c>
      <c r="K18" s="19">
        <v>100</v>
      </c>
      <c r="L18" s="19">
        <v>21.009191782597821</v>
      </c>
    </row>
    <row r="19" spans="1:12" x14ac:dyDescent="0.25">
      <c r="A19" s="5" t="s">
        <v>13</v>
      </c>
      <c r="B19" s="8">
        <v>2050</v>
      </c>
      <c r="C19" s="16">
        <v>60</v>
      </c>
      <c r="D19" s="17">
        <v>40</v>
      </c>
      <c r="E19" s="17">
        <v>5144753.4697055388</v>
      </c>
      <c r="F19" s="17">
        <v>2656355.8549389858</v>
      </c>
      <c r="G19" s="17">
        <v>49920875.148361787</v>
      </c>
      <c r="H19" s="18">
        <v>14663781.561131289</v>
      </c>
      <c r="I19" s="19">
        <v>19832.79469423107</v>
      </c>
      <c r="J19" s="19">
        <v>99629555.218534842</v>
      </c>
      <c r="K19" s="19">
        <v>99.999749901568052</v>
      </c>
      <c r="L19" s="19">
        <v>22.219367798181999</v>
      </c>
    </row>
    <row r="20" spans="1:12" x14ac:dyDescent="0.25">
      <c r="A20" s="5" t="s">
        <v>13</v>
      </c>
      <c r="B20" s="8">
        <v>2050</v>
      </c>
      <c r="C20" s="16">
        <v>50</v>
      </c>
      <c r="D20" s="17">
        <v>50</v>
      </c>
      <c r="E20" s="17">
        <v>5136031.4576773122</v>
      </c>
      <c r="F20" s="17">
        <v>2656359.8782106088</v>
      </c>
      <c r="G20" s="17">
        <v>49920950.757674463</v>
      </c>
      <c r="H20" s="18">
        <v>14544919.203490781</v>
      </c>
      <c r="I20" s="19">
        <v>20217.865534575842</v>
      </c>
      <c r="J20" s="19">
        <v>101312234.1605804</v>
      </c>
      <c r="K20" s="19">
        <v>99.999901359496917</v>
      </c>
      <c r="L20" s="19">
        <v>22.561655274987238</v>
      </c>
    </row>
    <row r="21" spans="1:12" ht="15.75" thickBot="1" x14ac:dyDescent="0.3">
      <c r="A21" s="6" t="s">
        <v>13</v>
      </c>
      <c r="B21" s="9">
        <v>2050</v>
      </c>
      <c r="C21" s="20">
        <v>0</v>
      </c>
      <c r="D21" s="21">
        <v>100</v>
      </c>
      <c r="E21" s="21">
        <v>5131610.0232124161</v>
      </c>
      <c r="F21" s="21">
        <v>2656362.4984599408</v>
      </c>
      <c r="G21" s="21">
        <v>49921000</v>
      </c>
      <c r="H21" s="22">
        <v>14213144.592226069</v>
      </c>
      <c r="I21" s="23">
        <v>22143.219736299649</v>
      </c>
      <c r="J21" s="23">
        <v>109725628.8708079</v>
      </c>
      <c r="K21" s="23">
        <v>100</v>
      </c>
      <c r="L21" s="23">
        <v>24.156340041827669</v>
      </c>
    </row>
    <row r="22" spans="1:12" x14ac:dyDescent="0.25">
      <c r="A22" s="4" t="s">
        <v>14</v>
      </c>
      <c r="B22" s="7">
        <v>2035</v>
      </c>
      <c r="C22" s="24">
        <v>100</v>
      </c>
      <c r="D22" s="25">
        <v>0</v>
      </c>
      <c r="E22" s="25">
        <v>278791.58231767343</v>
      </c>
      <c r="F22" s="25">
        <v>75371.240283469917</v>
      </c>
      <c r="G22" s="25">
        <v>1315000</v>
      </c>
      <c r="H22" s="26">
        <v>7559844.3119028816</v>
      </c>
      <c r="I22" s="27">
        <v>23605.840378764289</v>
      </c>
      <c r="J22" s="27">
        <v>85646879.346116275</v>
      </c>
      <c r="K22" s="27">
        <v>100</v>
      </c>
      <c r="L22" s="27">
        <v>334.40869599916817</v>
      </c>
    </row>
    <row r="23" spans="1:12" x14ac:dyDescent="0.25">
      <c r="A23" s="5" t="s">
        <v>14</v>
      </c>
      <c r="B23" s="8">
        <v>2035</v>
      </c>
      <c r="C23" s="16">
        <v>60</v>
      </c>
      <c r="D23" s="17">
        <v>40</v>
      </c>
      <c r="E23" s="17">
        <v>278791.58231767331</v>
      </c>
      <c r="F23" s="17">
        <v>75371.240283469931</v>
      </c>
      <c r="G23" s="17">
        <v>1315000</v>
      </c>
      <c r="H23" s="18">
        <v>7512372.400674969</v>
      </c>
      <c r="I23" s="19">
        <v>23765.830938257532</v>
      </c>
      <c r="J23" s="19">
        <v>86356122.848267317</v>
      </c>
      <c r="K23" s="19">
        <v>100</v>
      </c>
      <c r="L23" s="19">
        <v>336.7829842613167</v>
      </c>
    </row>
    <row r="24" spans="1:12" x14ac:dyDescent="0.25">
      <c r="A24" s="5" t="s">
        <v>14</v>
      </c>
      <c r="B24" s="8">
        <v>2035</v>
      </c>
      <c r="C24" s="16">
        <v>50</v>
      </c>
      <c r="D24" s="17">
        <v>50</v>
      </c>
      <c r="E24" s="17">
        <v>278791.58231767343</v>
      </c>
      <c r="F24" s="17">
        <v>75371.240283469931</v>
      </c>
      <c r="G24" s="17">
        <v>1315000</v>
      </c>
      <c r="H24" s="18">
        <v>7504319.4442036683</v>
      </c>
      <c r="I24" s="19">
        <v>23805.82857813084</v>
      </c>
      <c r="J24" s="19">
        <v>86533433.72380507</v>
      </c>
      <c r="K24" s="19">
        <v>100</v>
      </c>
      <c r="L24" s="19">
        <v>337.39024046072882</v>
      </c>
    </row>
    <row r="25" spans="1:12" x14ac:dyDescent="0.25">
      <c r="A25" s="5" t="s">
        <v>14</v>
      </c>
      <c r="B25" s="8">
        <v>2035</v>
      </c>
      <c r="C25" s="16">
        <v>0</v>
      </c>
      <c r="D25" s="17">
        <v>100</v>
      </c>
      <c r="E25" s="17">
        <v>278791.58231767343</v>
      </c>
      <c r="F25" s="17">
        <v>75371.240283469917</v>
      </c>
      <c r="G25" s="17">
        <v>1315000</v>
      </c>
      <c r="H25" s="18">
        <v>7465334.7546579055</v>
      </c>
      <c r="I25" s="19">
        <v>24005.816777497392</v>
      </c>
      <c r="J25" s="19">
        <v>87419988.101493865</v>
      </c>
      <c r="K25" s="19">
        <v>100</v>
      </c>
      <c r="L25" s="19">
        <v>340.43111303404908</v>
      </c>
    </row>
    <row r="26" spans="1:12" x14ac:dyDescent="0.25">
      <c r="A26" s="5" t="s">
        <v>14</v>
      </c>
      <c r="B26" s="8">
        <v>2040</v>
      </c>
      <c r="C26" s="28">
        <v>100</v>
      </c>
      <c r="D26" s="29">
        <v>0</v>
      </c>
      <c r="E26" s="29">
        <v>2855354.589900251</v>
      </c>
      <c r="F26" s="29">
        <v>536722.72671393212</v>
      </c>
      <c r="G26" s="29">
        <v>9605000</v>
      </c>
      <c r="H26" s="30">
        <v>15331382.072205329</v>
      </c>
      <c r="I26" s="31">
        <v>37890.544636740153</v>
      </c>
      <c r="J26" s="31">
        <v>155658271.39093599</v>
      </c>
      <c r="K26" s="31">
        <v>100</v>
      </c>
      <c r="L26" s="31">
        <v>59.897129628916836</v>
      </c>
    </row>
    <row r="27" spans="1:12" x14ac:dyDescent="0.25">
      <c r="A27" s="5" t="s">
        <v>14</v>
      </c>
      <c r="B27" s="8">
        <v>2040</v>
      </c>
      <c r="C27" s="28">
        <v>60</v>
      </c>
      <c r="D27" s="29">
        <v>40</v>
      </c>
      <c r="E27" s="29">
        <v>2855354.589900251</v>
      </c>
      <c r="F27" s="29">
        <v>536722.726713932</v>
      </c>
      <c r="G27" s="29">
        <v>9605000</v>
      </c>
      <c r="H27" s="30">
        <v>15038058.03097681</v>
      </c>
      <c r="I27" s="31">
        <v>39626.133336460451</v>
      </c>
      <c r="J27" s="31">
        <v>163231443.40767071</v>
      </c>
      <c r="K27" s="31">
        <v>100</v>
      </c>
      <c r="L27" s="31">
        <v>62.447279999018619</v>
      </c>
    </row>
    <row r="28" spans="1:12" x14ac:dyDescent="0.25">
      <c r="A28" s="5" t="s">
        <v>14</v>
      </c>
      <c r="B28" s="8">
        <v>2040</v>
      </c>
      <c r="C28" s="28">
        <v>50</v>
      </c>
      <c r="D28" s="29">
        <v>50</v>
      </c>
      <c r="E28" s="29">
        <v>2855354.5899002519</v>
      </c>
      <c r="F28" s="29">
        <v>536722.72671393212</v>
      </c>
      <c r="G28" s="29">
        <v>9605000</v>
      </c>
      <c r="H28" s="30">
        <v>14973852.946752761</v>
      </c>
      <c r="I28" s="31">
        <v>40060.030511390527</v>
      </c>
      <c r="J28" s="31">
        <v>165124736.41185439</v>
      </c>
      <c r="K28" s="31">
        <v>100</v>
      </c>
      <c r="L28" s="31">
        <v>63.088013666075518</v>
      </c>
    </row>
    <row r="29" spans="1:12" x14ac:dyDescent="0.25">
      <c r="A29" s="5" t="s">
        <v>14</v>
      </c>
      <c r="B29" s="8">
        <v>2040</v>
      </c>
      <c r="C29" s="28">
        <v>0</v>
      </c>
      <c r="D29" s="29">
        <v>100</v>
      </c>
      <c r="E29" s="29">
        <v>2855354.589900251</v>
      </c>
      <c r="F29" s="29">
        <v>536722.72671393212</v>
      </c>
      <c r="G29" s="29">
        <v>9605000</v>
      </c>
      <c r="H29" s="30">
        <v>14652827.52563251</v>
      </c>
      <c r="I29" s="31">
        <v>42229.516386040887</v>
      </c>
      <c r="J29" s="31">
        <v>174591201.43277279</v>
      </c>
      <c r="K29" s="31">
        <v>100</v>
      </c>
      <c r="L29" s="31">
        <v>66.291682001360073</v>
      </c>
    </row>
    <row r="30" spans="1:12" x14ac:dyDescent="0.25">
      <c r="A30" s="5" t="s">
        <v>14</v>
      </c>
      <c r="B30" s="8">
        <v>2050</v>
      </c>
      <c r="C30" s="16">
        <v>100</v>
      </c>
      <c r="D30" s="17">
        <v>0</v>
      </c>
      <c r="E30" s="17">
        <v>1683272.2835721499</v>
      </c>
      <c r="F30" s="17">
        <v>708774.83382717532</v>
      </c>
      <c r="G30" s="17">
        <v>13320000</v>
      </c>
      <c r="H30" s="18">
        <v>7493120.5313397124</v>
      </c>
      <c r="I30" s="19">
        <v>25457.720475154751</v>
      </c>
      <c r="J30" s="19">
        <v>133262981.5504757</v>
      </c>
      <c r="K30" s="19">
        <v>100</v>
      </c>
      <c r="L30" s="19">
        <v>83.635643012865103</v>
      </c>
    </row>
    <row r="31" spans="1:12" x14ac:dyDescent="0.25">
      <c r="A31" s="5" t="s">
        <v>14</v>
      </c>
      <c r="B31" s="8">
        <v>2050</v>
      </c>
      <c r="C31" s="16">
        <v>60</v>
      </c>
      <c r="D31" s="17">
        <v>40</v>
      </c>
      <c r="E31" s="17">
        <v>1683272.2835721499</v>
      </c>
      <c r="F31" s="17">
        <v>708774.83382717532</v>
      </c>
      <c r="G31" s="17">
        <v>13320000</v>
      </c>
      <c r="H31" s="18">
        <v>7388365.7109870268</v>
      </c>
      <c r="I31" s="19">
        <v>26031.89143796084</v>
      </c>
      <c r="J31" s="19">
        <v>135828133.18677431</v>
      </c>
      <c r="K31" s="19">
        <v>100</v>
      </c>
      <c r="L31" s="19">
        <v>85.097658998589125</v>
      </c>
    </row>
    <row r="32" spans="1:12" x14ac:dyDescent="0.25">
      <c r="A32" s="5" t="s">
        <v>14</v>
      </c>
      <c r="B32" s="8">
        <v>2050</v>
      </c>
      <c r="C32" s="16">
        <v>50</v>
      </c>
      <c r="D32" s="17">
        <v>50</v>
      </c>
      <c r="E32" s="17">
        <v>1683272.2835721499</v>
      </c>
      <c r="F32" s="17">
        <v>708774.83382717532</v>
      </c>
      <c r="G32" s="17">
        <v>13320000</v>
      </c>
      <c r="H32" s="18">
        <v>7367906.3957188446</v>
      </c>
      <c r="I32" s="19">
        <v>26175.434178662359</v>
      </c>
      <c r="J32" s="19">
        <v>136469421.09584889</v>
      </c>
      <c r="K32" s="19">
        <v>100</v>
      </c>
      <c r="L32" s="19">
        <v>85.466566716376391</v>
      </c>
    </row>
    <row r="33" spans="1:12" ht="15.75" thickBot="1" x14ac:dyDescent="0.3">
      <c r="A33" s="6" t="s">
        <v>14</v>
      </c>
      <c r="B33" s="9">
        <v>2050</v>
      </c>
      <c r="C33" s="20">
        <v>0</v>
      </c>
      <c r="D33" s="21">
        <v>100</v>
      </c>
      <c r="E33" s="21">
        <v>1683272.2835721499</v>
      </c>
      <c r="F33" s="21">
        <v>708774.83382717532</v>
      </c>
      <c r="G33" s="21">
        <v>13320000</v>
      </c>
      <c r="H33" s="22">
        <v>7265629.8829514608</v>
      </c>
      <c r="I33" s="23">
        <v>26893.14788216996</v>
      </c>
      <c r="J33" s="23">
        <v>139675860.64122209</v>
      </c>
      <c r="K33" s="23">
        <v>100</v>
      </c>
      <c r="L33" s="23">
        <v>87.311117224699558</v>
      </c>
    </row>
  </sheetData>
  <conditionalFormatting sqref="K2:K33">
    <cfRule type="cellIs" dxfId="0" priority="1" operator="greaterThan">
      <formula>100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F2FE7-C500-4851-A7C1-CDCEE3CADD1E}">
  <dimension ref="A1:E4"/>
  <sheetViews>
    <sheetView tabSelected="1" workbookViewId="0">
      <selection activeCell="C26" sqref="C26"/>
    </sheetView>
  </sheetViews>
  <sheetFormatPr defaultRowHeight="15" x14ac:dyDescent="0.25"/>
  <cols>
    <col min="2" max="2" width="20.42578125" customWidth="1"/>
    <col min="3" max="3" width="21.28515625" customWidth="1"/>
    <col min="4" max="4" width="17.5703125" customWidth="1"/>
    <col min="5" max="5" width="20" customWidth="1"/>
  </cols>
  <sheetData>
    <row r="1" spans="1:5" ht="19.5" customHeight="1" thickBot="1" x14ac:dyDescent="0.3">
      <c r="A1" s="81" t="s">
        <v>15</v>
      </c>
      <c r="B1" s="81"/>
      <c r="C1" s="81"/>
      <c r="D1" s="81"/>
      <c r="E1" s="82"/>
    </row>
    <row r="2" spans="1:5" ht="15.75" thickBot="1" x14ac:dyDescent="0.3">
      <c r="A2" s="2" t="s">
        <v>1</v>
      </c>
      <c r="B2" s="1" t="s">
        <v>18</v>
      </c>
      <c r="C2" s="2" t="s">
        <v>19</v>
      </c>
      <c r="D2" s="2" t="s">
        <v>20</v>
      </c>
      <c r="E2" s="3" t="s">
        <v>21</v>
      </c>
    </row>
    <row r="3" spans="1:5" x14ac:dyDescent="0.25">
      <c r="A3" s="36">
        <v>2030</v>
      </c>
      <c r="B3" s="37">
        <f>Results!L2</f>
        <v>0</v>
      </c>
      <c r="C3" s="38">
        <f>Results!L3</f>
        <v>0</v>
      </c>
      <c r="D3" s="38">
        <f>Results!L4</f>
        <v>0</v>
      </c>
      <c r="E3" s="39">
        <f>Results!L5</f>
        <v>0</v>
      </c>
    </row>
    <row r="4" spans="1:5" ht="15.75" thickBot="1" x14ac:dyDescent="0.3">
      <c r="A4" s="40">
        <v>2040</v>
      </c>
      <c r="B4" s="41">
        <f>Results!L6</f>
        <v>0</v>
      </c>
      <c r="C4" s="42">
        <f>Results!L7</f>
        <v>0</v>
      </c>
      <c r="D4" s="42">
        <f>Results!L8</f>
        <v>0</v>
      </c>
      <c r="E4" s="43">
        <f>Results!L9</f>
        <v>0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BF0EE-078D-4529-A758-8F91197A8C53}">
  <dimension ref="A1:R23"/>
  <sheetViews>
    <sheetView zoomScale="115" zoomScaleNormal="115" workbookViewId="0">
      <selection activeCell="E25" sqref="E25"/>
    </sheetView>
  </sheetViews>
  <sheetFormatPr defaultRowHeight="15" x14ac:dyDescent="0.25"/>
  <cols>
    <col min="2" max="5" width="14.42578125" style="44" customWidth="1"/>
    <col min="6" max="9" width="14.42578125" customWidth="1"/>
  </cols>
  <sheetData>
    <row r="1" spans="1:18" ht="15.75" thickBot="1" x14ac:dyDescent="0.3">
      <c r="B1" s="83" t="s">
        <v>17</v>
      </c>
      <c r="C1" s="84"/>
      <c r="D1" s="84"/>
      <c r="E1" s="85"/>
      <c r="F1" s="83" t="s">
        <v>26</v>
      </c>
      <c r="G1" s="84"/>
      <c r="H1" s="84"/>
      <c r="I1" s="85"/>
    </row>
    <row r="2" spans="1:18" ht="15.75" thickBot="1" x14ac:dyDescent="0.3">
      <c r="A2" s="2" t="s">
        <v>1</v>
      </c>
      <c r="B2" s="1" t="s">
        <v>18</v>
      </c>
      <c r="C2" s="2" t="s">
        <v>19</v>
      </c>
      <c r="D2" s="2" t="s">
        <v>20</v>
      </c>
      <c r="E2" s="3" t="s">
        <v>21</v>
      </c>
      <c r="F2" s="1" t="s">
        <v>18</v>
      </c>
      <c r="G2" s="2" t="s">
        <v>19</v>
      </c>
      <c r="H2" s="2" t="s">
        <v>20</v>
      </c>
      <c r="I2" s="3" t="s">
        <v>21</v>
      </c>
    </row>
    <row r="3" spans="1:18" x14ac:dyDescent="0.25">
      <c r="A3" s="45">
        <v>2035</v>
      </c>
      <c r="B3" s="60">
        <f>Results!L22</f>
        <v>334.40869599916817</v>
      </c>
      <c r="C3" s="61">
        <f>Results!$L$23</f>
        <v>336.7829842613167</v>
      </c>
      <c r="D3" s="61">
        <f>Results!$L$24</f>
        <v>337.39024046072882</v>
      </c>
      <c r="E3" s="62">
        <f>Results!$L$25</f>
        <v>340.43111303404908</v>
      </c>
      <c r="F3" s="71">
        <f>(Results!K22)/100</f>
        <v>1</v>
      </c>
      <c r="G3" s="72">
        <f>(Results!K23)/100</f>
        <v>1</v>
      </c>
      <c r="H3" s="72">
        <f>(Results!K24)/100</f>
        <v>1</v>
      </c>
      <c r="I3" s="73">
        <f>(Results!K25)/100</f>
        <v>1</v>
      </c>
    </row>
    <row r="4" spans="1:18" x14ac:dyDescent="0.25">
      <c r="A4" s="47">
        <v>2040</v>
      </c>
      <c r="B4" s="63">
        <f>Results!$L26</f>
        <v>59.897129628916836</v>
      </c>
      <c r="C4" s="53">
        <f>Results!$L27</f>
        <v>62.447279999018619</v>
      </c>
      <c r="D4" s="53">
        <f>Results!$L28</f>
        <v>63.088013666075518</v>
      </c>
      <c r="E4" s="64">
        <f>Results!$L29</f>
        <v>66.291682001360073</v>
      </c>
      <c r="F4" s="74">
        <f>(Results!K26)/100</f>
        <v>1</v>
      </c>
      <c r="G4" s="70">
        <f>(Results!K27)/100</f>
        <v>1</v>
      </c>
      <c r="H4" s="70">
        <f>(Results!K28)/100</f>
        <v>1</v>
      </c>
      <c r="I4" s="75">
        <f>(Results!K29)/100</f>
        <v>1</v>
      </c>
    </row>
    <row r="5" spans="1:18" ht="15.75" thickBot="1" x14ac:dyDescent="0.3">
      <c r="A5" s="40">
        <v>2050</v>
      </c>
      <c r="B5" s="65">
        <f>Results!$L30</f>
        <v>83.635643012865103</v>
      </c>
      <c r="C5" s="54">
        <f>Results!$L31</f>
        <v>85.097658998589125</v>
      </c>
      <c r="D5" s="54">
        <f>Results!$L32</f>
        <v>85.466566716376391</v>
      </c>
      <c r="E5" s="59">
        <f>Results!$L33</f>
        <v>87.311117224699558</v>
      </c>
      <c r="F5" s="76">
        <f>(Results!K30)/100</f>
        <v>1</v>
      </c>
      <c r="G5" s="69">
        <f>(Results!K31)/100</f>
        <v>1</v>
      </c>
      <c r="H5" s="69">
        <f>(Results!K32)/100</f>
        <v>1</v>
      </c>
      <c r="I5" s="77">
        <f>(Results!K33)/100</f>
        <v>1</v>
      </c>
    </row>
    <row r="6" spans="1:18" x14ac:dyDescent="0.25">
      <c r="A6" s="78"/>
      <c r="B6" s="79"/>
      <c r="C6" s="79"/>
      <c r="D6" s="79"/>
      <c r="E6" s="79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</row>
    <row r="7" spans="1:18" x14ac:dyDescent="0.25">
      <c r="A7" s="78"/>
      <c r="B7" s="79"/>
      <c r="C7" s="79"/>
      <c r="D7" s="79"/>
      <c r="E7" s="79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</row>
    <row r="8" spans="1:18" x14ac:dyDescent="0.25">
      <c r="A8" s="78"/>
      <c r="B8" s="79"/>
      <c r="C8" s="79"/>
      <c r="D8" s="79"/>
      <c r="E8" s="79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</row>
    <row r="9" spans="1:18" x14ac:dyDescent="0.25">
      <c r="A9" s="78"/>
      <c r="B9" s="79"/>
      <c r="C9" s="79"/>
      <c r="D9" s="79"/>
      <c r="E9" s="79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</row>
    <row r="10" spans="1:18" x14ac:dyDescent="0.25">
      <c r="A10" s="78"/>
      <c r="B10" s="79"/>
      <c r="C10" s="79"/>
      <c r="D10" s="79"/>
      <c r="E10" s="79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</row>
    <row r="11" spans="1:18" x14ac:dyDescent="0.25">
      <c r="A11" s="78"/>
      <c r="B11" s="79"/>
      <c r="C11" s="79"/>
      <c r="D11" s="79"/>
      <c r="E11" s="79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</row>
    <row r="12" spans="1:18" x14ac:dyDescent="0.25">
      <c r="A12" s="78"/>
      <c r="B12" s="79"/>
      <c r="C12" s="79"/>
      <c r="D12" s="79"/>
      <c r="E12" s="79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</row>
    <row r="13" spans="1:18" x14ac:dyDescent="0.25">
      <c r="A13" s="78"/>
      <c r="B13" s="79"/>
      <c r="C13" s="79"/>
      <c r="D13" s="79"/>
      <c r="E13" s="79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</row>
    <row r="14" spans="1:18" x14ac:dyDescent="0.25">
      <c r="A14" s="78"/>
      <c r="B14" s="79"/>
      <c r="C14" s="79"/>
      <c r="D14" s="79"/>
      <c r="E14" s="79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</row>
    <row r="15" spans="1:18" x14ac:dyDescent="0.25">
      <c r="A15" s="78"/>
      <c r="B15" s="79"/>
      <c r="C15" s="79"/>
      <c r="D15" s="79"/>
      <c r="E15" s="79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</row>
    <row r="16" spans="1:18" x14ac:dyDescent="0.25">
      <c r="A16" s="78"/>
      <c r="B16" s="79"/>
      <c r="C16" s="79"/>
      <c r="D16" s="79"/>
      <c r="E16" s="79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</row>
    <row r="17" spans="1:18" x14ac:dyDescent="0.25">
      <c r="A17" s="78"/>
      <c r="B17" s="79"/>
      <c r="C17" s="79"/>
      <c r="D17" s="79"/>
      <c r="E17" s="79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</row>
    <row r="18" spans="1:18" x14ac:dyDescent="0.25">
      <c r="A18" s="78"/>
      <c r="B18" s="79"/>
      <c r="C18" s="79"/>
      <c r="D18" s="79"/>
      <c r="E18" s="79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</row>
    <row r="19" spans="1:18" x14ac:dyDescent="0.25">
      <c r="A19" s="78"/>
      <c r="B19" s="79"/>
      <c r="C19" s="79"/>
      <c r="D19" s="79"/>
      <c r="E19" s="79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</row>
    <row r="20" spans="1:18" x14ac:dyDescent="0.25">
      <c r="A20" s="78"/>
      <c r="B20" s="79"/>
      <c r="C20" s="79"/>
      <c r="D20" s="79"/>
      <c r="E20" s="79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</row>
    <row r="21" spans="1:18" x14ac:dyDescent="0.25">
      <c r="A21" s="78"/>
      <c r="B21" s="79"/>
      <c r="C21" s="79"/>
      <c r="D21" s="79"/>
      <c r="E21" s="79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</row>
    <row r="22" spans="1:18" x14ac:dyDescent="0.25">
      <c r="A22" s="78"/>
      <c r="B22" s="79"/>
      <c r="C22" s="79"/>
      <c r="D22" s="79"/>
      <c r="E22" s="79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</row>
    <row r="23" spans="1:18" x14ac:dyDescent="0.25">
      <c r="A23" s="78"/>
      <c r="B23" s="79"/>
      <c r="C23" s="79"/>
      <c r="D23" s="79"/>
      <c r="E23" s="79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</row>
  </sheetData>
  <mergeCells count="2">
    <mergeCell ref="F1:I1"/>
    <mergeCell ref="B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265FE-DBFC-4728-8FE2-5F2EC1F7E4F7}">
  <dimension ref="A1:R27"/>
  <sheetViews>
    <sheetView zoomScaleNormal="100" workbookViewId="0">
      <selection activeCell="J25" sqref="J25"/>
    </sheetView>
  </sheetViews>
  <sheetFormatPr defaultRowHeight="15" x14ac:dyDescent="0.25"/>
  <cols>
    <col min="2" max="5" width="15.42578125" style="44" customWidth="1"/>
    <col min="6" max="9" width="15.42578125" customWidth="1"/>
  </cols>
  <sheetData>
    <row r="1" spans="1:18" ht="15.75" thickBot="1" x14ac:dyDescent="0.3">
      <c r="B1" s="83" t="s">
        <v>16</v>
      </c>
      <c r="C1" s="84"/>
      <c r="D1" s="84"/>
      <c r="E1" s="85"/>
      <c r="F1" s="83" t="s">
        <v>25</v>
      </c>
      <c r="G1" s="84"/>
      <c r="H1" s="84"/>
      <c r="I1" s="85"/>
    </row>
    <row r="2" spans="1:18" ht="15.75" thickBot="1" x14ac:dyDescent="0.3">
      <c r="A2" s="2" t="s">
        <v>1</v>
      </c>
      <c r="B2" s="1" t="s">
        <v>18</v>
      </c>
      <c r="C2" s="2" t="s">
        <v>19</v>
      </c>
      <c r="D2" s="2" t="s">
        <v>20</v>
      </c>
      <c r="E2" s="3" t="s">
        <v>21</v>
      </c>
      <c r="F2" s="1" t="s">
        <v>18</v>
      </c>
      <c r="G2" s="2" t="s">
        <v>19</v>
      </c>
      <c r="H2" s="2" t="s">
        <v>20</v>
      </c>
      <c r="I2" s="3" t="s">
        <v>21</v>
      </c>
    </row>
    <row r="3" spans="1:18" x14ac:dyDescent="0.25">
      <c r="A3" s="45">
        <v>2035</v>
      </c>
      <c r="B3" s="60">
        <f>Results!L10</f>
        <v>186.6126828168623</v>
      </c>
      <c r="C3" s="61">
        <f>Results!$L$11</f>
        <v>188.8799002100983</v>
      </c>
      <c r="D3" s="61">
        <f>Results!$L$12</f>
        <v>189.66242508429471</v>
      </c>
      <c r="E3" s="62">
        <f>Results!$L$13</f>
        <v>193.40125622405341</v>
      </c>
      <c r="F3" s="71">
        <f>(Results!K10)/100</f>
        <v>1</v>
      </c>
      <c r="G3" s="72">
        <f>(Results!K$11)/100</f>
        <v>0.99600263797660338</v>
      </c>
      <c r="H3" s="72">
        <f>(Results!K$12)/100</f>
        <v>0.9972851756260509</v>
      </c>
      <c r="I3" s="73">
        <f>(Results!K$13)/100</f>
        <v>1</v>
      </c>
    </row>
    <row r="4" spans="1:18" x14ac:dyDescent="0.25">
      <c r="A4" s="47">
        <v>2040</v>
      </c>
      <c r="B4" s="63">
        <f>Results!$L14</f>
        <v>33.038678159666667</v>
      </c>
      <c r="C4" s="53">
        <f>Results!$L15</f>
        <v>35.188904835742903</v>
      </c>
      <c r="D4" s="53">
        <f>Results!$L16</f>
        <v>35.99083270205211</v>
      </c>
      <c r="E4" s="64">
        <f>Results!$L17</f>
        <v>39.404756060476323</v>
      </c>
      <c r="F4" s="74">
        <f>(Results!K14)/100</f>
        <v>1</v>
      </c>
      <c r="G4" s="70">
        <f>(Results!K15)/100</f>
        <v>0.99935242924252843</v>
      </c>
      <c r="H4" s="70">
        <f>(Results!K16)/100</f>
        <v>0.99963337904273775</v>
      </c>
      <c r="I4" s="75">
        <f>(Results!K17)/100</f>
        <v>1</v>
      </c>
    </row>
    <row r="5" spans="1:18" ht="15.75" thickBot="1" x14ac:dyDescent="0.3">
      <c r="A5" s="40">
        <v>2050</v>
      </c>
      <c r="B5" s="65">
        <f>Results!$L18</f>
        <v>21.009191782597821</v>
      </c>
      <c r="C5" s="54">
        <f>Results!$L19</f>
        <v>22.219367798181999</v>
      </c>
      <c r="D5" s="54">
        <f>Results!$L20</f>
        <v>22.561655274987238</v>
      </c>
      <c r="E5" s="59">
        <f>Results!$L21</f>
        <v>24.156340041827669</v>
      </c>
      <c r="F5" s="76">
        <f>(Results!K18)/100</f>
        <v>1</v>
      </c>
      <c r="G5" s="69">
        <f>(Results!K19)/100</f>
        <v>0.99999749901568047</v>
      </c>
      <c r="H5" s="69">
        <f>(Results!K20)/100</f>
        <v>0.99999901359496912</v>
      </c>
      <c r="I5" s="77">
        <f>(Results!K21)/100</f>
        <v>1</v>
      </c>
    </row>
    <row r="6" spans="1:18" x14ac:dyDescent="0.25">
      <c r="A6" s="78"/>
      <c r="B6" s="79"/>
      <c r="C6" s="79"/>
      <c r="D6" s="79"/>
      <c r="E6" s="79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</row>
    <row r="7" spans="1:18" x14ac:dyDescent="0.25">
      <c r="A7" s="78"/>
      <c r="B7" s="79"/>
      <c r="C7" s="79"/>
      <c r="D7" s="79"/>
      <c r="E7" s="79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</row>
    <row r="8" spans="1:18" x14ac:dyDescent="0.25">
      <c r="A8" s="78"/>
      <c r="B8" s="79"/>
      <c r="C8" s="79"/>
      <c r="D8" s="79"/>
      <c r="E8" s="79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</row>
    <row r="9" spans="1:18" x14ac:dyDescent="0.25">
      <c r="A9" s="78"/>
      <c r="B9" s="79"/>
      <c r="C9" s="79"/>
      <c r="D9" s="79"/>
      <c r="E9" s="79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</row>
    <row r="10" spans="1:18" x14ac:dyDescent="0.25">
      <c r="A10" s="78"/>
      <c r="B10" s="79"/>
      <c r="C10" s="79"/>
      <c r="D10" s="79"/>
      <c r="E10" s="79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</row>
    <row r="11" spans="1:18" x14ac:dyDescent="0.25">
      <c r="A11" s="78"/>
      <c r="B11" s="79"/>
      <c r="C11" s="79"/>
      <c r="D11" s="79"/>
      <c r="E11" s="79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</row>
    <row r="12" spans="1:18" x14ac:dyDescent="0.25">
      <c r="A12" s="78"/>
      <c r="B12" s="79"/>
      <c r="C12" s="79"/>
      <c r="D12" s="79"/>
      <c r="E12" s="79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</row>
    <row r="13" spans="1:18" x14ac:dyDescent="0.25">
      <c r="A13" s="78"/>
      <c r="B13" s="79"/>
      <c r="C13" s="79"/>
      <c r="D13" s="79"/>
      <c r="E13" s="79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</row>
    <row r="14" spans="1:18" x14ac:dyDescent="0.25">
      <c r="A14" s="78"/>
      <c r="B14" s="79"/>
      <c r="C14" s="79"/>
      <c r="D14" s="79"/>
      <c r="E14" s="79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</row>
    <row r="15" spans="1:18" x14ac:dyDescent="0.25">
      <c r="A15" s="78"/>
      <c r="B15" s="79"/>
      <c r="C15" s="79"/>
      <c r="D15" s="79"/>
      <c r="E15" s="79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</row>
    <row r="16" spans="1:18" x14ac:dyDescent="0.25">
      <c r="A16" s="78"/>
      <c r="B16" s="79"/>
      <c r="C16" s="79"/>
      <c r="D16" s="79"/>
      <c r="E16" s="79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</row>
    <row r="17" spans="1:18" x14ac:dyDescent="0.25">
      <c r="A17" s="78"/>
      <c r="B17" s="79"/>
      <c r="C17" s="79"/>
      <c r="D17" s="79"/>
      <c r="E17" s="79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</row>
    <row r="18" spans="1:18" x14ac:dyDescent="0.25">
      <c r="A18" s="78"/>
      <c r="B18" s="79"/>
      <c r="C18" s="79"/>
      <c r="D18" s="79"/>
      <c r="E18" s="79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</row>
    <row r="19" spans="1:18" x14ac:dyDescent="0.25">
      <c r="A19" s="78"/>
      <c r="B19" s="79"/>
      <c r="C19" s="79"/>
      <c r="D19" s="79"/>
      <c r="E19" s="79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</row>
    <row r="20" spans="1:18" x14ac:dyDescent="0.25">
      <c r="A20" s="78"/>
      <c r="B20" s="79"/>
      <c r="C20" s="79"/>
      <c r="D20" s="79"/>
      <c r="E20" s="79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</row>
    <row r="21" spans="1:18" x14ac:dyDescent="0.25">
      <c r="A21" s="78"/>
      <c r="B21" s="79"/>
      <c r="C21" s="79"/>
      <c r="D21" s="79"/>
      <c r="E21" s="79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</row>
    <row r="22" spans="1:18" x14ac:dyDescent="0.25">
      <c r="A22" s="78"/>
      <c r="B22" s="79"/>
      <c r="C22" s="79"/>
      <c r="D22" s="79"/>
      <c r="E22" s="79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</row>
    <row r="23" spans="1:18" x14ac:dyDescent="0.25">
      <c r="A23" s="78"/>
      <c r="B23" s="79"/>
      <c r="C23" s="79"/>
      <c r="D23" s="79"/>
      <c r="E23" s="79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</row>
    <row r="24" spans="1:18" x14ac:dyDescent="0.25">
      <c r="A24" s="78"/>
      <c r="B24" s="79"/>
      <c r="C24" s="79"/>
      <c r="D24" s="79"/>
      <c r="E24" s="79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</row>
    <row r="27" spans="1:18" ht="18.75" x14ac:dyDescent="0.3">
      <c r="G27" s="80"/>
    </row>
  </sheetData>
  <mergeCells count="2">
    <mergeCell ref="B1:E1"/>
    <mergeCell ref="F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8695-C8E7-41E4-B36D-CFF1429071B4}">
  <dimension ref="A1:U22"/>
  <sheetViews>
    <sheetView topLeftCell="E1" zoomScale="160" zoomScaleNormal="160" workbookViewId="0">
      <selection activeCell="N3" sqref="N3"/>
    </sheetView>
  </sheetViews>
  <sheetFormatPr defaultRowHeight="15" x14ac:dyDescent="0.25"/>
  <cols>
    <col min="2" max="2" width="12" bestFit="1" customWidth="1"/>
    <col min="3" max="5" width="11.5703125" bestFit="1" customWidth="1"/>
  </cols>
  <sheetData>
    <row r="1" spans="1:21" ht="15.75" thickBot="1" x14ac:dyDescent="0.3">
      <c r="B1" s="81" t="s">
        <v>22</v>
      </c>
      <c r="C1" s="81"/>
      <c r="D1" s="81"/>
      <c r="E1" s="82"/>
      <c r="F1" s="81" t="s">
        <v>27</v>
      </c>
      <c r="G1" s="81"/>
      <c r="H1" s="81"/>
      <c r="I1" s="82"/>
    </row>
    <row r="2" spans="1:21" ht="15.75" thickBot="1" x14ac:dyDescent="0.3">
      <c r="A2" s="2" t="s">
        <v>0</v>
      </c>
      <c r="B2" s="1" t="s">
        <v>18</v>
      </c>
      <c r="C2" s="2" t="s">
        <v>19</v>
      </c>
      <c r="D2" s="2" t="s">
        <v>20</v>
      </c>
      <c r="E2" s="2" t="s">
        <v>21</v>
      </c>
      <c r="F2" s="1" t="s">
        <v>18</v>
      </c>
      <c r="G2" s="2" t="s">
        <v>19</v>
      </c>
      <c r="H2" s="2" t="s">
        <v>20</v>
      </c>
      <c r="I2" s="2" t="s">
        <v>21</v>
      </c>
    </row>
    <row r="3" spans="1:21" x14ac:dyDescent="0.25">
      <c r="A3" s="48" t="s">
        <v>13</v>
      </c>
      <c r="B3" s="57">
        <f>GA!B3</f>
        <v>186.6126828168623</v>
      </c>
      <c r="C3" s="56">
        <f>GA!C3</f>
        <v>188.8799002100983</v>
      </c>
      <c r="D3" s="56">
        <f>GA!D3</f>
        <v>189.66242508429471</v>
      </c>
      <c r="E3" s="58">
        <f>GA!E3</f>
        <v>193.40125622405341</v>
      </c>
      <c r="F3" s="66">
        <f>GA!F3</f>
        <v>1</v>
      </c>
      <c r="G3" s="66">
        <f>GA!G3</f>
        <v>0.99600263797660338</v>
      </c>
      <c r="H3" s="66">
        <f>GA!H3</f>
        <v>0.9972851756260509</v>
      </c>
      <c r="I3" s="68">
        <f>GA!I3</f>
        <v>1</v>
      </c>
    </row>
    <row r="4" spans="1:21" ht="15.75" thickBot="1" x14ac:dyDescent="0.3">
      <c r="A4" s="49" t="s">
        <v>14</v>
      </c>
      <c r="B4" s="55">
        <f>DE!B3</f>
        <v>334.40869599916817</v>
      </c>
      <c r="C4" s="54">
        <f>DE!C3</f>
        <v>336.7829842613167</v>
      </c>
      <c r="D4" s="54">
        <f>DE!D3</f>
        <v>337.39024046072882</v>
      </c>
      <c r="E4" s="59">
        <f>DE!E3</f>
        <v>340.43111303404908</v>
      </c>
      <c r="F4" s="67">
        <f>DE!F3</f>
        <v>1</v>
      </c>
      <c r="G4" s="67">
        <f>DE!G3</f>
        <v>1</v>
      </c>
      <c r="H4" s="67">
        <f>DE!H3</f>
        <v>1</v>
      </c>
      <c r="I4" s="69">
        <f>DE!I3</f>
        <v>1</v>
      </c>
    </row>
    <row r="5" spans="1:21" x14ac:dyDescent="0.25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</row>
    <row r="6" spans="1:21" x14ac:dyDescent="0.25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</row>
    <row r="7" spans="1:21" x14ac:dyDescent="0.25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</row>
    <row r="8" spans="1:21" x14ac:dyDescent="0.25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</row>
    <row r="9" spans="1:21" x14ac:dyDescent="0.25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</row>
    <row r="10" spans="1:21" x14ac:dyDescent="0.25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</row>
    <row r="11" spans="1:21" x14ac:dyDescent="0.25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</row>
    <row r="12" spans="1:21" x14ac:dyDescent="0.25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</row>
    <row r="13" spans="1:21" x14ac:dyDescent="0.25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</row>
    <row r="14" spans="1:21" x14ac:dyDescent="0.25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</row>
    <row r="15" spans="1:21" x14ac:dyDescent="0.25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</row>
    <row r="16" spans="1:21" x14ac:dyDescent="0.25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</row>
    <row r="17" spans="1:21" x14ac:dyDescent="0.25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</row>
    <row r="18" spans="1:21" x14ac:dyDescent="0.25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</row>
    <row r="19" spans="1:21" x14ac:dyDescent="0.25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</row>
    <row r="20" spans="1:21" x14ac:dyDescent="0.25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</row>
    <row r="21" spans="1:21" x14ac:dyDescent="0.25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</row>
    <row r="22" spans="1:21" x14ac:dyDescent="0.25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</row>
  </sheetData>
  <mergeCells count="2">
    <mergeCell ref="B1:E1"/>
    <mergeCell ref="F1:I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C99FD-112C-4726-B1BC-CBF8AA30B046}">
  <dimension ref="A1:U23"/>
  <sheetViews>
    <sheetView topLeftCell="E1" zoomScale="160" zoomScaleNormal="160" workbookViewId="0">
      <selection activeCell="L2" sqref="L2"/>
    </sheetView>
  </sheetViews>
  <sheetFormatPr defaultRowHeight="15" x14ac:dyDescent="0.25"/>
  <cols>
    <col min="2" max="2" width="11.7109375" bestFit="1" customWidth="1"/>
    <col min="3" max="5" width="11.5703125" bestFit="1" customWidth="1"/>
  </cols>
  <sheetData>
    <row r="1" spans="1:21" ht="15.75" thickBot="1" x14ac:dyDescent="0.3">
      <c r="B1" s="81" t="s">
        <v>23</v>
      </c>
      <c r="C1" s="81"/>
      <c r="D1" s="81"/>
      <c r="E1" s="82"/>
      <c r="F1" s="81" t="s">
        <v>29</v>
      </c>
      <c r="G1" s="81"/>
      <c r="H1" s="81"/>
      <c r="I1" s="82"/>
    </row>
    <row r="2" spans="1:21" ht="15.75" thickBot="1" x14ac:dyDescent="0.3">
      <c r="A2" s="2" t="s">
        <v>0</v>
      </c>
      <c r="B2" s="1" t="s">
        <v>18</v>
      </c>
      <c r="C2" s="2" t="s">
        <v>19</v>
      </c>
      <c r="D2" s="2" t="s">
        <v>20</v>
      </c>
      <c r="E2" s="3" t="s">
        <v>21</v>
      </c>
      <c r="F2" s="1" t="s">
        <v>18</v>
      </c>
      <c r="G2" s="2" t="s">
        <v>19</v>
      </c>
      <c r="H2" s="2" t="s">
        <v>20</v>
      </c>
      <c r="I2" s="2" t="s">
        <v>21</v>
      </c>
    </row>
    <row r="3" spans="1:21" x14ac:dyDescent="0.25">
      <c r="A3" s="50" t="s">
        <v>12</v>
      </c>
      <c r="B3" s="46">
        <f>NT!B4</f>
        <v>0</v>
      </c>
      <c r="C3" s="46">
        <f>NT!C4</f>
        <v>0</v>
      </c>
      <c r="D3" s="46">
        <f>NT!D4</f>
        <v>0</v>
      </c>
      <c r="E3" s="46">
        <f>NT!E4</f>
        <v>0</v>
      </c>
      <c r="F3" s="72">
        <f>NT!F4</f>
        <v>0</v>
      </c>
      <c r="G3" s="72">
        <f>NT!G4</f>
        <v>0</v>
      </c>
      <c r="H3" s="72">
        <f>NT!H4</f>
        <v>0</v>
      </c>
      <c r="I3" s="72">
        <f>NT!I4</f>
        <v>0</v>
      </c>
    </row>
    <row r="4" spans="1:21" x14ac:dyDescent="0.25">
      <c r="A4" s="51" t="s">
        <v>13</v>
      </c>
      <c r="B4" s="53">
        <f>GA!B4</f>
        <v>33.038678159666667</v>
      </c>
      <c r="C4" s="53">
        <f>GA!C4</f>
        <v>35.188904835742903</v>
      </c>
      <c r="D4" s="53">
        <f>GA!D4</f>
        <v>35.99083270205211</v>
      </c>
      <c r="E4" s="53">
        <f>GA!E4</f>
        <v>39.404756060476323</v>
      </c>
      <c r="F4" s="70">
        <f>GA!F4</f>
        <v>1</v>
      </c>
      <c r="G4" s="70">
        <f>GA!G4</f>
        <v>0.99935242924252843</v>
      </c>
      <c r="H4" s="70">
        <f>GA!H4</f>
        <v>0.99963337904273775</v>
      </c>
      <c r="I4" s="70">
        <f>GA!I4</f>
        <v>1</v>
      </c>
    </row>
    <row r="5" spans="1:21" ht="15.75" thickBot="1" x14ac:dyDescent="0.3">
      <c r="A5" s="52" t="s">
        <v>14</v>
      </c>
      <c r="B5" s="54">
        <f>DE!B4</f>
        <v>59.897129628916836</v>
      </c>
      <c r="C5" s="54">
        <f>DE!C4</f>
        <v>62.447279999018619</v>
      </c>
      <c r="D5" s="55">
        <f>DE!D4</f>
        <v>63.088013666075518</v>
      </c>
      <c r="E5" s="54">
        <f>DE!E4</f>
        <v>66.291682001360073</v>
      </c>
      <c r="F5" s="69">
        <f>DE!F4</f>
        <v>1</v>
      </c>
      <c r="G5" s="69">
        <f>DE!G4</f>
        <v>1</v>
      </c>
      <c r="H5" s="69">
        <f>DE!H4</f>
        <v>1</v>
      </c>
      <c r="I5" s="69">
        <f>DE!I4</f>
        <v>1</v>
      </c>
    </row>
    <row r="6" spans="1:21" x14ac:dyDescent="0.25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</row>
    <row r="7" spans="1:21" x14ac:dyDescent="0.25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</row>
    <row r="8" spans="1:21" x14ac:dyDescent="0.25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</row>
    <row r="9" spans="1:21" x14ac:dyDescent="0.25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</row>
    <row r="10" spans="1:21" x14ac:dyDescent="0.25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</row>
    <row r="11" spans="1:21" x14ac:dyDescent="0.25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</row>
    <row r="12" spans="1:21" x14ac:dyDescent="0.25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</row>
    <row r="13" spans="1:21" x14ac:dyDescent="0.25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</row>
    <row r="14" spans="1:21" x14ac:dyDescent="0.25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</row>
    <row r="15" spans="1:21" x14ac:dyDescent="0.25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</row>
    <row r="16" spans="1:21" x14ac:dyDescent="0.25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</row>
    <row r="17" spans="1:21" x14ac:dyDescent="0.25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</row>
    <row r="18" spans="1:21" x14ac:dyDescent="0.25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</row>
    <row r="19" spans="1:21" x14ac:dyDescent="0.25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</row>
    <row r="20" spans="1:21" x14ac:dyDescent="0.25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</row>
    <row r="21" spans="1:21" x14ac:dyDescent="0.25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</row>
    <row r="22" spans="1:21" x14ac:dyDescent="0.25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</row>
    <row r="23" spans="1:21" x14ac:dyDescent="0.25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</row>
  </sheetData>
  <mergeCells count="2">
    <mergeCell ref="F1:I1"/>
    <mergeCell ref="B1:E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48FB5-98D2-4595-931F-A34DF3D973BF}">
  <dimension ref="A1:W22"/>
  <sheetViews>
    <sheetView zoomScale="110" zoomScaleNormal="110" workbookViewId="0">
      <selection activeCell="W17" sqref="W17"/>
    </sheetView>
  </sheetViews>
  <sheetFormatPr defaultRowHeight="15" x14ac:dyDescent="0.25"/>
  <cols>
    <col min="2" max="2" width="11.5703125" bestFit="1" customWidth="1"/>
  </cols>
  <sheetData>
    <row r="1" spans="1:23" ht="15.75" thickBot="1" x14ac:dyDescent="0.3">
      <c r="B1" s="83" t="s">
        <v>24</v>
      </c>
      <c r="C1" s="84"/>
      <c r="D1" s="84"/>
      <c r="E1" s="85"/>
      <c r="F1" s="81" t="s">
        <v>28</v>
      </c>
      <c r="G1" s="81"/>
      <c r="H1" s="81"/>
      <c r="I1" s="82"/>
    </row>
    <row r="2" spans="1:23" ht="15.75" thickBot="1" x14ac:dyDescent="0.3">
      <c r="A2" s="2" t="s">
        <v>0</v>
      </c>
      <c r="B2" s="1" t="s">
        <v>18</v>
      </c>
      <c r="C2" s="2" t="s">
        <v>19</v>
      </c>
      <c r="D2" s="2" t="s">
        <v>20</v>
      </c>
      <c r="E2" s="3" t="s">
        <v>21</v>
      </c>
      <c r="F2" s="1" t="s">
        <v>18</v>
      </c>
      <c r="G2" s="2" t="s">
        <v>19</v>
      </c>
      <c r="H2" s="2" t="s">
        <v>20</v>
      </c>
      <c r="I2" s="2" t="s">
        <v>21</v>
      </c>
    </row>
    <row r="3" spans="1:23" x14ac:dyDescent="0.25">
      <c r="A3" s="48" t="s">
        <v>13</v>
      </c>
      <c r="B3" s="56">
        <f>GA!B5</f>
        <v>21.009191782597821</v>
      </c>
      <c r="C3" s="56">
        <f>GA!C5</f>
        <v>22.219367798181999</v>
      </c>
      <c r="D3" s="56">
        <f>GA!D5</f>
        <v>22.561655274987238</v>
      </c>
      <c r="E3" s="56">
        <f>GA!E5</f>
        <v>24.156340041827669</v>
      </c>
      <c r="F3" s="66">
        <f>GA!F5</f>
        <v>1</v>
      </c>
      <c r="G3" s="66">
        <f>GA!G5</f>
        <v>0.99999749901568047</v>
      </c>
      <c r="H3" s="66">
        <f>GA!H5</f>
        <v>0.99999901359496912</v>
      </c>
      <c r="I3" s="68">
        <f>GA!I5</f>
        <v>1</v>
      </c>
    </row>
    <row r="4" spans="1:23" ht="15.75" thickBot="1" x14ac:dyDescent="0.3">
      <c r="A4" s="49" t="s">
        <v>14</v>
      </c>
      <c r="B4" s="54">
        <f>DE!B5</f>
        <v>83.635643012865103</v>
      </c>
      <c r="C4" s="54">
        <f>DE!C5</f>
        <v>85.097658998589125</v>
      </c>
      <c r="D4" s="54">
        <f>DE!D5</f>
        <v>85.466566716376391</v>
      </c>
      <c r="E4" s="54">
        <f>DE!E5</f>
        <v>87.311117224699558</v>
      </c>
      <c r="F4" s="67">
        <f>DE!F5</f>
        <v>1</v>
      </c>
      <c r="G4" s="67">
        <f>DE!G5</f>
        <v>1</v>
      </c>
      <c r="H4" s="67">
        <f>DE!H5</f>
        <v>1</v>
      </c>
      <c r="I4" s="69">
        <f>DE!I5</f>
        <v>1</v>
      </c>
    </row>
    <row r="5" spans="1:23" x14ac:dyDescent="0.25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</row>
    <row r="6" spans="1:23" x14ac:dyDescent="0.25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</row>
    <row r="7" spans="1:23" x14ac:dyDescent="0.25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</row>
    <row r="8" spans="1:23" x14ac:dyDescent="0.25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</row>
    <row r="9" spans="1:23" x14ac:dyDescent="0.25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</row>
    <row r="10" spans="1:23" x14ac:dyDescent="0.25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</row>
    <row r="11" spans="1:23" x14ac:dyDescent="0.25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</row>
    <row r="12" spans="1:23" x14ac:dyDescent="0.25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</row>
    <row r="13" spans="1:23" x14ac:dyDescent="0.25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</row>
    <row r="14" spans="1:23" x14ac:dyDescent="0.25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</row>
    <row r="15" spans="1:23" x14ac:dyDescent="0.25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</row>
    <row r="16" spans="1:23" x14ac:dyDescent="0.25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</row>
    <row r="17" spans="1:23" x14ac:dyDescent="0.25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</row>
    <row r="18" spans="1:23" x14ac:dyDescent="0.25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</row>
    <row r="19" spans="1:23" x14ac:dyDescent="0.25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</row>
    <row r="20" spans="1:23" x14ac:dyDescent="0.25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</row>
    <row r="21" spans="1:23" x14ac:dyDescent="0.25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</row>
    <row r="22" spans="1:23" x14ac:dyDescent="0.25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</row>
  </sheetData>
  <mergeCells count="2">
    <mergeCell ref="B1:E1"/>
    <mergeCell ref="F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Results</vt:lpstr>
      <vt:lpstr>NT</vt:lpstr>
      <vt:lpstr>DE</vt:lpstr>
      <vt:lpstr>GA</vt:lpstr>
      <vt:lpstr>2035</vt:lpstr>
      <vt:lpstr>2040</vt:lpstr>
      <vt:lpstr>2050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Carlota Alegria</cp:lastModifiedBy>
  <dcterms:created xsi:type="dcterms:W3CDTF">2025-04-29T14:01:33Z</dcterms:created>
  <dcterms:modified xsi:type="dcterms:W3CDTF">2025-09-21T19:54:42Z</dcterms:modified>
</cp:coreProperties>
</file>