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4.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598B6D22-6889-410D-BC43-C85D02712933}" xr6:coauthVersionLast="47" xr6:coauthVersionMax="47" xr10:uidLastSave="{00000000-0000-0000-0000-000000000000}"/>
  <bookViews>
    <workbookView xWindow="-110" yWindow="-110" windowWidth="19420" windowHeight="10300" firstSheet="1" activeTab="1" xr2:uid="{00000000-000D-0000-FFFF-FFFF00000000}"/>
  </bookViews>
  <sheets>
    <sheet name="Analisis Promosi" sheetId="12" r:id="rId1"/>
    <sheet name="Sales Dashboard" sheetId="5" r:id="rId2"/>
    <sheet name="Soal" sheetId="2" r:id="rId3"/>
    <sheet name="Listing" sheetId="1" r:id="rId4"/>
    <sheet name="Listing (No Duplicates)" sheetId="7" r:id="rId5"/>
    <sheet name="Top Sales" sheetId="8" state="hidden" r:id="rId6"/>
    <sheet name="Promo Pivot" sheetId="13" state="hidden" r:id="rId7"/>
  </sheets>
  <definedNames>
    <definedName name="_xlnm._FilterDatabase" localSheetId="3" hidden="1">Listing!$A$1:$S$890</definedName>
    <definedName name="_xlnm._FilterDatabase" localSheetId="4" hidden="1">'Listing (No Duplicates)'!$A$1:$W$883</definedName>
    <definedName name="NativeTimeline_Tgl_Order_input1">#N/A</definedName>
    <definedName name="Slicer_Motif">#N/A</definedName>
    <definedName name="Slicer_Region">#N/A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8" l="1"/>
  <c r="H42" i="13"/>
  <c r="M4" i="13"/>
  <c r="M3" i="13"/>
  <c r="L4" i="13"/>
  <c r="L3" i="13"/>
  <c r="L2" i="13"/>
  <c r="J19" i="13"/>
  <c r="J18" i="13"/>
  <c r="I19" i="13"/>
  <c r="I18" i="13"/>
  <c r="I17" i="13"/>
  <c r="K175" i="13"/>
  <c r="K174" i="13"/>
  <c r="K173" i="13"/>
  <c r="K172" i="13"/>
  <c r="K171" i="13"/>
  <c r="K170" i="13"/>
  <c r="K169" i="13"/>
  <c r="K168" i="13"/>
  <c r="K167" i="13"/>
  <c r="K166" i="13"/>
  <c r="K165" i="13"/>
  <c r="K164" i="13"/>
  <c r="G165" i="13"/>
  <c r="G166" i="13"/>
  <c r="G167" i="13"/>
  <c r="G168" i="13"/>
  <c r="G169" i="13"/>
  <c r="G170" i="13"/>
  <c r="G171" i="13"/>
  <c r="G172" i="13"/>
  <c r="G173" i="13"/>
  <c r="G174" i="13"/>
  <c r="G175" i="13"/>
  <c r="G164" i="13"/>
  <c r="C166" i="13"/>
  <c r="C167" i="13"/>
  <c r="C168" i="13"/>
  <c r="C169" i="13"/>
  <c r="C170" i="13"/>
  <c r="C171" i="13"/>
  <c r="C172" i="13"/>
  <c r="C173" i="13"/>
  <c r="C174" i="13"/>
  <c r="C175" i="13"/>
  <c r="C165" i="13"/>
  <c r="C164" i="13"/>
  <c r="D132" i="13"/>
  <c r="E132" i="13" s="1"/>
  <c r="D133" i="13"/>
  <c r="E133" i="13" s="1"/>
  <c r="D134" i="13"/>
  <c r="E134" i="13" s="1"/>
  <c r="D135" i="13"/>
  <c r="D136" i="13"/>
  <c r="D137" i="13"/>
  <c r="D138" i="13"/>
  <c r="D139" i="13"/>
  <c r="D140" i="13"/>
  <c r="D141" i="13"/>
  <c r="D114" i="13"/>
  <c r="D131" i="13"/>
  <c r="D124" i="13"/>
  <c r="D115" i="13"/>
  <c r="E115" i="13" s="1"/>
  <c r="D116" i="13"/>
  <c r="E116" i="13" s="1"/>
  <c r="D117" i="13"/>
  <c r="E117" i="13" s="1"/>
  <c r="D118" i="13"/>
  <c r="D119" i="13"/>
  <c r="D120" i="13"/>
  <c r="D121" i="13"/>
  <c r="D122" i="13"/>
  <c r="D123" i="13"/>
  <c r="R196" i="7"/>
  <c r="R803" i="7"/>
  <c r="L65" i="13"/>
  <c r="L64" i="13"/>
  <c r="L63" i="13"/>
  <c r="L77" i="13"/>
  <c r="L76" i="13"/>
  <c r="L75" i="13"/>
  <c r="L70" i="13"/>
  <c r="L71" i="13"/>
  <c r="L69" i="13"/>
  <c r="C69" i="13"/>
  <c r="D69" i="13" s="1"/>
  <c r="C68" i="13"/>
  <c r="D68" i="13" s="1"/>
  <c r="I45" i="8"/>
  <c r="E45" i="8"/>
  <c r="F30" i="13"/>
  <c r="G30" i="13"/>
  <c r="E30" i="13"/>
  <c r="G48" i="13"/>
  <c r="F48" i="13"/>
  <c r="E48" i="13"/>
  <c r="G42" i="13"/>
  <c r="F42" i="13"/>
  <c r="E42" i="13"/>
  <c r="F36" i="13"/>
  <c r="G36" i="13"/>
  <c r="E36" i="13"/>
  <c r="H36" i="13" s="1"/>
  <c r="G20" i="13"/>
  <c r="H18" i="13"/>
  <c r="H19" i="13"/>
  <c r="H20" i="13"/>
  <c r="H17" i="13"/>
  <c r="G10" i="13"/>
  <c r="G12" i="13" s="1"/>
  <c r="G8" i="13"/>
  <c r="G5" i="13"/>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48" i="7"/>
  <c r="R46" i="7"/>
  <c r="O46" i="7"/>
  <c r="P46" i="7"/>
  <c r="V803" i="7"/>
  <c r="X803" i="7" s="1"/>
  <c r="V196" i="7"/>
  <c r="P196" i="7"/>
  <c r="O196" i="7"/>
  <c r="V49" i="7"/>
  <c r="P49"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O406" i="7"/>
  <c r="O407" i="7"/>
  <c r="O408" i="7"/>
  <c r="O409" i="7"/>
  <c r="O410" i="7"/>
  <c r="O411" i="7"/>
  <c r="O412" i="7"/>
  <c r="O413" i="7"/>
  <c r="O414" i="7"/>
  <c r="O415" i="7"/>
  <c r="O416" i="7"/>
  <c r="O417" i="7"/>
  <c r="O418" i="7"/>
  <c r="O419" i="7"/>
  <c r="O420" i="7"/>
  <c r="O421" i="7"/>
  <c r="O422" i="7"/>
  <c r="O423" i="7"/>
  <c r="O424" i="7"/>
  <c r="O425" i="7"/>
  <c r="O426" i="7"/>
  <c r="O427" i="7"/>
  <c r="O428" i="7"/>
  <c r="O429" i="7"/>
  <c r="O430" i="7"/>
  <c r="O431" i="7"/>
  <c r="O432" i="7"/>
  <c r="O433" i="7"/>
  <c r="O434" i="7"/>
  <c r="O435" i="7"/>
  <c r="O436" i="7"/>
  <c r="O437" i="7"/>
  <c r="O438" i="7"/>
  <c r="O439" i="7"/>
  <c r="O440" i="7"/>
  <c r="O441" i="7"/>
  <c r="O442" i="7"/>
  <c r="O443" i="7"/>
  <c r="O444" i="7"/>
  <c r="O445" i="7"/>
  <c r="O446" i="7"/>
  <c r="O447" i="7"/>
  <c r="O448" i="7"/>
  <c r="O449" i="7"/>
  <c r="O450" i="7"/>
  <c r="O451" i="7"/>
  <c r="O452" i="7"/>
  <c r="O453" i="7"/>
  <c r="O454" i="7"/>
  <c r="O455" i="7"/>
  <c r="O456" i="7"/>
  <c r="O457" i="7"/>
  <c r="O458" i="7"/>
  <c r="O459" i="7"/>
  <c r="O460"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511" i="7"/>
  <c r="O512" i="7"/>
  <c r="O513" i="7"/>
  <c r="O514" i="7"/>
  <c r="O515" i="7"/>
  <c r="O516" i="7"/>
  <c r="O517" i="7"/>
  <c r="O518" i="7"/>
  <c r="O519" i="7"/>
  <c r="O520" i="7"/>
  <c r="O521" i="7"/>
  <c r="O522" i="7"/>
  <c r="O523" i="7"/>
  <c r="O524" i="7"/>
  <c r="O525" i="7"/>
  <c r="O526" i="7"/>
  <c r="O527" i="7"/>
  <c r="O528" i="7"/>
  <c r="O529" i="7"/>
  <c r="O530" i="7"/>
  <c r="O531" i="7"/>
  <c r="O532" i="7"/>
  <c r="O533" i="7"/>
  <c r="O534" i="7"/>
  <c r="O535" i="7"/>
  <c r="O536" i="7"/>
  <c r="O537" i="7"/>
  <c r="O538" i="7"/>
  <c r="O539" i="7"/>
  <c r="O540" i="7"/>
  <c r="O541" i="7"/>
  <c r="O542" i="7"/>
  <c r="O543" i="7"/>
  <c r="O544" i="7"/>
  <c r="O545" i="7"/>
  <c r="O546" i="7"/>
  <c r="O547" i="7"/>
  <c r="O548" i="7"/>
  <c r="O549" i="7"/>
  <c r="O550" i="7"/>
  <c r="O551" i="7"/>
  <c r="O552" i="7"/>
  <c r="O553" i="7"/>
  <c r="O554" i="7"/>
  <c r="O555" i="7"/>
  <c r="O556" i="7"/>
  <c r="O557" i="7"/>
  <c r="O558" i="7"/>
  <c r="O559" i="7"/>
  <c r="O560" i="7"/>
  <c r="O561" i="7"/>
  <c r="O562" i="7"/>
  <c r="O563" i="7"/>
  <c r="O564" i="7"/>
  <c r="O565" i="7"/>
  <c r="O566" i="7"/>
  <c r="O567" i="7"/>
  <c r="O568" i="7"/>
  <c r="O569" i="7"/>
  <c r="O570" i="7"/>
  <c r="O571" i="7"/>
  <c r="O572" i="7"/>
  <c r="O573" i="7"/>
  <c r="O574" i="7"/>
  <c r="O575" i="7"/>
  <c r="O576" i="7"/>
  <c r="O577" i="7"/>
  <c r="O578" i="7"/>
  <c r="O579" i="7"/>
  <c r="O580" i="7"/>
  <c r="O581" i="7"/>
  <c r="O582" i="7"/>
  <c r="O583" i="7"/>
  <c r="O584" i="7"/>
  <c r="O585" i="7"/>
  <c r="O586" i="7"/>
  <c r="O587" i="7"/>
  <c r="O588" i="7"/>
  <c r="O589" i="7"/>
  <c r="O590" i="7"/>
  <c r="O591" i="7"/>
  <c r="O592" i="7"/>
  <c r="O593" i="7"/>
  <c r="O594" i="7"/>
  <c r="O595" i="7"/>
  <c r="O596" i="7"/>
  <c r="O597" i="7"/>
  <c r="O598" i="7"/>
  <c r="O599" i="7"/>
  <c r="O600" i="7"/>
  <c r="O601" i="7"/>
  <c r="O602" i="7"/>
  <c r="O603" i="7"/>
  <c r="O604" i="7"/>
  <c r="O605" i="7"/>
  <c r="O606" i="7"/>
  <c r="O607" i="7"/>
  <c r="O608" i="7"/>
  <c r="O609" i="7"/>
  <c r="O610" i="7"/>
  <c r="O611" i="7"/>
  <c r="O612" i="7"/>
  <c r="O613" i="7"/>
  <c r="O614" i="7"/>
  <c r="O615" i="7"/>
  <c r="O616" i="7"/>
  <c r="O617" i="7"/>
  <c r="O618" i="7"/>
  <c r="O619" i="7"/>
  <c r="O620" i="7"/>
  <c r="O621" i="7"/>
  <c r="O622" i="7"/>
  <c r="O623" i="7"/>
  <c r="O624" i="7"/>
  <c r="O625" i="7"/>
  <c r="O626" i="7"/>
  <c r="O627" i="7"/>
  <c r="O628" i="7"/>
  <c r="O629" i="7"/>
  <c r="O630" i="7"/>
  <c r="O631" i="7"/>
  <c r="O632" i="7"/>
  <c r="O633" i="7"/>
  <c r="O634" i="7"/>
  <c r="O635" i="7"/>
  <c r="O636" i="7"/>
  <c r="O637" i="7"/>
  <c r="O638" i="7"/>
  <c r="O639" i="7"/>
  <c r="O640" i="7"/>
  <c r="O641" i="7"/>
  <c r="O642" i="7"/>
  <c r="O643" i="7"/>
  <c r="O644" i="7"/>
  <c r="O645" i="7"/>
  <c r="O646" i="7"/>
  <c r="O647" i="7"/>
  <c r="O648" i="7"/>
  <c r="O649" i="7"/>
  <c r="O650" i="7"/>
  <c r="O651" i="7"/>
  <c r="O652" i="7"/>
  <c r="O653" i="7"/>
  <c r="O654" i="7"/>
  <c r="O655" i="7"/>
  <c r="O656" i="7"/>
  <c r="O657" i="7"/>
  <c r="O658" i="7"/>
  <c r="O659" i="7"/>
  <c r="O660" i="7"/>
  <c r="O661" i="7"/>
  <c r="O662" i="7"/>
  <c r="O663" i="7"/>
  <c r="O664" i="7"/>
  <c r="O665" i="7"/>
  <c r="O666" i="7"/>
  <c r="O667" i="7"/>
  <c r="O668" i="7"/>
  <c r="O669" i="7"/>
  <c r="O670" i="7"/>
  <c r="O671" i="7"/>
  <c r="O672" i="7"/>
  <c r="O673" i="7"/>
  <c r="O674" i="7"/>
  <c r="O675" i="7"/>
  <c r="O676" i="7"/>
  <c r="O677" i="7"/>
  <c r="O678" i="7"/>
  <c r="O679" i="7"/>
  <c r="O680" i="7"/>
  <c r="O681" i="7"/>
  <c r="O682" i="7"/>
  <c r="O683" i="7"/>
  <c r="O684" i="7"/>
  <c r="O685" i="7"/>
  <c r="O686" i="7"/>
  <c r="O687" i="7"/>
  <c r="O688" i="7"/>
  <c r="O689" i="7"/>
  <c r="O690" i="7"/>
  <c r="O691" i="7"/>
  <c r="O692" i="7"/>
  <c r="O693" i="7"/>
  <c r="O694" i="7"/>
  <c r="O695" i="7"/>
  <c r="O696" i="7"/>
  <c r="O697" i="7"/>
  <c r="O698" i="7"/>
  <c r="O699" i="7"/>
  <c r="O700" i="7"/>
  <c r="O701" i="7"/>
  <c r="O702" i="7"/>
  <c r="O703" i="7"/>
  <c r="O704" i="7"/>
  <c r="O705" i="7"/>
  <c r="O706" i="7"/>
  <c r="O707" i="7"/>
  <c r="O708" i="7"/>
  <c r="O709" i="7"/>
  <c r="O710" i="7"/>
  <c r="O711" i="7"/>
  <c r="O712" i="7"/>
  <c r="O713" i="7"/>
  <c r="O714" i="7"/>
  <c r="O715" i="7"/>
  <c r="O716" i="7"/>
  <c r="O717" i="7"/>
  <c r="O718" i="7"/>
  <c r="O719" i="7"/>
  <c r="O720" i="7"/>
  <c r="O721" i="7"/>
  <c r="O722" i="7"/>
  <c r="O723" i="7"/>
  <c r="O724" i="7"/>
  <c r="O725" i="7"/>
  <c r="O726" i="7"/>
  <c r="O727" i="7"/>
  <c r="O728" i="7"/>
  <c r="O729" i="7"/>
  <c r="O730" i="7"/>
  <c r="O731" i="7"/>
  <c r="O732" i="7"/>
  <c r="O733" i="7"/>
  <c r="O734" i="7"/>
  <c r="O735" i="7"/>
  <c r="O736" i="7"/>
  <c r="O737" i="7"/>
  <c r="O738" i="7"/>
  <c r="O739" i="7"/>
  <c r="O740" i="7"/>
  <c r="O741" i="7"/>
  <c r="O742" i="7"/>
  <c r="O743" i="7"/>
  <c r="O744" i="7"/>
  <c r="O745" i="7"/>
  <c r="O746" i="7"/>
  <c r="O747" i="7"/>
  <c r="O748" i="7"/>
  <c r="O749" i="7"/>
  <c r="O750" i="7"/>
  <c r="O751" i="7"/>
  <c r="O752" i="7"/>
  <c r="O753" i="7"/>
  <c r="O754" i="7"/>
  <c r="O755" i="7"/>
  <c r="O756" i="7"/>
  <c r="O757" i="7"/>
  <c r="O758" i="7"/>
  <c r="O759" i="7"/>
  <c r="O760" i="7"/>
  <c r="O761" i="7"/>
  <c r="O762" i="7"/>
  <c r="O763" i="7"/>
  <c r="O764" i="7"/>
  <c r="O765" i="7"/>
  <c r="O766" i="7"/>
  <c r="O767" i="7"/>
  <c r="O768" i="7"/>
  <c r="O769" i="7"/>
  <c r="O770" i="7"/>
  <c r="O771" i="7"/>
  <c r="O772" i="7"/>
  <c r="O773" i="7"/>
  <c r="O774" i="7"/>
  <c r="O775" i="7"/>
  <c r="O776" i="7"/>
  <c r="O777" i="7"/>
  <c r="O778" i="7"/>
  <c r="O779" i="7"/>
  <c r="O780" i="7"/>
  <c r="O781" i="7"/>
  <c r="O782" i="7"/>
  <c r="O783" i="7"/>
  <c r="O784" i="7"/>
  <c r="O785" i="7"/>
  <c r="O786" i="7"/>
  <c r="O787" i="7"/>
  <c r="O788" i="7"/>
  <c r="O789" i="7"/>
  <c r="O790" i="7"/>
  <c r="O791" i="7"/>
  <c r="O792" i="7"/>
  <c r="O793" i="7"/>
  <c r="O794" i="7"/>
  <c r="O795" i="7"/>
  <c r="O796" i="7"/>
  <c r="O797" i="7"/>
  <c r="O798" i="7"/>
  <c r="O799" i="7"/>
  <c r="O800" i="7"/>
  <c r="O801" i="7"/>
  <c r="O802" i="7"/>
  <c r="O804" i="7"/>
  <c r="O805" i="7"/>
  <c r="O806" i="7"/>
  <c r="O807" i="7"/>
  <c r="O808" i="7"/>
  <c r="O809" i="7"/>
  <c r="O810" i="7"/>
  <c r="O811" i="7"/>
  <c r="O812" i="7"/>
  <c r="O813" i="7"/>
  <c r="O814" i="7"/>
  <c r="O815" i="7"/>
  <c r="O816" i="7"/>
  <c r="O817" i="7"/>
  <c r="O818" i="7"/>
  <c r="O819" i="7"/>
  <c r="O820" i="7"/>
  <c r="O821" i="7"/>
  <c r="O822" i="7"/>
  <c r="O823" i="7"/>
  <c r="O824" i="7"/>
  <c r="O825" i="7"/>
  <c r="O826" i="7"/>
  <c r="O827" i="7"/>
  <c r="O828" i="7"/>
  <c r="O829" i="7"/>
  <c r="O830" i="7"/>
  <c r="O831" i="7"/>
  <c r="O832" i="7"/>
  <c r="O833" i="7"/>
  <c r="O834" i="7"/>
  <c r="O835" i="7"/>
  <c r="O836" i="7"/>
  <c r="O837" i="7"/>
  <c r="O838" i="7"/>
  <c r="O839" i="7"/>
  <c r="O840" i="7"/>
  <c r="O841" i="7"/>
  <c r="O842" i="7"/>
  <c r="O843" i="7"/>
  <c r="O844" i="7"/>
  <c r="O845" i="7"/>
  <c r="O846" i="7"/>
  <c r="O847" i="7"/>
  <c r="O848" i="7"/>
  <c r="O849" i="7"/>
  <c r="O850" i="7"/>
  <c r="O851" i="7"/>
  <c r="O852" i="7"/>
  <c r="O853" i="7"/>
  <c r="O854" i="7"/>
  <c r="O855" i="7"/>
  <c r="O856" i="7"/>
  <c r="O857" i="7"/>
  <c r="O858" i="7"/>
  <c r="O859" i="7"/>
  <c r="O860" i="7"/>
  <c r="O861" i="7"/>
  <c r="O862" i="7"/>
  <c r="O863" i="7"/>
  <c r="O864" i="7"/>
  <c r="O865" i="7"/>
  <c r="O866" i="7"/>
  <c r="O867" i="7"/>
  <c r="O868" i="7"/>
  <c r="O869" i="7"/>
  <c r="O870" i="7"/>
  <c r="O871" i="7"/>
  <c r="O872" i="7"/>
  <c r="O873" i="7"/>
  <c r="O874" i="7"/>
  <c r="O875" i="7"/>
  <c r="O876" i="7"/>
  <c r="O877" i="7"/>
  <c r="O878" i="7"/>
  <c r="O879" i="7"/>
  <c r="O880" i="7"/>
  <c r="O881" i="7"/>
  <c r="O882" i="7"/>
  <c r="O883" i="7"/>
  <c r="V46"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7"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2" i="7"/>
  <c r="R543" i="7"/>
  <c r="R544" i="7"/>
  <c r="R545" i="7"/>
  <c r="R546" i="7"/>
  <c r="R547" i="7"/>
  <c r="R548" i="7"/>
  <c r="R549" i="7"/>
  <c r="R550" i="7"/>
  <c r="R551" i="7"/>
  <c r="R552" i="7"/>
  <c r="R553" i="7"/>
  <c r="R554" i="7"/>
  <c r="R555" i="7"/>
  <c r="R556" i="7"/>
  <c r="R557" i="7"/>
  <c r="R558" i="7"/>
  <c r="R559" i="7"/>
  <c r="R560" i="7"/>
  <c r="R561"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3" i="7"/>
  <c r="R604" i="7"/>
  <c r="R605" i="7"/>
  <c r="R606" i="7"/>
  <c r="R607" i="7"/>
  <c r="R608" i="7"/>
  <c r="R609" i="7"/>
  <c r="R610" i="7"/>
  <c r="R611" i="7"/>
  <c r="R612" i="7"/>
  <c r="R613" i="7"/>
  <c r="R614" i="7"/>
  <c r="R615" i="7"/>
  <c r="R616" i="7"/>
  <c r="R617" i="7"/>
  <c r="R618" i="7"/>
  <c r="R619" i="7"/>
  <c r="R620" i="7"/>
  <c r="R621" i="7"/>
  <c r="R622" i="7"/>
  <c r="R623" i="7"/>
  <c r="R624" i="7"/>
  <c r="R625" i="7"/>
  <c r="R626" i="7"/>
  <c r="R627" i="7"/>
  <c r="R628" i="7"/>
  <c r="R629" i="7"/>
  <c r="R630" i="7"/>
  <c r="R631" i="7"/>
  <c r="R632" i="7"/>
  <c r="R633" i="7"/>
  <c r="R634" i="7"/>
  <c r="R635" i="7"/>
  <c r="R636" i="7"/>
  <c r="R637" i="7"/>
  <c r="R638" i="7"/>
  <c r="R639" i="7"/>
  <c r="R640" i="7"/>
  <c r="R641" i="7"/>
  <c r="R642" i="7"/>
  <c r="R643" i="7"/>
  <c r="R644" i="7"/>
  <c r="R645" i="7"/>
  <c r="R646" i="7"/>
  <c r="R647" i="7"/>
  <c r="R648" i="7"/>
  <c r="R649" i="7"/>
  <c r="R650" i="7"/>
  <c r="R651" i="7"/>
  <c r="R652" i="7"/>
  <c r="R653" i="7"/>
  <c r="R654" i="7"/>
  <c r="R655" i="7"/>
  <c r="R656" i="7"/>
  <c r="R657" i="7"/>
  <c r="R658" i="7"/>
  <c r="R659" i="7"/>
  <c r="R660" i="7"/>
  <c r="R661" i="7"/>
  <c r="R662" i="7"/>
  <c r="R663" i="7"/>
  <c r="R664" i="7"/>
  <c r="R665" i="7"/>
  <c r="R666" i="7"/>
  <c r="R667" i="7"/>
  <c r="R668" i="7"/>
  <c r="R669" i="7"/>
  <c r="R670" i="7"/>
  <c r="R671" i="7"/>
  <c r="R672" i="7"/>
  <c r="R673" i="7"/>
  <c r="R674" i="7"/>
  <c r="R675" i="7"/>
  <c r="R676" i="7"/>
  <c r="R677" i="7"/>
  <c r="R678" i="7"/>
  <c r="R679" i="7"/>
  <c r="R680" i="7"/>
  <c r="R681" i="7"/>
  <c r="R682" i="7"/>
  <c r="R683" i="7"/>
  <c r="R684" i="7"/>
  <c r="R685" i="7"/>
  <c r="R686" i="7"/>
  <c r="R687" i="7"/>
  <c r="R688" i="7"/>
  <c r="R689" i="7"/>
  <c r="R690" i="7"/>
  <c r="R691" i="7"/>
  <c r="R692" i="7"/>
  <c r="R693" i="7"/>
  <c r="R694" i="7"/>
  <c r="R695" i="7"/>
  <c r="R696" i="7"/>
  <c r="R697" i="7"/>
  <c r="R698" i="7"/>
  <c r="R699" i="7"/>
  <c r="R700" i="7"/>
  <c r="R701" i="7"/>
  <c r="R702" i="7"/>
  <c r="R703" i="7"/>
  <c r="R704" i="7"/>
  <c r="R705" i="7"/>
  <c r="R706" i="7"/>
  <c r="R707" i="7"/>
  <c r="R708" i="7"/>
  <c r="R709" i="7"/>
  <c r="R710" i="7"/>
  <c r="R711" i="7"/>
  <c r="R712" i="7"/>
  <c r="R713" i="7"/>
  <c r="R714" i="7"/>
  <c r="R715" i="7"/>
  <c r="R716" i="7"/>
  <c r="R717" i="7"/>
  <c r="R718" i="7"/>
  <c r="R719" i="7"/>
  <c r="R720" i="7"/>
  <c r="R721" i="7"/>
  <c r="R722" i="7"/>
  <c r="R723" i="7"/>
  <c r="R724" i="7"/>
  <c r="R725" i="7"/>
  <c r="R726" i="7"/>
  <c r="R727" i="7"/>
  <c r="R728" i="7"/>
  <c r="R729" i="7"/>
  <c r="R730" i="7"/>
  <c r="R731" i="7"/>
  <c r="R732" i="7"/>
  <c r="R733" i="7"/>
  <c r="R734" i="7"/>
  <c r="R735" i="7"/>
  <c r="R736" i="7"/>
  <c r="R737" i="7"/>
  <c r="R738" i="7"/>
  <c r="R739" i="7"/>
  <c r="R740" i="7"/>
  <c r="R741" i="7"/>
  <c r="R742" i="7"/>
  <c r="R743" i="7"/>
  <c r="R744" i="7"/>
  <c r="R745" i="7"/>
  <c r="R746" i="7"/>
  <c r="R747" i="7"/>
  <c r="R748" i="7"/>
  <c r="R749" i="7"/>
  <c r="R750" i="7"/>
  <c r="R751" i="7"/>
  <c r="R752" i="7"/>
  <c r="R753" i="7"/>
  <c r="R754" i="7"/>
  <c r="R755" i="7"/>
  <c r="R756" i="7"/>
  <c r="R757" i="7"/>
  <c r="R758" i="7"/>
  <c r="R759" i="7"/>
  <c r="R760" i="7"/>
  <c r="R761" i="7"/>
  <c r="R762" i="7"/>
  <c r="R763" i="7"/>
  <c r="R764" i="7"/>
  <c r="R765" i="7"/>
  <c r="R766" i="7"/>
  <c r="R767" i="7"/>
  <c r="R768" i="7"/>
  <c r="R769" i="7"/>
  <c r="R770" i="7"/>
  <c r="R771" i="7"/>
  <c r="R772" i="7"/>
  <c r="R773" i="7"/>
  <c r="R774" i="7"/>
  <c r="R775" i="7"/>
  <c r="R776" i="7"/>
  <c r="R777" i="7"/>
  <c r="R778" i="7"/>
  <c r="R779" i="7"/>
  <c r="R780" i="7"/>
  <c r="R781" i="7"/>
  <c r="R782" i="7"/>
  <c r="R783" i="7"/>
  <c r="R784" i="7"/>
  <c r="R785" i="7"/>
  <c r="R786" i="7"/>
  <c r="R787" i="7"/>
  <c r="R788" i="7"/>
  <c r="R789" i="7"/>
  <c r="R790" i="7"/>
  <c r="R791" i="7"/>
  <c r="R792" i="7"/>
  <c r="R793" i="7"/>
  <c r="R794" i="7"/>
  <c r="R795" i="7"/>
  <c r="R796" i="7"/>
  <c r="R797" i="7"/>
  <c r="R798" i="7"/>
  <c r="R799" i="7"/>
  <c r="R800" i="7"/>
  <c r="R801" i="7"/>
  <c r="R802" i="7"/>
  <c r="R804" i="7"/>
  <c r="R805" i="7"/>
  <c r="R806" i="7"/>
  <c r="R807" i="7"/>
  <c r="R808" i="7"/>
  <c r="R809" i="7"/>
  <c r="R810" i="7"/>
  <c r="R811" i="7"/>
  <c r="R812" i="7"/>
  <c r="R813" i="7"/>
  <c r="R814" i="7"/>
  <c r="R815" i="7"/>
  <c r="R816" i="7"/>
  <c r="R817" i="7"/>
  <c r="R818" i="7"/>
  <c r="R819" i="7"/>
  <c r="R820" i="7"/>
  <c r="R821" i="7"/>
  <c r="R822" i="7"/>
  <c r="R823" i="7"/>
  <c r="R824" i="7"/>
  <c r="R825" i="7"/>
  <c r="R826" i="7"/>
  <c r="R827" i="7"/>
  <c r="R828" i="7"/>
  <c r="R829" i="7"/>
  <c r="R830" i="7"/>
  <c r="R831" i="7"/>
  <c r="R832" i="7"/>
  <c r="R833" i="7"/>
  <c r="R834" i="7"/>
  <c r="R835" i="7"/>
  <c r="R836" i="7"/>
  <c r="R837" i="7"/>
  <c r="R838" i="7"/>
  <c r="R839" i="7"/>
  <c r="R840" i="7"/>
  <c r="R841" i="7"/>
  <c r="R842" i="7"/>
  <c r="R843" i="7"/>
  <c r="R844" i="7"/>
  <c r="R845" i="7"/>
  <c r="R846" i="7"/>
  <c r="R847" i="7"/>
  <c r="R848" i="7"/>
  <c r="R849" i="7"/>
  <c r="R850" i="7"/>
  <c r="R851" i="7"/>
  <c r="R852" i="7"/>
  <c r="R853" i="7"/>
  <c r="R854" i="7"/>
  <c r="R855" i="7"/>
  <c r="R856" i="7"/>
  <c r="R857" i="7"/>
  <c r="R858" i="7"/>
  <c r="R859" i="7"/>
  <c r="R860" i="7"/>
  <c r="R861" i="7"/>
  <c r="R862" i="7"/>
  <c r="R863" i="7"/>
  <c r="R864" i="7"/>
  <c r="R865" i="7"/>
  <c r="R866" i="7"/>
  <c r="R867" i="7"/>
  <c r="R868" i="7"/>
  <c r="R869" i="7"/>
  <c r="R870" i="7"/>
  <c r="R871" i="7"/>
  <c r="R872" i="7"/>
  <c r="R873" i="7"/>
  <c r="R874" i="7"/>
  <c r="R875" i="7"/>
  <c r="R876" i="7"/>
  <c r="R877" i="7"/>
  <c r="R878" i="7"/>
  <c r="R879" i="7"/>
  <c r="R880" i="7"/>
  <c r="R881" i="7"/>
  <c r="R882" i="7"/>
  <c r="R883" i="7"/>
  <c r="R2" i="7"/>
  <c r="V883" i="7"/>
  <c r="P883" i="7"/>
  <c r="V882" i="7"/>
  <c r="P882" i="7"/>
  <c r="V881" i="7"/>
  <c r="P881" i="7"/>
  <c r="V880" i="7"/>
  <c r="P880" i="7"/>
  <c r="V879" i="7"/>
  <c r="P879" i="7"/>
  <c r="V878" i="7"/>
  <c r="P878" i="7"/>
  <c r="V877" i="7"/>
  <c r="P877" i="7"/>
  <c r="V876" i="7"/>
  <c r="P876" i="7"/>
  <c r="V875" i="7"/>
  <c r="P875" i="7"/>
  <c r="V874" i="7"/>
  <c r="P874" i="7"/>
  <c r="V873" i="7"/>
  <c r="P873" i="7"/>
  <c r="V872" i="7"/>
  <c r="P872" i="7"/>
  <c r="V871" i="7"/>
  <c r="P871" i="7"/>
  <c r="V870" i="7"/>
  <c r="P870" i="7"/>
  <c r="V869" i="7"/>
  <c r="P869" i="7"/>
  <c r="V868" i="7"/>
  <c r="P868" i="7"/>
  <c r="V867" i="7"/>
  <c r="P867" i="7"/>
  <c r="V866" i="7"/>
  <c r="P866" i="7"/>
  <c r="V865" i="7"/>
  <c r="P865" i="7"/>
  <c r="V864" i="7"/>
  <c r="P864" i="7"/>
  <c r="V863" i="7"/>
  <c r="P863" i="7"/>
  <c r="V862" i="7"/>
  <c r="P862" i="7"/>
  <c r="V861" i="7"/>
  <c r="P861" i="7"/>
  <c r="V860" i="7"/>
  <c r="P860" i="7"/>
  <c r="V859" i="7"/>
  <c r="P859" i="7"/>
  <c r="V858" i="7"/>
  <c r="P858" i="7"/>
  <c r="V857" i="7"/>
  <c r="P857" i="7"/>
  <c r="V856" i="7"/>
  <c r="P856" i="7"/>
  <c r="V855" i="7"/>
  <c r="P855" i="7"/>
  <c r="V854" i="7"/>
  <c r="P854" i="7"/>
  <c r="V853" i="7"/>
  <c r="P853" i="7"/>
  <c r="V852" i="7"/>
  <c r="P852" i="7"/>
  <c r="V851" i="7"/>
  <c r="P851" i="7"/>
  <c r="V850" i="7"/>
  <c r="P850" i="7"/>
  <c r="V849" i="7"/>
  <c r="P849" i="7"/>
  <c r="V848" i="7"/>
  <c r="P848" i="7"/>
  <c r="V847" i="7"/>
  <c r="P847" i="7"/>
  <c r="V846" i="7"/>
  <c r="P846" i="7"/>
  <c r="V845" i="7"/>
  <c r="P845" i="7"/>
  <c r="V844" i="7"/>
  <c r="P844" i="7"/>
  <c r="V843" i="7"/>
  <c r="P843" i="7"/>
  <c r="V842" i="7"/>
  <c r="P842" i="7"/>
  <c r="V841" i="7"/>
  <c r="P841" i="7"/>
  <c r="V840" i="7"/>
  <c r="P840" i="7"/>
  <c r="V839" i="7"/>
  <c r="P839" i="7"/>
  <c r="V838" i="7"/>
  <c r="P838" i="7"/>
  <c r="V837" i="7"/>
  <c r="P837" i="7"/>
  <c r="V836" i="7"/>
  <c r="P836" i="7"/>
  <c r="V835" i="7"/>
  <c r="P835" i="7"/>
  <c r="V834" i="7"/>
  <c r="P834" i="7"/>
  <c r="V833" i="7"/>
  <c r="P833" i="7"/>
  <c r="V832" i="7"/>
  <c r="P832" i="7"/>
  <c r="V831" i="7"/>
  <c r="P831" i="7"/>
  <c r="V830" i="7"/>
  <c r="P830" i="7"/>
  <c r="V829" i="7"/>
  <c r="P829" i="7"/>
  <c r="V828" i="7"/>
  <c r="P828" i="7"/>
  <c r="V827" i="7"/>
  <c r="P827" i="7"/>
  <c r="V826" i="7"/>
  <c r="P826" i="7"/>
  <c r="V825" i="7"/>
  <c r="P825" i="7"/>
  <c r="V824" i="7"/>
  <c r="P824" i="7"/>
  <c r="V823" i="7"/>
  <c r="P823" i="7"/>
  <c r="V822" i="7"/>
  <c r="P822" i="7"/>
  <c r="V821" i="7"/>
  <c r="P821" i="7"/>
  <c r="V820" i="7"/>
  <c r="P820" i="7"/>
  <c r="V819" i="7"/>
  <c r="P819" i="7"/>
  <c r="V818" i="7"/>
  <c r="P818" i="7"/>
  <c r="V817" i="7"/>
  <c r="P817" i="7"/>
  <c r="V816" i="7"/>
  <c r="P816" i="7"/>
  <c r="V815" i="7"/>
  <c r="P815" i="7"/>
  <c r="V814" i="7"/>
  <c r="P814" i="7"/>
  <c r="V813" i="7"/>
  <c r="P813" i="7"/>
  <c r="V812" i="7"/>
  <c r="P812" i="7"/>
  <c r="V811" i="7"/>
  <c r="P811" i="7"/>
  <c r="V810" i="7"/>
  <c r="P810" i="7"/>
  <c r="V809" i="7"/>
  <c r="P809" i="7"/>
  <c r="V808" i="7"/>
  <c r="P808" i="7"/>
  <c r="V807" i="7"/>
  <c r="P807" i="7"/>
  <c r="V806" i="7"/>
  <c r="P806" i="7"/>
  <c r="V805" i="7"/>
  <c r="P805" i="7"/>
  <c r="V804" i="7"/>
  <c r="P804" i="7"/>
  <c r="V802" i="7"/>
  <c r="P802" i="7"/>
  <c r="V801" i="7"/>
  <c r="P801" i="7"/>
  <c r="V800" i="7"/>
  <c r="P800" i="7"/>
  <c r="V799" i="7"/>
  <c r="P799" i="7"/>
  <c r="V798" i="7"/>
  <c r="P798" i="7"/>
  <c r="V797" i="7"/>
  <c r="P797" i="7"/>
  <c r="V796" i="7"/>
  <c r="P796" i="7"/>
  <c r="V795" i="7"/>
  <c r="P795" i="7"/>
  <c r="V794" i="7"/>
  <c r="P794" i="7"/>
  <c r="V793" i="7"/>
  <c r="P793" i="7"/>
  <c r="V792" i="7"/>
  <c r="P792" i="7"/>
  <c r="V791" i="7"/>
  <c r="P791" i="7"/>
  <c r="V790" i="7"/>
  <c r="P790" i="7"/>
  <c r="V789" i="7"/>
  <c r="P789" i="7"/>
  <c r="V788" i="7"/>
  <c r="P788" i="7"/>
  <c r="V787" i="7"/>
  <c r="P787" i="7"/>
  <c r="V786" i="7"/>
  <c r="P786" i="7"/>
  <c r="V785" i="7"/>
  <c r="P785" i="7"/>
  <c r="V784" i="7"/>
  <c r="P784" i="7"/>
  <c r="V783" i="7"/>
  <c r="P783" i="7"/>
  <c r="V782" i="7"/>
  <c r="P782" i="7"/>
  <c r="V781" i="7"/>
  <c r="P781" i="7"/>
  <c r="V780" i="7"/>
  <c r="P780" i="7"/>
  <c r="V779" i="7"/>
  <c r="P779" i="7"/>
  <c r="V778" i="7"/>
  <c r="P778" i="7"/>
  <c r="V777" i="7"/>
  <c r="P777" i="7"/>
  <c r="V776" i="7"/>
  <c r="P776" i="7"/>
  <c r="V775" i="7"/>
  <c r="P775" i="7"/>
  <c r="V774" i="7"/>
  <c r="P774" i="7"/>
  <c r="V773" i="7"/>
  <c r="P773" i="7"/>
  <c r="V772" i="7"/>
  <c r="P772" i="7"/>
  <c r="V771" i="7"/>
  <c r="P771" i="7"/>
  <c r="V770" i="7"/>
  <c r="P770" i="7"/>
  <c r="V769" i="7"/>
  <c r="P769" i="7"/>
  <c r="V768" i="7"/>
  <c r="P768" i="7"/>
  <c r="V767" i="7"/>
  <c r="P767" i="7"/>
  <c r="V766" i="7"/>
  <c r="P766" i="7"/>
  <c r="V765" i="7"/>
  <c r="P765" i="7"/>
  <c r="V764" i="7"/>
  <c r="P764" i="7"/>
  <c r="V763" i="7"/>
  <c r="P763" i="7"/>
  <c r="V762" i="7"/>
  <c r="P762" i="7"/>
  <c r="V761" i="7"/>
  <c r="P761" i="7"/>
  <c r="V760" i="7"/>
  <c r="P760" i="7"/>
  <c r="V759" i="7"/>
  <c r="P759" i="7"/>
  <c r="V758" i="7"/>
  <c r="P758" i="7"/>
  <c r="V757" i="7"/>
  <c r="P757" i="7"/>
  <c r="V756" i="7"/>
  <c r="P756" i="7"/>
  <c r="V755" i="7"/>
  <c r="P755" i="7"/>
  <c r="V754" i="7"/>
  <c r="P754" i="7"/>
  <c r="V753" i="7"/>
  <c r="P753" i="7"/>
  <c r="V752" i="7"/>
  <c r="P752" i="7"/>
  <c r="V751" i="7"/>
  <c r="P751" i="7"/>
  <c r="V750" i="7"/>
  <c r="P750" i="7"/>
  <c r="V749" i="7"/>
  <c r="P749" i="7"/>
  <c r="V748" i="7"/>
  <c r="P748" i="7"/>
  <c r="V747" i="7"/>
  <c r="P747" i="7"/>
  <c r="V746" i="7"/>
  <c r="P746" i="7"/>
  <c r="V745" i="7"/>
  <c r="P745" i="7"/>
  <c r="V744" i="7"/>
  <c r="P744" i="7"/>
  <c r="V743" i="7"/>
  <c r="P743" i="7"/>
  <c r="V742" i="7"/>
  <c r="P742" i="7"/>
  <c r="V741" i="7"/>
  <c r="P741" i="7"/>
  <c r="V740" i="7"/>
  <c r="P740" i="7"/>
  <c r="V739" i="7"/>
  <c r="P739" i="7"/>
  <c r="V738" i="7"/>
  <c r="P738" i="7"/>
  <c r="V737" i="7"/>
  <c r="P737" i="7"/>
  <c r="V736" i="7"/>
  <c r="P736" i="7"/>
  <c r="V735" i="7"/>
  <c r="P735" i="7"/>
  <c r="V734" i="7"/>
  <c r="P734" i="7"/>
  <c r="V733" i="7"/>
  <c r="P733" i="7"/>
  <c r="V732" i="7"/>
  <c r="P732" i="7"/>
  <c r="V731" i="7"/>
  <c r="P731" i="7"/>
  <c r="V730" i="7"/>
  <c r="P730" i="7"/>
  <c r="V729" i="7"/>
  <c r="P729" i="7"/>
  <c r="V728" i="7"/>
  <c r="P728" i="7"/>
  <c r="V727" i="7"/>
  <c r="P727" i="7"/>
  <c r="V726" i="7"/>
  <c r="P726" i="7"/>
  <c r="V725" i="7"/>
  <c r="P725" i="7"/>
  <c r="V724" i="7"/>
  <c r="P724" i="7"/>
  <c r="V723" i="7"/>
  <c r="P723" i="7"/>
  <c r="V722" i="7"/>
  <c r="P722" i="7"/>
  <c r="V721" i="7"/>
  <c r="P721" i="7"/>
  <c r="V720" i="7"/>
  <c r="P720" i="7"/>
  <c r="X720" i="7" s="1"/>
  <c r="V719" i="7"/>
  <c r="P719" i="7"/>
  <c r="V718" i="7"/>
  <c r="P718" i="7"/>
  <c r="V717" i="7"/>
  <c r="P717" i="7"/>
  <c r="V716" i="7"/>
  <c r="P716" i="7"/>
  <c r="V715" i="7"/>
  <c r="P715" i="7"/>
  <c r="V714" i="7"/>
  <c r="P714" i="7"/>
  <c r="V713" i="7"/>
  <c r="P713" i="7"/>
  <c r="V712" i="7"/>
  <c r="P712" i="7"/>
  <c r="V711" i="7"/>
  <c r="P711" i="7"/>
  <c r="V710" i="7"/>
  <c r="P710" i="7"/>
  <c r="V709" i="7"/>
  <c r="P709" i="7"/>
  <c r="V708" i="7"/>
  <c r="P708" i="7"/>
  <c r="V707" i="7"/>
  <c r="P707" i="7"/>
  <c r="V706" i="7"/>
  <c r="P706" i="7"/>
  <c r="V705" i="7"/>
  <c r="P705" i="7"/>
  <c r="V704" i="7"/>
  <c r="P704" i="7"/>
  <c r="V703" i="7"/>
  <c r="P703" i="7"/>
  <c r="V702" i="7"/>
  <c r="P702" i="7"/>
  <c r="V701" i="7"/>
  <c r="P701" i="7"/>
  <c r="V700" i="7"/>
  <c r="P700" i="7"/>
  <c r="V699" i="7"/>
  <c r="P699" i="7"/>
  <c r="V698" i="7"/>
  <c r="P698" i="7"/>
  <c r="V697" i="7"/>
  <c r="P697" i="7"/>
  <c r="V696" i="7"/>
  <c r="P696" i="7"/>
  <c r="V695" i="7"/>
  <c r="P695" i="7"/>
  <c r="V694" i="7"/>
  <c r="P694" i="7"/>
  <c r="V693" i="7"/>
  <c r="P693" i="7"/>
  <c r="V692" i="7"/>
  <c r="P692" i="7"/>
  <c r="V691" i="7"/>
  <c r="P691" i="7"/>
  <c r="V690" i="7"/>
  <c r="P690" i="7"/>
  <c r="V689" i="7"/>
  <c r="P689" i="7"/>
  <c r="V688" i="7"/>
  <c r="P688" i="7"/>
  <c r="X688" i="7" s="1"/>
  <c r="V687" i="7"/>
  <c r="P687" i="7"/>
  <c r="V686" i="7"/>
  <c r="P686" i="7"/>
  <c r="V685" i="7"/>
  <c r="P685" i="7"/>
  <c r="V684" i="7"/>
  <c r="P684" i="7"/>
  <c r="V683" i="7"/>
  <c r="P683" i="7"/>
  <c r="V682" i="7"/>
  <c r="P682" i="7"/>
  <c r="V681" i="7"/>
  <c r="P681" i="7"/>
  <c r="V680" i="7"/>
  <c r="P680" i="7"/>
  <c r="V679" i="7"/>
  <c r="P679" i="7"/>
  <c r="V678" i="7"/>
  <c r="P678" i="7"/>
  <c r="V677" i="7"/>
  <c r="P677" i="7"/>
  <c r="V676" i="7"/>
  <c r="P676" i="7"/>
  <c r="V675" i="7"/>
  <c r="P675" i="7"/>
  <c r="V674" i="7"/>
  <c r="P674" i="7"/>
  <c r="V673" i="7"/>
  <c r="P673" i="7"/>
  <c r="V672" i="7"/>
  <c r="P672" i="7"/>
  <c r="V671" i="7"/>
  <c r="P671" i="7"/>
  <c r="V670" i="7"/>
  <c r="P670" i="7"/>
  <c r="V669" i="7"/>
  <c r="P669" i="7"/>
  <c r="V668" i="7"/>
  <c r="P668" i="7"/>
  <c r="V667" i="7"/>
  <c r="P667" i="7"/>
  <c r="V666" i="7"/>
  <c r="P666" i="7"/>
  <c r="V665" i="7"/>
  <c r="P665" i="7"/>
  <c r="V664" i="7"/>
  <c r="P664" i="7"/>
  <c r="V663" i="7"/>
  <c r="P663" i="7"/>
  <c r="V662" i="7"/>
  <c r="P662" i="7"/>
  <c r="V661" i="7"/>
  <c r="P661" i="7"/>
  <c r="V660" i="7"/>
  <c r="P660" i="7"/>
  <c r="V659" i="7"/>
  <c r="P659" i="7"/>
  <c r="V658" i="7"/>
  <c r="P658" i="7"/>
  <c r="V657" i="7"/>
  <c r="P657" i="7"/>
  <c r="V656" i="7"/>
  <c r="P656" i="7"/>
  <c r="V655" i="7"/>
  <c r="P655" i="7"/>
  <c r="V654" i="7"/>
  <c r="P654" i="7"/>
  <c r="V653" i="7"/>
  <c r="P653" i="7"/>
  <c r="V652" i="7"/>
  <c r="P652" i="7"/>
  <c r="V651" i="7"/>
  <c r="P651" i="7"/>
  <c r="V650" i="7"/>
  <c r="P650" i="7"/>
  <c r="V649" i="7"/>
  <c r="P649" i="7"/>
  <c r="V648" i="7"/>
  <c r="P648" i="7"/>
  <c r="X648" i="7" s="1"/>
  <c r="V647" i="7"/>
  <c r="P647" i="7"/>
  <c r="V646" i="7"/>
  <c r="P646" i="7"/>
  <c r="V645" i="7"/>
  <c r="P645" i="7"/>
  <c r="V644" i="7"/>
  <c r="P644" i="7"/>
  <c r="V643" i="7"/>
  <c r="P643" i="7"/>
  <c r="V642" i="7"/>
  <c r="P642" i="7"/>
  <c r="V641" i="7"/>
  <c r="P641" i="7"/>
  <c r="V640" i="7"/>
  <c r="P640" i="7"/>
  <c r="V639" i="7"/>
  <c r="P639" i="7"/>
  <c r="V638" i="7"/>
  <c r="P638" i="7"/>
  <c r="V637" i="7"/>
  <c r="P637" i="7"/>
  <c r="V636" i="7"/>
  <c r="P636" i="7"/>
  <c r="V635" i="7"/>
  <c r="P635" i="7"/>
  <c r="V634" i="7"/>
  <c r="P634" i="7"/>
  <c r="V633" i="7"/>
  <c r="P633" i="7"/>
  <c r="V632" i="7"/>
  <c r="P632" i="7"/>
  <c r="V631" i="7"/>
  <c r="P631" i="7"/>
  <c r="V630" i="7"/>
  <c r="P630" i="7"/>
  <c r="V629" i="7"/>
  <c r="P629" i="7"/>
  <c r="V628" i="7"/>
  <c r="P628" i="7"/>
  <c r="V627" i="7"/>
  <c r="P627" i="7"/>
  <c r="V626" i="7"/>
  <c r="P626" i="7"/>
  <c r="V625" i="7"/>
  <c r="P625" i="7"/>
  <c r="V624" i="7"/>
  <c r="P624" i="7"/>
  <c r="V623" i="7"/>
  <c r="P623" i="7"/>
  <c r="V622" i="7"/>
  <c r="P622" i="7"/>
  <c r="V621" i="7"/>
  <c r="P621" i="7"/>
  <c r="V620" i="7"/>
  <c r="P620" i="7"/>
  <c r="V619" i="7"/>
  <c r="P619" i="7"/>
  <c r="V618" i="7"/>
  <c r="P618" i="7"/>
  <c r="V617" i="7"/>
  <c r="P617" i="7"/>
  <c r="V616" i="7"/>
  <c r="P616" i="7"/>
  <c r="V615" i="7"/>
  <c r="P615" i="7"/>
  <c r="V614" i="7"/>
  <c r="P614" i="7"/>
  <c r="V613" i="7"/>
  <c r="P613" i="7"/>
  <c r="V612" i="7"/>
  <c r="P612" i="7"/>
  <c r="V611" i="7"/>
  <c r="P611" i="7"/>
  <c r="V610" i="7"/>
  <c r="P610" i="7"/>
  <c r="V609" i="7"/>
  <c r="P609" i="7"/>
  <c r="V608" i="7"/>
  <c r="P608" i="7"/>
  <c r="V607" i="7"/>
  <c r="P607" i="7"/>
  <c r="V606" i="7"/>
  <c r="P606" i="7"/>
  <c r="V605" i="7"/>
  <c r="P605" i="7"/>
  <c r="V604" i="7"/>
  <c r="P604" i="7"/>
  <c r="V603" i="7"/>
  <c r="P603" i="7"/>
  <c r="V602" i="7"/>
  <c r="P602" i="7"/>
  <c r="V601" i="7"/>
  <c r="P601" i="7"/>
  <c r="V600" i="7"/>
  <c r="P600" i="7"/>
  <c r="V599" i="7"/>
  <c r="P599" i="7"/>
  <c r="V598" i="7"/>
  <c r="P598" i="7"/>
  <c r="V597" i="7"/>
  <c r="P597" i="7"/>
  <c r="V596" i="7"/>
  <c r="P596" i="7"/>
  <c r="V595" i="7"/>
  <c r="P595" i="7"/>
  <c r="V594" i="7"/>
  <c r="P594" i="7"/>
  <c r="V593" i="7"/>
  <c r="P593" i="7"/>
  <c r="V592" i="7"/>
  <c r="P592" i="7"/>
  <c r="V591" i="7"/>
  <c r="P591" i="7"/>
  <c r="V590" i="7"/>
  <c r="P590" i="7"/>
  <c r="V589" i="7"/>
  <c r="P589" i="7"/>
  <c r="V588" i="7"/>
  <c r="P588" i="7"/>
  <c r="V587" i="7"/>
  <c r="P587" i="7"/>
  <c r="V586" i="7"/>
  <c r="P586" i="7"/>
  <c r="V585" i="7"/>
  <c r="P585" i="7"/>
  <c r="V584" i="7"/>
  <c r="P584" i="7"/>
  <c r="V583" i="7"/>
  <c r="P583" i="7"/>
  <c r="V582" i="7"/>
  <c r="P582" i="7"/>
  <c r="V581" i="7"/>
  <c r="P581" i="7"/>
  <c r="V580" i="7"/>
  <c r="P580" i="7"/>
  <c r="V579" i="7"/>
  <c r="P579" i="7"/>
  <c r="V578" i="7"/>
  <c r="P578" i="7"/>
  <c r="V577" i="7"/>
  <c r="P577" i="7"/>
  <c r="V576" i="7"/>
  <c r="P576" i="7"/>
  <c r="V575" i="7"/>
  <c r="P575" i="7"/>
  <c r="V574" i="7"/>
  <c r="P574" i="7"/>
  <c r="V573" i="7"/>
  <c r="P573" i="7"/>
  <c r="V572" i="7"/>
  <c r="P572" i="7"/>
  <c r="V571" i="7"/>
  <c r="P571" i="7"/>
  <c r="V570" i="7"/>
  <c r="P570" i="7"/>
  <c r="V569" i="7"/>
  <c r="P569" i="7"/>
  <c r="V568" i="7"/>
  <c r="P568" i="7"/>
  <c r="V567" i="7"/>
  <c r="P567" i="7"/>
  <c r="V566" i="7"/>
  <c r="P566" i="7"/>
  <c r="V565" i="7"/>
  <c r="P565" i="7"/>
  <c r="V564" i="7"/>
  <c r="P564" i="7"/>
  <c r="V563" i="7"/>
  <c r="P563" i="7"/>
  <c r="V562" i="7"/>
  <c r="P562" i="7"/>
  <c r="V561" i="7"/>
  <c r="P561" i="7"/>
  <c r="V560" i="7"/>
  <c r="P560" i="7"/>
  <c r="V559" i="7"/>
  <c r="P559" i="7"/>
  <c r="V558" i="7"/>
  <c r="P558" i="7"/>
  <c r="V557" i="7"/>
  <c r="P557" i="7"/>
  <c r="V556" i="7"/>
  <c r="P556" i="7"/>
  <c r="V555" i="7"/>
  <c r="P555" i="7"/>
  <c r="V554" i="7"/>
  <c r="P554" i="7"/>
  <c r="V553" i="7"/>
  <c r="P553" i="7"/>
  <c r="V552" i="7"/>
  <c r="P552" i="7"/>
  <c r="V551" i="7"/>
  <c r="P551" i="7"/>
  <c r="V550" i="7"/>
  <c r="P550" i="7"/>
  <c r="V549" i="7"/>
  <c r="P549" i="7"/>
  <c r="V548" i="7"/>
  <c r="P548" i="7"/>
  <c r="V547" i="7"/>
  <c r="P547" i="7"/>
  <c r="V546" i="7"/>
  <c r="P546" i="7"/>
  <c r="V545" i="7"/>
  <c r="P545" i="7"/>
  <c r="V544" i="7"/>
  <c r="P544" i="7"/>
  <c r="V543" i="7"/>
  <c r="P543" i="7"/>
  <c r="V542" i="7"/>
  <c r="P542" i="7"/>
  <c r="V541" i="7"/>
  <c r="P541" i="7"/>
  <c r="V540" i="7"/>
  <c r="P540" i="7"/>
  <c r="V539" i="7"/>
  <c r="P539" i="7"/>
  <c r="V538" i="7"/>
  <c r="P538" i="7"/>
  <c r="V537" i="7"/>
  <c r="P537" i="7"/>
  <c r="V536" i="7"/>
  <c r="P536" i="7"/>
  <c r="V535" i="7"/>
  <c r="P535" i="7"/>
  <c r="V534" i="7"/>
  <c r="P534" i="7"/>
  <c r="V533" i="7"/>
  <c r="P533" i="7"/>
  <c r="V532" i="7"/>
  <c r="P532" i="7"/>
  <c r="V531" i="7"/>
  <c r="P531" i="7"/>
  <c r="V530" i="7"/>
  <c r="P530" i="7"/>
  <c r="V529" i="7"/>
  <c r="P529" i="7"/>
  <c r="V528" i="7"/>
  <c r="P528" i="7"/>
  <c r="V527" i="7"/>
  <c r="P527" i="7"/>
  <c r="V526" i="7"/>
  <c r="P526" i="7"/>
  <c r="V525" i="7"/>
  <c r="P525" i="7"/>
  <c r="V524" i="7"/>
  <c r="P524" i="7"/>
  <c r="V523" i="7"/>
  <c r="P523" i="7"/>
  <c r="V522" i="7"/>
  <c r="P522" i="7"/>
  <c r="V521" i="7"/>
  <c r="P521" i="7"/>
  <c r="V520" i="7"/>
  <c r="P520" i="7"/>
  <c r="V519" i="7"/>
  <c r="P519" i="7"/>
  <c r="V518" i="7"/>
  <c r="P518" i="7"/>
  <c r="V517" i="7"/>
  <c r="P517" i="7"/>
  <c r="V516" i="7"/>
  <c r="P516" i="7"/>
  <c r="V515" i="7"/>
  <c r="P515" i="7"/>
  <c r="V514" i="7"/>
  <c r="P514" i="7"/>
  <c r="V513" i="7"/>
  <c r="P513" i="7"/>
  <c r="V512" i="7"/>
  <c r="P512" i="7"/>
  <c r="V511" i="7"/>
  <c r="P511" i="7"/>
  <c r="V510" i="7"/>
  <c r="P510" i="7"/>
  <c r="V509" i="7"/>
  <c r="P509" i="7"/>
  <c r="V508" i="7"/>
  <c r="P508" i="7"/>
  <c r="V507" i="7"/>
  <c r="P507" i="7"/>
  <c r="V506" i="7"/>
  <c r="P506" i="7"/>
  <c r="V505" i="7"/>
  <c r="P505" i="7"/>
  <c r="V504" i="7"/>
  <c r="P504" i="7"/>
  <c r="V503" i="7"/>
  <c r="P503" i="7"/>
  <c r="V502" i="7"/>
  <c r="P502" i="7"/>
  <c r="V501" i="7"/>
  <c r="P501" i="7"/>
  <c r="V500" i="7"/>
  <c r="P500" i="7"/>
  <c r="V499" i="7"/>
  <c r="P499" i="7"/>
  <c r="V498" i="7"/>
  <c r="P498" i="7"/>
  <c r="V497" i="7"/>
  <c r="P497" i="7"/>
  <c r="V496" i="7"/>
  <c r="P496" i="7"/>
  <c r="V495" i="7"/>
  <c r="P495" i="7"/>
  <c r="V494" i="7"/>
  <c r="P494" i="7"/>
  <c r="V493" i="7"/>
  <c r="P493" i="7"/>
  <c r="V492" i="7"/>
  <c r="P492" i="7"/>
  <c r="V491" i="7"/>
  <c r="P491" i="7"/>
  <c r="V490" i="7"/>
  <c r="P490" i="7"/>
  <c r="V489" i="7"/>
  <c r="P489" i="7"/>
  <c r="V488" i="7"/>
  <c r="P488" i="7"/>
  <c r="V487" i="7"/>
  <c r="P487" i="7"/>
  <c r="V486" i="7"/>
  <c r="P486" i="7"/>
  <c r="V485" i="7"/>
  <c r="P485" i="7"/>
  <c r="V484" i="7"/>
  <c r="P484" i="7"/>
  <c r="V483" i="7"/>
  <c r="P483" i="7"/>
  <c r="V482" i="7"/>
  <c r="P482" i="7"/>
  <c r="V481" i="7"/>
  <c r="P481" i="7"/>
  <c r="V480" i="7"/>
  <c r="P480" i="7"/>
  <c r="V479" i="7"/>
  <c r="P479" i="7"/>
  <c r="V478" i="7"/>
  <c r="P478" i="7"/>
  <c r="V477" i="7"/>
  <c r="P477" i="7"/>
  <c r="V476" i="7"/>
  <c r="P476" i="7"/>
  <c r="V475" i="7"/>
  <c r="P475" i="7"/>
  <c r="V474" i="7"/>
  <c r="P474" i="7"/>
  <c r="V473" i="7"/>
  <c r="P473" i="7"/>
  <c r="V472" i="7"/>
  <c r="P472" i="7"/>
  <c r="V471" i="7"/>
  <c r="P471" i="7"/>
  <c r="V470" i="7"/>
  <c r="P470" i="7"/>
  <c r="V469" i="7"/>
  <c r="P469" i="7"/>
  <c r="V468" i="7"/>
  <c r="P468" i="7"/>
  <c r="V467" i="7"/>
  <c r="P467" i="7"/>
  <c r="V466" i="7"/>
  <c r="P466" i="7"/>
  <c r="V465" i="7"/>
  <c r="P465" i="7"/>
  <c r="V464" i="7"/>
  <c r="P464" i="7"/>
  <c r="X464" i="7" s="1"/>
  <c r="V463" i="7"/>
  <c r="P463" i="7"/>
  <c r="V462" i="7"/>
  <c r="P462" i="7"/>
  <c r="V461" i="7"/>
  <c r="P461" i="7"/>
  <c r="V460" i="7"/>
  <c r="P460" i="7"/>
  <c r="V459" i="7"/>
  <c r="P459" i="7"/>
  <c r="V458" i="7"/>
  <c r="P458" i="7"/>
  <c r="V457" i="7"/>
  <c r="P457" i="7"/>
  <c r="V456" i="7"/>
  <c r="P456" i="7"/>
  <c r="V455" i="7"/>
  <c r="P455" i="7"/>
  <c r="V454" i="7"/>
  <c r="P454" i="7"/>
  <c r="V453" i="7"/>
  <c r="P453" i="7"/>
  <c r="V452" i="7"/>
  <c r="P452" i="7"/>
  <c r="V451" i="7"/>
  <c r="P451" i="7"/>
  <c r="V450" i="7"/>
  <c r="P450" i="7"/>
  <c r="V449" i="7"/>
  <c r="P449" i="7"/>
  <c r="V448" i="7"/>
  <c r="P448" i="7"/>
  <c r="V447" i="7"/>
  <c r="P447" i="7"/>
  <c r="V446" i="7"/>
  <c r="P446" i="7"/>
  <c r="V445" i="7"/>
  <c r="P445" i="7"/>
  <c r="V444" i="7"/>
  <c r="P444" i="7"/>
  <c r="V443" i="7"/>
  <c r="P443" i="7"/>
  <c r="V442" i="7"/>
  <c r="P442" i="7"/>
  <c r="V441" i="7"/>
  <c r="P441" i="7"/>
  <c r="V440" i="7"/>
  <c r="P440" i="7"/>
  <c r="V439" i="7"/>
  <c r="P439" i="7"/>
  <c r="V438" i="7"/>
  <c r="P438" i="7"/>
  <c r="V437" i="7"/>
  <c r="P437" i="7"/>
  <c r="V436" i="7"/>
  <c r="P436" i="7"/>
  <c r="V435" i="7"/>
  <c r="P435" i="7"/>
  <c r="V434" i="7"/>
  <c r="P434" i="7"/>
  <c r="V433" i="7"/>
  <c r="P433" i="7"/>
  <c r="V432" i="7"/>
  <c r="P432" i="7"/>
  <c r="X432" i="7" s="1"/>
  <c r="V431" i="7"/>
  <c r="P431" i="7"/>
  <c r="V430" i="7"/>
  <c r="P430" i="7"/>
  <c r="V429" i="7"/>
  <c r="P429" i="7"/>
  <c r="V428" i="7"/>
  <c r="P428" i="7"/>
  <c r="V427" i="7"/>
  <c r="P427" i="7"/>
  <c r="V426" i="7"/>
  <c r="P426" i="7"/>
  <c r="V425" i="7"/>
  <c r="P425" i="7"/>
  <c r="V424" i="7"/>
  <c r="P424" i="7"/>
  <c r="V423" i="7"/>
  <c r="P423" i="7"/>
  <c r="V422" i="7"/>
  <c r="P422" i="7"/>
  <c r="V421" i="7"/>
  <c r="P421" i="7"/>
  <c r="V420" i="7"/>
  <c r="P420" i="7"/>
  <c r="V419" i="7"/>
  <c r="P419" i="7"/>
  <c r="V418" i="7"/>
  <c r="P418" i="7"/>
  <c r="V417" i="7"/>
  <c r="P417" i="7"/>
  <c r="V416" i="7"/>
  <c r="P416" i="7"/>
  <c r="V415" i="7"/>
  <c r="P415" i="7"/>
  <c r="V414" i="7"/>
  <c r="P414" i="7"/>
  <c r="V413" i="7"/>
  <c r="P413" i="7"/>
  <c r="V412" i="7"/>
  <c r="P412" i="7"/>
  <c r="V411" i="7"/>
  <c r="P411" i="7"/>
  <c r="V410" i="7"/>
  <c r="P410" i="7"/>
  <c r="V409" i="7"/>
  <c r="P409" i="7"/>
  <c r="V408" i="7"/>
  <c r="P408" i="7"/>
  <c r="V407" i="7"/>
  <c r="P407" i="7"/>
  <c r="V406" i="7"/>
  <c r="P406" i="7"/>
  <c r="V405" i="7"/>
  <c r="P405" i="7"/>
  <c r="V404" i="7"/>
  <c r="P404" i="7"/>
  <c r="V403" i="7"/>
  <c r="P403" i="7"/>
  <c r="V402" i="7"/>
  <c r="P402" i="7"/>
  <c r="V401" i="7"/>
  <c r="P401" i="7"/>
  <c r="V400" i="7"/>
  <c r="P400" i="7"/>
  <c r="X400" i="7" s="1"/>
  <c r="V399" i="7"/>
  <c r="P399" i="7"/>
  <c r="V398" i="7"/>
  <c r="P398" i="7"/>
  <c r="V397" i="7"/>
  <c r="P397" i="7"/>
  <c r="V396" i="7"/>
  <c r="P396" i="7"/>
  <c r="V395" i="7"/>
  <c r="P395" i="7"/>
  <c r="V394" i="7"/>
  <c r="P394" i="7"/>
  <c r="V393" i="7"/>
  <c r="P393" i="7"/>
  <c r="V392" i="7"/>
  <c r="P392" i="7"/>
  <c r="V391" i="7"/>
  <c r="P391" i="7"/>
  <c r="V390" i="7"/>
  <c r="P390" i="7"/>
  <c r="V389" i="7"/>
  <c r="P389" i="7"/>
  <c r="V388" i="7"/>
  <c r="P388" i="7"/>
  <c r="V387" i="7"/>
  <c r="P387" i="7"/>
  <c r="V386" i="7"/>
  <c r="P386" i="7"/>
  <c r="V385" i="7"/>
  <c r="P385" i="7"/>
  <c r="V384" i="7"/>
  <c r="P384" i="7"/>
  <c r="V383" i="7"/>
  <c r="P383" i="7"/>
  <c r="V382" i="7"/>
  <c r="P382" i="7"/>
  <c r="V381" i="7"/>
  <c r="P381" i="7"/>
  <c r="V380" i="7"/>
  <c r="P380" i="7"/>
  <c r="V379" i="7"/>
  <c r="P379" i="7"/>
  <c r="V378" i="7"/>
  <c r="P378" i="7"/>
  <c r="V377" i="7"/>
  <c r="P377" i="7"/>
  <c r="V376" i="7"/>
  <c r="P376" i="7"/>
  <c r="V375" i="7"/>
  <c r="P375" i="7"/>
  <c r="V374" i="7"/>
  <c r="P374" i="7"/>
  <c r="V373" i="7"/>
  <c r="P373" i="7"/>
  <c r="V372" i="7"/>
  <c r="P372" i="7"/>
  <c r="V371" i="7"/>
  <c r="P371" i="7"/>
  <c r="V370" i="7"/>
  <c r="P370" i="7"/>
  <c r="V369" i="7"/>
  <c r="P369" i="7"/>
  <c r="V368" i="7"/>
  <c r="P368" i="7"/>
  <c r="X368" i="7" s="1"/>
  <c r="V367" i="7"/>
  <c r="P367" i="7"/>
  <c r="V366" i="7"/>
  <c r="P366" i="7"/>
  <c r="V365" i="7"/>
  <c r="P365" i="7"/>
  <c r="V364" i="7"/>
  <c r="P364" i="7"/>
  <c r="V363" i="7"/>
  <c r="P363" i="7"/>
  <c r="V362" i="7"/>
  <c r="P362" i="7"/>
  <c r="V361" i="7"/>
  <c r="P361" i="7"/>
  <c r="V360" i="7"/>
  <c r="P360" i="7"/>
  <c r="V359" i="7"/>
  <c r="P359" i="7"/>
  <c r="V358" i="7"/>
  <c r="P358" i="7"/>
  <c r="V357" i="7"/>
  <c r="P357" i="7"/>
  <c r="V356" i="7"/>
  <c r="P356" i="7"/>
  <c r="V355" i="7"/>
  <c r="P355" i="7"/>
  <c r="V354" i="7"/>
  <c r="P354" i="7"/>
  <c r="V353" i="7"/>
  <c r="P353" i="7"/>
  <c r="V352" i="7"/>
  <c r="P352" i="7"/>
  <c r="V351" i="7"/>
  <c r="P351" i="7"/>
  <c r="V350" i="7"/>
  <c r="P350" i="7"/>
  <c r="V349" i="7"/>
  <c r="P349" i="7"/>
  <c r="V348" i="7"/>
  <c r="P348" i="7"/>
  <c r="V347" i="7"/>
  <c r="P347" i="7"/>
  <c r="V346" i="7"/>
  <c r="P346" i="7"/>
  <c r="V345" i="7"/>
  <c r="P345" i="7"/>
  <c r="V344" i="7"/>
  <c r="P344" i="7"/>
  <c r="V343" i="7"/>
  <c r="P343" i="7"/>
  <c r="V342" i="7"/>
  <c r="P342" i="7"/>
  <c r="V341" i="7"/>
  <c r="P341" i="7"/>
  <c r="V340" i="7"/>
  <c r="P340" i="7"/>
  <c r="V339" i="7"/>
  <c r="P339" i="7"/>
  <c r="V338" i="7"/>
  <c r="P338" i="7"/>
  <c r="V337" i="7"/>
  <c r="P337" i="7"/>
  <c r="V336" i="7"/>
  <c r="P336" i="7"/>
  <c r="X336" i="7" s="1"/>
  <c r="V335" i="7"/>
  <c r="P335" i="7"/>
  <c r="V334" i="7"/>
  <c r="P334" i="7"/>
  <c r="V333" i="7"/>
  <c r="P333" i="7"/>
  <c r="V332" i="7"/>
  <c r="P332" i="7"/>
  <c r="V331" i="7"/>
  <c r="P331" i="7"/>
  <c r="V330" i="7"/>
  <c r="P330" i="7"/>
  <c r="V329" i="7"/>
  <c r="P329" i="7"/>
  <c r="V328" i="7"/>
  <c r="P328" i="7"/>
  <c r="V327" i="7"/>
  <c r="P327" i="7"/>
  <c r="V326" i="7"/>
  <c r="P326" i="7"/>
  <c r="V325" i="7"/>
  <c r="P325" i="7"/>
  <c r="V324" i="7"/>
  <c r="P324" i="7"/>
  <c r="V323" i="7"/>
  <c r="P323" i="7"/>
  <c r="V322" i="7"/>
  <c r="P322" i="7"/>
  <c r="V321" i="7"/>
  <c r="P321" i="7"/>
  <c r="V320" i="7"/>
  <c r="P320" i="7"/>
  <c r="V319" i="7"/>
  <c r="P319" i="7"/>
  <c r="V318" i="7"/>
  <c r="P318" i="7"/>
  <c r="V317" i="7"/>
  <c r="P317" i="7"/>
  <c r="V316" i="7"/>
  <c r="P316" i="7"/>
  <c r="V315" i="7"/>
  <c r="P315" i="7"/>
  <c r="V314" i="7"/>
  <c r="P314" i="7"/>
  <c r="V313" i="7"/>
  <c r="P313" i="7"/>
  <c r="V312" i="7"/>
  <c r="P312" i="7"/>
  <c r="V311" i="7"/>
  <c r="P311" i="7"/>
  <c r="V310" i="7"/>
  <c r="P310" i="7"/>
  <c r="V309" i="7"/>
  <c r="P309" i="7"/>
  <c r="V308" i="7"/>
  <c r="P308" i="7"/>
  <c r="V307" i="7"/>
  <c r="P307" i="7"/>
  <c r="V306" i="7"/>
  <c r="P306" i="7"/>
  <c r="V305" i="7"/>
  <c r="P305" i="7"/>
  <c r="V304" i="7"/>
  <c r="P304" i="7"/>
  <c r="X304" i="7" s="1"/>
  <c r="V303" i="7"/>
  <c r="P303" i="7"/>
  <c r="V302" i="7"/>
  <c r="P302" i="7"/>
  <c r="V301" i="7"/>
  <c r="P301" i="7"/>
  <c r="V300" i="7"/>
  <c r="P300" i="7"/>
  <c r="V299" i="7"/>
  <c r="P299" i="7"/>
  <c r="V298" i="7"/>
  <c r="P298" i="7"/>
  <c r="V297" i="7"/>
  <c r="P297" i="7"/>
  <c r="V296" i="7"/>
  <c r="P296" i="7"/>
  <c r="V295" i="7"/>
  <c r="P295" i="7"/>
  <c r="V294" i="7"/>
  <c r="P294" i="7"/>
  <c r="V293" i="7"/>
  <c r="P293" i="7"/>
  <c r="V292" i="7"/>
  <c r="P292" i="7"/>
  <c r="V291" i="7"/>
  <c r="P291" i="7"/>
  <c r="V290" i="7"/>
  <c r="P290" i="7"/>
  <c r="V289" i="7"/>
  <c r="P289" i="7"/>
  <c r="V288" i="7"/>
  <c r="P288" i="7"/>
  <c r="V287" i="7"/>
  <c r="P287" i="7"/>
  <c r="V286" i="7"/>
  <c r="P286" i="7"/>
  <c r="V285" i="7"/>
  <c r="P285" i="7"/>
  <c r="V284" i="7"/>
  <c r="P284" i="7"/>
  <c r="V283" i="7"/>
  <c r="P283" i="7"/>
  <c r="V282" i="7"/>
  <c r="P282" i="7"/>
  <c r="V281" i="7"/>
  <c r="P281" i="7"/>
  <c r="V280" i="7"/>
  <c r="P280" i="7"/>
  <c r="V279" i="7"/>
  <c r="P279" i="7"/>
  <c r="V278" i="7"/>
  <c r="P278" i="7"/>
  <c r="V277" i="7"/>
  <c r="P277" i="7"/>
  <c r="V276" i="7"/>
  <c r="P276" i="7"/>
  <c r="V275" i="7"/>
  <c r="P275" i="7"/>
  <c r="V274" i="7"/>
  <c r="P274" i="7"/>
  <c r="V273" i="7"/>
  <c r="P273" i="7"/>
  <c r="V272" i="7"/>
  <c r="P272" i="7"/>
  <c r="X272" i="7" s="1"/>
  <c r="V271" i="7"/>
  <c r="P271" i="7"/>
  <c r="V270" i="7"/>
  <c r="P270" i="7"/>
  <c r="V269" i="7"/>
  <c r="P269" i="7"/>
  <c r="V268" i="7"/>
  <c r="P268" i="7"/>
  <c r="V267" i="7"/>
  <c r="P267" i="7"/>
  <c r="V266" i="7"/>
  <c r="P266" i="7"/>
  <c r="V265" i="7"/>
  <c r="P265" i="7"/>
  <c r="V264" i="7"/>
  <c r="P264" i="7"/>
  <c r="V263" i="7"/>
  <c r="P263" i="7"/>
  <c r="V262" i="7"/>
  <c r="P262" i="7"/>
  <c r="V261" i="7"/>
  <c r="P261" i="7"/>
  <c r="V260" i="7"/>
  <c r="P260" i="7"/>
  <c r="V259" i="7"/>
  <c r="P259" i="7"/>
  <c r="V258" i="7"/>
  <c r="P258" i="7"/>
  <c r="V257" i="7"/>
  <c r="P257" i="7"/>
  <c r="V256" i="7"/>
  <c r="P256" i="7"/>
  <c r="V255" i="7"/>
  <c r="P255" i="7"/>
  <c r="V254" i="7"/>
  <c r="P254" i="7"/>
  <c r="V253" i="7"/>
  <c r="P253" i="7"/>
  <c r="V252" i="7"/>
  <c r="P252" i="7"/>
  <c r="V251" i="7"/>
  <c r="P251" i="7"/>
  <c r="V250" i="7"/>
  <c r="P250" i="7"/>
  <c r="V249" i="7"/>
  <c r="P249" i="7"/>
  <c r="V248" i="7"/>
  <c r="P248" i="7"/>
  <c r="V247" i="7"/>
  <c r="P247" i="7"/>
  <c r="V246" i="7"/>
  <c r="P246" i="7"/>
  <c r="V245" i="7"/>
  <c r="P245" i="7"/>
  <c r="V244" i="7"/>
  <c r="P244" i="7"/>
  <c r="V243" i="7"/>
  <c r="P243" i="7"/>
  <c r="V242" i="7"/>
  <c r="P242" i="7"/>
  <c r="V241" i="7"/>
  <c r="P241" i="7"/>
  <c r="V240" i="7"/>
  <c r="P240" i="7"/>
  <c r="X240" i="7" s="1"/>
  <c r="V239" i="7"/>
  <c r="P239" i="7"/>
  <c r="V238" i="7"/>
  <c r="P238" i="7"/>
  <c r="V237" i="7"/>
  <c r="P237" i="7"/>
  <c r="V236" i="7"/>
  <c r="P236" i="7"/>
  <c r="V235" i="7"/>
  <c r="P235" i="7"/>
  <c r="V234" i="7"/>
  <c r="P234" i="7"/>
  <c r="V233" i="7"/>
  <c r="P233" i="7"/>
  <c r="V232" i="7"/>
  <c r="P232" i="7"/>
  <c r="V231" i="7"/>
  <c r="P231" i="7"/>
  <c r="V230" i="7"/>
  <c r="P230" i="7"/>
  <c r="V229" i="7"/>
  <c r="P229" i="7"/>
  <c r="V228" i="7"/>
  <c r="P228" i="7"/>
  <c r="V227" i="7"/>
  <c r="P227" i="7"/>
  <c r="V226" i="7"/>
  <c r="P226" i="7"/>
  <c r="V225" i="7"/>
  <c r="P225" i="7"/>
  <c r="V224" i="7"/>
  <c r="P224" i="7"/>
  <c r="V223" i="7"/>
  <c r="P223" i="7"/>
  <c r="V222" i="7"/>
  <c r="P222" i="7"/>
  <c r="V221" i="7"/>
  <c r="P221" i="7"/>
  <c r="V220" i="7"/>
  <c r="P220" i="7"/>
  <c r="V219" i="7"/>
  <c r="P219" i="7"/>
  <c r="V218" i="7"/>
  <c r="P218" i="7"/>
  <c r="V217" i="7"/>
  <c r="P217" i="7"/>
  <c r="V216" i="7"/>
  <c r="P216" i="7"/>
  <c r="V215" i="7"/>
  <c r="P215" i="7"/>
  <c r="V214" i="7"/>
  <c r="P214" i="7"/>
  <c r="V213" i="7"/>
  <c r="P213" i="7"/>
  <c r="V212" i="7"/>
  <c r="P212" i="7"/>
  <c r="V211" i="7"/>
  <c r="P211" i="7"/>
  <c r="V210" i="7"/>
  <c r="P210" i="7"/>
  <c r="V209" i="7"/>
  <c r="P209" i="7"/>
  <c r="V208" i="7"/>
  <c r="P208" i="7"/>
  <c r="X208" i="7" s="1"/>
  <c r="V207" i="7"/>
  <c r="P207" i="7"/>
  <c r="V206" i="7"/>
  <c r="P206" i="7"/>
  <c r="V205" i="7"/>
  <c r="P205" i="7"/>
  <c r="V204" i="7"/>
  <c r="P204" i="7"/>
  <c r="V203" i="7"/>
  <c r="P203" i="7"/>
  <c r="V202" i="7"/>
  <c r="P202" i="7"/>
  <c r="V201" i="7"/>
  <c r="P201" i="7"/>
  <c r="V200" i="7"/>
  <c r="P200" i="7"/>
  <c r="V199" i="7"/>
  <c r="P199" i="7"/>
  <c r="V198" i="7"/>
  <c r="P198" i="7"/>
  <c r="V197" i="7"/>
  <c r="P197" i="7"/>
  <c r="V195" i="7"/>
  <c r="P195" i="7"/>
  <c r="V194" i="7"/>
  <c r="P194" i="7"/>
  <c r="V193" i="7"/>
  <c r="P193" i="7"/>
  <c r="V192" i="7"/>
  <c r="P192" i="7"/>
  <c r="V191" i="7"/>
  <c r="P191" i="7"/>
  <c r="V190" i="7"/>
  <c r="P190" i="7"/>
  <c r="V189" i="7"/>
  <c r="P189" i="7"/>
  <c r="V188" i="7"/>
  <c r="P188" i="7"/>
  <c r="V187" i="7"/>
  <c r="P187" i="7"/>
  <c r="V186" i="7"/>
  <c r="P186" i="7"/>
  <c r="V185" i="7"/>
  <c r="P185" i="7"/>
  <c r="V184" i="7"/>
  <c r="P184" i="7"/>
  <c r="V183" i="7"/>
  <c r="P183" i="7"/>
  <c r="V182" i="7"/>
  <c r="P182" i="7"/>
  <c r="V181" i="7"/>
  <c r="P181" i="7"/>
  <c r="V180" i="7"/>
  <c r="P180" i="7"/>
  <c r="V179" i="7"/>
  <c r="P179" i="7"/>
  <c r="V178" i="7"/>
  <c r="P178" i="7"/>
  <c r="V177" i="7"/>
  <c r="P177" i="7"/>
  <c r="V176" i="7"/>
  <c r="P176" i="7"/>
  <c r="V175" i="7"/>
  <c r="P175" i="7"/>
  <c r="X175" i="7" s="1"/>
  <c r="V174" i="7"/>
  <c r="P174" i="7"/>
  <c r="V173" i="7"/>
  <c r="P173" i="7"/>
  <c r="V172" i="7"/>
  <c r="P172" i="7"/>
  <c r="V171" i="7"/>
  <c r="P171" i="7"/>
  <c r="V170" i="7"/>
  <c r="P170" i="7"/>
  <c r="V169" i="7"/>
  <c r="P169" i="7"/>
  <c r="V168" i="7"/>
  <c r="P168" i="7"/>
  <c r="V167" i="7"/>
  <c r="P167" i="7"/>
  <c r="V166" i="7"/>
  <c r="P166" i="7"/>
  <c r="V165" i="7"/>
  <c r="P165" i="7"/>
  <c r="V164" i="7"/>
  <c r="P164" i="7"/>
  <c r="V163" i="7"/>
  <c r="P163" i="7"/>
  <c r="V162" i="7"/>
  <c r="P162" i="7"/>
  <c r="V161" i="7"/>
  <c r="P161" i="7"/>
  <c r="V160" i="7"/>
  <c r="P160" i="7"/>
  <c r="V159" i="7"/>
  <c r="P159" i="7"/>
  <c r="V158" i="7"/>
  <c r="P158" i="7"/>
  <c r="V157" i="7"/>
  <c r="P157" i="7"/>
  <c r="V156" i="7"/>
  <c r="P156" i="7"/>
  <c r="V155" i="7"/>
  <c r="P155" i="7"/>
  <c r="V154" i="7"/>
  <c r="P154" i="7"/>
  <c r="V153" i="7"/>
  <c r="P153" i="7"/>
  <c r="V152" i="7"/>
  <c r="P152" i="7"/>
  <c r="V151" i="7"/>
  <c r="P151" i="7"/>
  <c r="V150" i="7"/>
  <c r="P150" i="7"/>
  <c r="V149" i="7"/>
  <c r="P149" i="7"/>
  <c r="V148" i="7"/>
  <c r="P148" i="7"/>
  <c r="V147" i="7"/>
  <c r="P147" i="7"/>
  <c r="V146" i="7"/>
  <c r="P146" i="7"/>
  <c r="V145" i="7"/>
  <c r="P145" i="7"/>
  <c r="V144" i="7"/>
  <c r="P144" i="7"/>
  <c r="V143" i="7"/>
  <c r="P143" i="7"/>
  <c r="X143" i="7" s="1"/>
  <c r="V142" i="7"/>
  <c r="P142" i="7"/>
  <c r="V141" i="7"/>
  <c r="P141" i="7"/>
  <c r="V140" i="7"/>
  <c r="P140" i="7"/>
  <c r="V139" i="7"/>
  <c r="P139" i="7"/>
  <c r="V138" i="7"/>
  <c r="P138" i="7"/>
  <c r="V137" i="7"/>
  <c r="P137" i="7"/>
  <c r="V136" i="7"/>
  <c r="P136" i="7"/>
  <c r="V135" i="7"/>
  <c r="P135" i="7"/>
  <c r="V134" i="7"/>
  <c r="P134" i="7"/>
  <c r="V133" i="7"/>
  <c r="P133" i="7"/>
  <c r="V132" i="7"/>
  <c r="P132" i="7"/>
  <c r="V131" i="7"/>
  <c r="P131" i="7"/>
  <c r="V130" i="7"/>
  <c r="P130" i="7"/>
  <c r="V129" i="7"/>
  <c r="P129" i="7"/>
  <c r="V128" i="7"/>
  <c r="P128" i="7"/>
  <c r="V127" i="7"/>
  <c r="P127" i="7"/>
  <c r="V126" i="7"/>
  <c r="P126" i="7"/>
  <c r="V125" i="7"/>
  <c r="P125" i="7"/>
  <c r="V124" i="7"/>
  <c r="P124" i="7"/>
  <c r="V123" i="7"/>
  <c r="P123" i="7"/>
  <c r="V122" i="7"/>
  <c r="P122" i="7"/>
  <c r="V121" i="7"/>
  <c r="P121" i="7"/>
  <c r="V120" i="7"/>
  <c r="P120" i="7"/>
  <c r="V119" i="7"/>
  <c r="P119" i="7"/>
  <c r="V118" i="7"/>
  <c r="P118" i="7"/>
  <c r="V117" i="7"/>
  <c r="P117" i="7"/>
  <c r="V116" i="7"/>
  <c r="P116" i="7"/>
  <c r="V115" i="7"/>
  <c r="P115" i="7"/>
  <c r="V114" i="7"/>
  <c r="P114" i="7"/>
  <c r="V113" i="7"/>
  <c r="P113" i="7"/>
  <c r="V112" i="7"/>
  <c r="P112" i="7"/>
  <c r="V111" i="7"/>
  <c r="P111" i="7"/>
  <c r="X111" i="7" s="1"/>
  <c r="V110" i="7"/>
  <c r="P110" i="7"/>
  <c r="V109" i="7"/>
  <c r="P109" i="7"/>
  <c r="V108" i="7"/>
  <c r="P108" i="7"/>
  <c r="V107" i="7"/>
  <c r="P107" i="7"/>
  <c r="V106" i="7"/>
  <c r="P106" i="7"/>
  <c r="V105" i="7"/>
  <c r="P105" i="7"/>
  <c r="V104" i="7"/>
  <c r="P104" i="7"/>
  <c r="V103" i="7"/>
  <c r="P103" i="7"/>
  <c r="V102" i="7"/>
  <c r="P102" i="7"/>
  <c r="V101" i="7"/>
  <c r="P101" i="7"/>
  <c r="V100" i="7"/>
  <c r="P100" i="7"/>
  <c r="V99" i="7"/>
  <c r="P99" i="7"/>
  <c r="V98" i="7"/>
  <c r="P98" i="7"/>
  <c r="V97" i="7"/>
  <c r="P97" i="7"/>
  <c r="V96" i="7"/>
  <c r="P96" i="7"/>
  <c r="V95" i="7"/>
  <c r="P95" i="7"/>
  <c r="V94" i="7"/>
  <c r="P94" i="7"/>
  <c r="V93" i="7"/>
  <c r="P93" i="7"/>
  <c r="V92" i="7"/>
  <c r="P92" i="7"/>
  <c r="V91" i="7"/>
  <c r="P91" i="7"/>
  <c r="V90" i="7"/>
  <c r="P90" i="7"/>
  <c r="V89" i="7"/>
  <c r="P89" i="7"/>
  <c r="V88" i="7"/>
  <c r="P88" i="7"/>
  <c r="V87" i="7"/>
  <c r="P87" i="7"/>
  <c r="V86" i="7"/>
  <c r="P86" i="7"/>
  <c r="V85" i="7"/>
  <c r="P85" i="7"/>
  <c r="V84" i="7"/>
  <c r="P84" i="7"/>
  <c r="V83" i="7"/>
  <c r="P83" i="7"/>
  <c r="V82" i="7"/>
  <c r="P82" i="7"/>
  <c r="V81" i="7"/>
  <c r="P81" i="7"/>
  <c r="V80" i="7"/>
  <c r="P80" i="7"/>
  <c r="V79" i="7"/>
  <c r="P79" i="7"/>
  <c r="X79" i="7" s="1"/>
  <c r="V78" i="7"/>
  <c r="P78" i="7"/>
  <c r="V77" i="7"/>
  <c r="P77" i="7"/>
  <c r="V76" i="7"/>
  <c r="P76" i="7"/>
  <c r="V75" i="7"/>
  <c r="P75" i="7"/>
  <c r="V74" i="7"/>
  <c r="P74" i="7"/>
  <c r="V73" i="7"/>
  <c r="P73" i="7"/>
  <c r="V72" i="7"/>
  <c r="P72" i="7"/>
  <c r="V71" i="7"/>
  <c r="P71" i="7"/>
  <c r="V70" i="7"/>
  <c r="P70" i="7"/>
  <c r="V69" i="7"/>
  <c r="P69" i="7"/>
  <c r="V68" i="7"/>
  <c r="P68" i="7"/>
  <c r="V67" i="7"/>
  <c r="P67" i="7"/>
  <c r="V66" i="7"/>
  <c r="P66" i="7"/>
  <c r="V65" i="7"/>
  <c r="P65" i="7"/>
  <c r="V64" i="7"/>
  <c r="P64" i="7"/>
  <c r="V63" i="7"/>
  <c r="P63" i="7"/>
  <c r="V62" i="7"/>
  <c r="P62" i="7"/>
  <c r="V61" i="7"/>
  <c r="P61" i="7"/>
  <c r="V60" i="7"/>
  <c r="P60" i="7"/>
  <c r="V59" i="7"/>
  <c r="P59" i="7"/>
  <c r="V58" i="7"/>
  <c r="P58" i="7"/>
  <c r="V57" i="7"/>
  <c r="P57" i="7"/>
  <c r="V56" i="7"/>
  <c r="P56" i="7"/>
  <c r="V55" i="7"/>
  <c r="P55" i="7"/>
  <c r="V54" i="7"/>
  <c r="P54" i="7"/>
  <c r="V53" i="7"/>
  <c r="P53" i="7"/>
  <c r="V52" i="7"/>
  <c r="P52" i="7"/>
  <c r="V51" i="7"/>
  <c r="P51" i="7"/>
  <c r="V50" i="7"/>
  <c r="P50" i="7"/>
  <c r="V48" i="7"/>
  <c r="P48" i="7"/>
  <c r="O48" i="7"/>
  <c r="V47" i="7"/>
  <c r="P47" i="7"/>
  <c r="O47" i="7"/>
  <c r="V45" i="7"/>
  <c r="P45" i="7"/>
  <c r="O45" i="7"/>
  <c r="V44" i="7"/>
  <c r="P44" i="7"/>
  <c r="O44" i="7"/>
  <c r="V43" i="7"/>
  <c r="P43" i="7"/>
  <c r="O43" i="7"/>
  <c r="V42" i="7"/>
  <c r="P42" i="7"/>
  <c r="O42" i="7"/>
  <c r="V41" i="7"/>
  <c r="P41" i="7"/>
  <c r="O41" i="7"/>
  <c r="V40" i="7"/>
  <c r="P40" i="7"/>
  <c r="O40" i="7"/>
  <c r="V39" i="7"/>
  <c r="P39" i="7"/>
  <c r="O39" i="7"/>
  <c r="V38" i="7"/>
  <c r="P38" i="7"/>
  <c r="O38" i="7"/>
  <c r="V37" i="7"/>
  <c r="P37" i="7"/>
  <c r="O37" i="7"/>
  <c r="V36" i="7"/>
  <c r="P36" i="7"/>
  <c r="O36" i="7"/>
  <c r="V35" i="7"/>
  <c r="P35" i="7"/>
  <c r="O35" i="7"/>
  <c r="V34" i="7"/>
  <c r="P34" i="7"/>
  <c r="O34" i="7"/>
  <c r="V33" i="7"/>
  <c r="P33" i="7"/>
  <c r="O33" i="7"/>
  <c r="V32" i="7"/>
  <c r="P32" i="7"/>
  <c r="O32" i="7"/>
  <c r="V31" i="7"/>
  <c r="P31" i="7"/>
  <c r="O31" i="7"/>
  <c r="V30" i="7"/>
  <c r="P30" i="7"/>
  <c r="O30" i="7"/>
  <c r="V29" i="7"/>
  <c r="P29" i="7"/>
  <c r="O29" i="7"/>
  <c r="V28" i="7"/>
  <c r="P28" i="7"/>
  <c r="O28" i="7"/>
  <c r="V27" i="7"/>
  <c r="P27" i="7"/>
  <c r="O27" i="7"/>
  <c r="V26" i="7"/>
  <c r="P26" i="7"/>
  <c r="O26" i="7"/>
  <c r="V25" i="7"/>
  <c r="P25" i="7"/>
  <c r="O25" i="7"/>
  <c r="V24" i="7"/>
  <c r="P24" i="7"/>
  <c r="O24" i="7"/>
  <c r="V23" i="7"/>
  <c r="P23" i="7"/>
  <c r="O23" i="7"/>
  <c r="V22" i="7"/>
  <c r="P22" i="7"/>
  <c r="O22" i="7"/>
  <c r="V21" i="7"/>
  <c r="P21" i="7"/>
  <c r="O21" i="7"/>
  <c r="V20" i="7"/>
  <c r="P20" i="7"/>
  <c r="O20" i="7"/>
  <c r="V19" i="7"/>
  <c r="P19" i="7"/>
  <c r="O19" i="7"/>
  <c r="V18" i="7"/>
  <c r="P18" i="7"/>
  <c r="O18" i="7"/>
  <c r="V17" i="7"/>
  <c r="P17" i="7"/>
  <c r="O17" i="7"/>
  <c r="V16" i="7"/>
  <c r="P16" i="7"/>
  <c r="O16" i="7"/>
  <c r="V15" i="7"/>
  <c r="P15" i="7"/>
  <c r="O15" i="7"/>
  <c r="V14" i="7"/>
  <c r="P14" i="7"/>
  <c r="O14" i="7"/>
  <c r="V13" i="7"/>
  <c r="P13" i="7"/>
  <c r="O13" i="7"/>
  <c r="V12" i="7"/>
  <c r="P12" i="7"/>
  <c r="O12" i="7"/>
  <c r="V11" i="7"/>
  <c r="P11" i="7"/>
  <c r="O11" i="7"/>
  <c r="V10" i="7"/>
  <c r="P10" i="7"/>
  <c r="O10" i="7"/>
  <c r="V9" i="7"/>
  <c r="P9" i="7"/>
  <c r="O9" i="7"/>
  <c r="V8" i="7"/>
  <c r="P8" i="7"/>
  <c r="O8" i="7"/>
  <c r="V7" i="7"/>
  <c r="P7" i="7"/>
  <c r="O7" i="7"/>
  <c r="V6" i="7"/>
  <c r="P6" i="7"/>
  <c r="O6" i="7"/>
  <c r="V5" i="7"/>
  <c r="P5" i="7"/>
  <c r="O5" i="7"/>
  <c r="V4" i="7"/>
  <c r="P4" i="7"/>
  <c r="O4" i="7"/>
  <c r="V3" i="7"/>
  <c r="P3" i="7"/>
  <c r="O3" i="7"/>
  <c r="P2" i="7"/>
  <c r="O2" i="7"/>
  <c r="M2" i="7"/>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M2" i="1"/>
  <c r="T2" i="1" s="1"/>
  <c r="H48" i="13" l="1"/>
  <c r="X196" i="7"/>
  <c r="X857" i="7"/>
  <c r="X873" i="7"/>
  <c r="X841" i="7"/>
  <c r="X881" i="7"/>
  <c r="X865" i="7"/>
  <c r="X849" i="7"/>
  <c r="X46" i="7"/>
  <c r="X508" i="7"/>
  <c r="X524" i="7"/>
  <c r="X588" i="7"/>
  <c r="X572" i="7"/>
  <c r="X867" i="7"/>
  <c r="X882" i="7"/>
  <c r="X874" i="7"/>
  <c r="X866" i="7"/>
  <c r="X858" i="7"/>
  <c r="X850" i="7"/>
  <c r="X842" i="7"/>
  <c r="X834" i="7"/>
  <c r="X826" i="7"/>
  <c r="X818" i="7"/>
  <c r="X810" i="7"/>
  <c r="X802" i="7"/>
  <c r="X794" i="7"/>
  <c r="X786" i="7"/>
  <c r="X778" i="7"/>
  <c r="X49" i="7"/>
  <c r="X878" i="7"/>
  <c r="X870" i="7"/>
  <c r="X862" i="7"/>
  <c r="X854" i="7"/>
  <c r="X846" i="7"/>
  <c r="X838" i="7"/>
  <c r="X830" i="7"/>
  <c r="X144" i="7"/>
  <c r="X273" i="7"/>
  <c r="X337" i="7"/>
  <c r="X369" i="7"/>
  <c r="X401" i="7"/>
  <c r="X433" i="7"/>
  <c r="X465" i="7"/>
  <c r="X649" i="7"/>
  <c r="X673" i="7"/>
  <c r="X721" i="7"/>
  <c r="X879" i="7"/>
  <c r="X871" i="7"/>
  <c r="X863" i="7"/>
  <c r="X855" i="7"/>
  <c r="X847" i="7"/>
  <c r="X839" i="7"/>
  <c r="X831" i="7"/>
  <c r="X823" i="7"/>
  <c r="X815" i="7"/>
  <c r="X807" i="7"/>
  <c r="X799" i="7"/>
  <c r="X791" i="7"/>
  <c r="X783" i="7"/>
  <c r="X775" i="7"/>
  <c r="X767" i="7"/>
  <c r="X759" i="7"/>
  <c r="X751" i="7"/>
  <c r="X743" i="7"/>
  <c r="X735" i="7"/>
  <c r="X727" i="7"/>
  <c r="X719" i="7"/>
  <c r="X711" i="7"/>
  <c r="X703" i="7"/>
  <c r="X695" i="7"/>
  <c r="X687" i="7"/>
  <c r="X679" i="7"/>
  <c r="X671" i="7"/>
  <c r="X663" i="7"/>
  <c r="X655" i="7"/>
  <c r="X176" i="7"/>
  <c r="X305" i="7"/>
  <c r="X822" i="7"/>
  <c r="X814" i="7"/>
  <c r="X806" i="7"/>
  <c r="X798" i="7"/>
  <c r="X790" i="7"/>
  <c r="X782" i="7"/>
  <c r="X774" i="7"/>
  <c r="X766" i="7"/>
  <c r="X758" i="7"/>
  <c r="X750" i="7"/>
  <c r="X742" i="7"/>
  <c r="X734" i="7"/>
  <c r="X726" i="7"/>
  <c r="X718" i="7"/>
  <c r="X710" i="7"/>
  <c r="X702" i="7"/>
  <c r="X694" i="7"/>
  <c r="X686" i="7"/>
  <c r="X678" i="7"/>
  <c r="X670" i="7"/>
  <c r="X662" i="7"/>
  <c r="X654" i="7"/>
  <c r="X646" i="7"/>
  <c r="X638" i="7"/>
  <c r="X630" i="7"/>
  <c r="X241" i="7"/>
  <c r="X112" i="7"/>
  <c r="X209" i="7"/>
  <c r="X80" i="7"/>
  <c r="X731" i="7"/>
  <c r="X739" i="7"/>
  <c r="X859" i="7"/>
  <c r="X835" i="7"/>
  <c r="X827" i="7"/>
  <c r="X795" i="7"/>
  <c r="X771" i="7"/>
  <c r="X763" i="7"/>
  <c r="X699" i="7"/>
  <c r="X635" i="7"/>
  <c r="X876" i="7"/>
  <c r="X708" i="7"/>
  <c r="X684" i="7"/>
  <c r="X660" i="7"/>
  <c r="X620" i="7"/>
  <c r="X604" i="7"/>
  <c r="X556" i="7"/>
  <c r="X540" i="7"/>
  <c r="X492" i="7"/>
  <c r="X883" i="7"/>
  <c r="X875" i="7"/>
  <c r="X851" i="7"/>
  <c r="X843" i="7"/>
  <c r="X819" i="7"/>
  <c r="X811" i="7"/>
  <c r="X787" i="7"/>
  <c r="X779" i="7"/>
  <c r="X755" i="7"/>
  <c r="X747" i="7"/>
  <c r="X723" i="7"/>
  <c r="X715" i="7"/>
  <c r="X707" i="7"/>
  <c r="X691" i="7"/>
  <c r="X683" i="7"/>
  <c r="X675" i="7"/>
  <c r="X667" i="7"/>
  <c r="X659" i="7"/>
  <c r="X651" i="7"/>
  <c r="X643" i="7"/>
  <c r="X627" i="7"/>
  <c r="X619" i="7"/>
  <c r="X611" i="7"/>
  <c r="X603" i="7"/>
  <c r="X595" i="7"/>
  <c r="X587" i="7"/>
  <c r="X579" i="7"/>
  <c r="X571" i="7"/>
  <c r="X563" i="7"/>
  <c r="X555" i="7"/>
  <c r="X547" i="7"/>
  <c r="X539" i="7"/>
  <c r="X531" i="7"/>
  <c r="X523" i="7"/>
  <c r="X515" i="7"/>
  <c r="X507" i="7"/>
  <c r="X499" i="7"/>
  <c r="X491" i="7"/>
  <c r="X483" i="7"/>
  <c r="X475" i="7"/>
  <c r="X467" i="7"/>
  <c r="X459" i="7"/>
  <c r="X451" i="7"/>
  <c r="X443" i="7"/>
  <c r="X435" i="7"/>
  <c r="X427" i="7"/>
  <c r="X419" i="7"/>
  <c r="X411" i="7"/>
  <c r="X403" i="7"/>
  <c r="X395" i="7"/>
  <c r="X387" i="7"/>
  <c r="X379" i="7"/>
  <c r="X371" i="7"/>
  <c r="X363" i="7"/>
  <c r="X355" i="7"/>
  <c r="X347" i="7"/>
  <c r="X339" i="7"/>
  <c r="X770" i="7"/>
  <c r="X762" i="7"/>
  <c r="X754" i="7"/>
  <c r="X746" i="7"/>
  <c r="X738" i="7"/>
  <c r="X730" i="7"/>
  <c r="X698" i="7"/>
  <c r="X674" i="7"/>
  <c r="X634" i="7"/>
  <c r="X618" i="7"/>
  <c r="X602" i="7"/>
  <c r="X586" i="7"/>
  <c r="X570" i="7"/>
  <c r="X554" i="7"/>
  <c r="X538" i="7"/>
  <c r="X522" i="7"/>
  <c r="X506" i="7"/>
  <c r="X490" i="7"/>
  <c r="X833" i="7"/>
  <c r="X825" i="7"/>
  <c r="X817" i="7"/>
  <c r="X809" i="7"/>
  <c r="X801" i="7"/>
  <c r="X793" i="7"/>
  <c r="X785" i="7"/>
  <c r="X777" i="7"/>
  <c r="X769" i="7"/>
  <c r="X761" i="7"/>
  <c r="X753" i="7"/>
  <c r="X745" i="7"/>
  <c r="X737" i="7"/>
  <c r="X729" i="7"/>
  <c r="X713" i="7"/>
  <c r="X705" i="7"/>
  <c r="X697" i="7"/>
  <c r="X689" i="7"/>
  <c r="X681" i="7"/>
  <c r="X665" i="7"/>
  <c r="X657" i="7"/>
  <c r="X641" i="7"/>
  <c r="X633" i="7"/>
  <c r="X625" i="7"/>
  <c r="X617" i="7"/>
  <c r="X609" i="7"/>
  <c r="X601" i="7"/>
  <c r="X593" i="7"/>
  <c r="X585" i="7"/>
  <c r="X577" i="7"/>
  <c r="X569" i="7"/>
  <c r="X561" i="7"/>
  <c r="X553" i="7"/>
  <c r="X545" i="7"/>
  <c r="X537" i="7"/>
  <c r="X529" i="7"/>
  <c r="X521" i="7"/>
  <c r="X513" i="7"/>
  <c r="X505" i="7"/>
  <c r="X497" i="7"/>
  <c r="X489" i="7"/>
  <c r="X481" i="7"/>
  <c r="X473" i="7"/>
  <c r="X457" i="7"/>
  <c r="X449" i="7"/>
  <c r="X441" i="7"/>
  <c r="X425" i="7"/>
  <c r="X417" i="7"/>
  <c r="X409" i="7"/>
  <c r="X393" i="7"/>
  <c r="X385" i="7"/>
  <c r="X377" i="7"/>
  <c r="X361" i="7"/>
  <c r="X353" i="7"/>
  <c r="X345" i="7"/>
  <c r="X329" i="7"/>
  <c r="X321" i="7"/>
  <c r="X313" i="7"/>
  <c r="X297" i="7"/>
  <c r="X289" i="7"/>
  <c r="X281" i="7"/>
  <c r="X265" i="7"/>
  <c r="X257" i="7"/>
  <c r="X249" i="7"/>
  <c r="X233" i="7"/>
  <c r="X225" i="7"/>
  <c r="X217" i="7"/>
  <c r="X201" i="7"/>
  <c r="X192" i="7"/>
  <c r="X184" i="7"/>
  <c r="X168" i="7"/>
  <c r="X160" i="7"/>
  <c r="X152" i="7"/>
  <c r="X136" i="7"/>
  <c r="X128" i="7"/>
  <c r="X120" i="7"/>
  <c r="X104" i="7"/>
  <c r="X96" i="7"/>
  <c r="X88" i="7"/>
  <c r="X72" i="7"/>
  <c r="X64" i="7"/>
  <c r="X56" i="7"/>
  <c r="X880" i="7"/>
  <c r="X872" i="7"/>
  <c r="X864" i="7"/>
  <c r="X856" i="7"/>
  <c r="X848" i="7"/>
  <c r="X840" i="7"/>
  <c r="X832" i="7"/>
  <c r="X824" i="7"/>
  <c r="X816" i="7"/>
  <c r="X808" i="7"/>
  <c r="X800" i="7"/>
  <c r="X792" i="7"/>
  <c r="X784" i="7"/>
  <c r="X776" i="7"/>
  <c r="X768" i="7"/>
  <c r="X760" i="7"/>
  <c r="X722" i="7"/>
  <c r="X714" i="7"/>
  <c r="X706" i="7"/>
  <c r="X690" i="7"/>
  <c r="X682" i="7"/>
  <c r="X666" i="7"/>
  <c r="X658" i="7"/>
  <c r="X650" i="7"/>
  <c r="X642" i="7"/>
  <c r="X626" i="7"/>
  <c r="X610" i="7"/>
  <c r="X594" i="7"/>
  <c r="X578" i="7"/>
  <c r="X562" i="7"/>
  <c r="X546" i="7"/>
  <c r="X530" i="7"/>
  <c r="X514" i="7"/>
  <c r="X498" i="7"/>
  <c r="X482" i="7"/>
  <c r="X474" i="7"/>
  <c r="X466" i="7"/>
  <c r="X458" i="7"/>
  <c r="X450" i="7"/>
  <c r="X442" i="7"/>
  <c r="X434" i="7"/>
  <c r="X426" i="7"/>
  <c r="X418" i="7"/>
  <c r="X410" i="7"/>
  <c r="X402" i="7"/>
  <c r="X394" i="7"/>
  <c r="X386" i="7"/>
  <c r="X378" i="7"/>
  <c r="X370" i="7"/>
  <c r="X362" i="7"/>
  <c r="X354" i="7"/>
  <c r="X346" i="7"/>
  <c r="X338" i="7"/>
  <c r="X330" i="7"/>
  <c r="X322" i="7"/>
  <c r="X314" i="7"/>
  <c r="X306" i="7"/>
  <c r="X298" i="7"/>
  <c r="X290" i="7"/>
  <c r="X282" i="7"/>
  <c r="X274" i="7"/>
  <c r="X266" i="7"/>
  <c r="X258" i="7"/>
  <c r="X250" i="7"/>
  <c r="X242" i="7"/>
  <c r="X234" i="7"/>
  <c r="X752" i="7"/>
  <c r="X744" i="7"/>
  <c r="X736" i="7"/>
  <c r="X728" i="7"/>
  <c r="X712" i="7"/>
  <c r="X704" i="7"/>
  <c r="X696" i="7"/>
  <c r="X680" i="7"/>
  <c r="X672" i="7"/>
  <c r="X664" i="7"/>
  <c r="X656" i="7"/>
  <c r="X640" i="7"/>
  <c r="X632" i="7"/>
  <c r="X624" i="7"/>
  <c r="X616" i="7"/>
  <c r="X608" i="7"/>
  <c r="X600" i="7"/>
  <c r="X592" i="7"/>
  <c r="X584" i="7"/>
  <c r="X576" i="7"/>
  <c r="X568" i="7"/>
  <c r="X560" i="7"/>
  <c r="X552" i="7"/>
  <c r="X544" i="7"/>
  <c r="X536" i="7"/>
  <c r="X528" i="7"/>
  <c r="X520" i="7"/>
  <c r="X512" i="7"/>
  <c r="X504" i="7"/>
  <c r="X496" i="7"/>
  <c r="X488" i="7"/>
  <c r="X480" i="7"/>
  <c r="X472" i="7"/>
  <c r="X456" i="7"/>
  <c r="X448" i="7"/>
  <c r="X440" i="7"/>
  <c r="X424" i="7"/>
  <c r="X416" i="7"/>
  <c r="X408" i="7"/>
  <c r="X392" i="7"/>
  <c r="X384" i="7"/>
  <c r="X376" i="7"/>
  <c r="X360" i="7"/>
  <c r="X352" i="7"/>
  <c r="X344" i="7"/>
  <c r="X328" i="7"/>
  <c r="X320" i="7"/>
  <c r="X312" i="7"/>
  <c r="X296" i="7"/>
  <c r="X288" i="7"/>
  <c r="X280" i="7"/>
  <c r="X264" i="7"/>
  <c r="X256" i="7"/>
  <c r="X248" i="7"/>
  <c r="X232" i="7"/>
  <c r="X224" i="7"/>
  <c r="X216" i="7"/>
  <c r="X200" i="7"/>
  <c r="X191" i="7"/>
  <c r="X183" i="7"/>
  <c r="X167" i="7"/>
  <c r="X159" i="7"/>
  <c r="X151" i="7"/>
  <c r="X135" i="7"/>
  <c r="X127" i="7"/>
  <c r="X119" i="7"/>
  <c r="X103" i="7"/>
  <c r="X95" i="7"/>
  <c r="X87" i="7"/>
  <c r="X71" i="7"/>
  <c r="X63" i="7"/>
  <c r="X55" i="7"/>
  <c r="X647" i="7"/>
  <c r="X639" i="7"/>
  <c r="X631" i="7"/>
  <c r="X623" i="7"/>
  <c r="X615" i="7"/>
  <c r="X607" i="7"/>
  <c r="X599" i="7"/>
  <c r="X591" i="7"/>
  <c r="X583" i="7"/>
  <c r="X575" i="7"/>
  <c r="X567" i="7"/>
  <c r="X559" i="7"/>
  <c r="X551" i="7"/>
  <c r="X543" i="7"/>
  <c r="X535" i="7"/>
  <c r="X527" i="7"/>
  <c r="X519" i="7"/>
  <c r="X511" i="7"/>
  <c r="X503" i="7"/>
  <c r="X495" i="7"/>
  <c r="X487" i="7"/>
  <c r="X479" i="7"/>
  <c r="X471" i="7"/>
  <c r="X463" i="7"/>
  <c r="X455" i="7"/>
  <c r="X447" i="7"/>
  <c r="X439" i="7"/>
  <c r="X431" i="7"/>
  <c r="X423" i="7"/>
  <c r="X415" i="7"/>
  <c r="X407" i="7"/>
  <c r="X399" i="7"/>
  <c r="X391" i="7"/>
  <c r="X383" i="7"/>
  <c r="X375" i="7"/>
  <c r="X367" i="7"/>
  <c r="X359" i="7"/>
  <c r="X351" i="7"/>
  <c r="X343" i="7"/>
  <c r="X335" i="7"/>
  <c r="X327" i="7"/>
  <c r="X319" i="7"/>
  <c r="X311" i="7"/>
  <c r="X303" i="7"/>
  <c r="X295" i="7"/>
  <c r="X287" i="7"/>
  <c r="X279" i="7"/>
  <c r="X271" i="7"/>
  <c r="X263" i="7"/>
  <c r="X255" i="7"/>
  <c r="X247" i="7"/>
  <c r="X239" i="7"/>
  <c r="X231" i="7"/>
  <c r="X223" i="7"/>
  <c r="X215" i="7"/>
  <c r="X207" i="7"/>
  <c r="X199" i="7"/>
  <c r="X190" i="7"/>
  <c r="X182" i="7"/>
  <c r="X174" i="7"/>
  <c r="X166" i="7"/>
  <c r="X158" i="7"/>
  <c r="X150" i="7"/>
  <c r="X142" i="7"/>
  <c r="X134" i="7"/>
  <c r="X126" i="7"/>
  <c r="X118" i="7"/>
  <c r="X110" i="7"/>
  <c r="X102" i="7"/>
  <c r="X94" i="7"/>
  <c r="X86" i="7"/>
  <c r="X78" i="7"/>
  <c r="X70" i="7"/>
  <c r="X62" i="7"/>
  <c r="X54" i="7"/>
  <c r="X622" i="7"/>
  <c r="X614" i="7"/>
  <c r="X606" i="7"/>
  <c r="X598" i="7"/>
  <c r="X590" i="7"/>
  <c r="X582" i="7"/>
  <c r="X574" i="7"/>
  <c r="X566" i="7"/>
  <c r="X558" i="7"/>
  <c r="X550" i="7"/>
  <c r="X542" i="7"/>
  <c r="X534" i="7"/>
  <c r="X526" i="7"/>
  <c r="X518" i="7"/>
  <c r="X510" i="7"/>
  <c r="X502" i="7"/>
  <c r="X494" i="7"/>
  <c r="X486" i="7"/>
  <c r="X478" i="7"/>
  <c r="X470" i="7"/>
  <c r="X462" i="7"/>
  <c r="X454" i="7"/>
  <c r="X446" i="7"/>
  <c r="X438" i="7"/>
  <c r="X430" i="7"/>
  <c r="X422" i="7"/>
  <c r="X414" i="7"/>
  <c r="X406" i="7"/>
  <c r="X398" i="7"/>
  <c r="X390" i="7"/>
  <c r="X382" i="7"/>
  <c r="X374" i="7"/>
  <c r="X366" i="7"/>
  <c r="X358" i="7"/>
  <c r="X350" i="7"/>
  <c r="X342" i="7"/>
  <c r="X334" i="7"/>
  <c r="X326" i="7"/>
  <c r="X318" i="7"/>
  <c r="X310" i="7"/>
  <c r="X302" i="7"/>
  <c r="X294" i="7"/>
  <c r="X286" i="7"/>
  <c r="X278" i="7"/>
  <c r="X270" i="7"/>
  <c r="X262" i="7"/>
  <c r="X254" i="7"/>
  <c r="X246" i="7"/>
  <c r="X238" i="7"/>
  <c r="X230" i="7"/>
  <c r="X222" i="7"/>
  <c r="X214" i="7"/>
  <c r="X206" i="7"/>
  <c r="X198" i="7"/>
  <c r="X189" i="7"/>
  <c r="X181" i="7"/>
  <c r="X173" i="7"/>
  <c r="X165" i="7"/>
  <c r="X157" i="7"/>
  <c r="X149" i="7"/>
  <c r="X141" i="7"/>
  <c r="X133" i="7"/>
  <c r="X125" i="7"/>
  <c r="X117" i="7"/>
  <c r="X109" i="7"/>
  <c r="X101" i="7"/>
  <c r="X93" i="7"/>
  <c r="X85" i="7"/>
  <c r="X77" i="7"/>
  <c r="X69" i="7"/>
  <c r="X61" i="7"/>
  <c r="X53" i="7"/>
  <c r="X877" i="7"/>
  <c r="X869" i="7"/>
  <c r="X861" i="7"/>
  <c r="X853" i="7"/>
  <c r="X845" i="7"/>
  <c r="X837" i="7"/>
  <c r="X829" i="7"/>
  <c r="X821" i="7"/>
  <c r="X813" i="7"/>
  <c r="X805" i="7"/>
  <c r="X797" i="7"/>
  <c r="X789" i="7"/>
  <c r="X781" i="7"/>
  <c r="X773" i="7"/>
  <c r="X765" i="7"/>
  <c r="X757" i="7"/>
  <c r="X749" i="7"/>
  <c r="X741" i="7"/>
  <c r="X733" i="7"/>
  <c r="X725" i="7"/>
  <c r="X717" i="7"/>
  <c r="X709" i="7"/>
  <c r="X701" i="7"/>
  <c r="X693" i="7"/>
  <c r="X685" i="7"/>
  <c r="X677" i="7"/>
  <c r="X669" i="7"/>
  <c r="X661" i="7"/>
  <c r="X653" i="7"/>
  <c r="X645" i="7"/>
  <c r="X637" i="7"/>
  <c r="X629" i="7"/>
  <c r="X621" i="7"/>
  <c r="X613" i="7"/>
  <c r="X605" i="7"/>
  <c r="X597" i="7"/>
  <c r="X589" i="7"/>
  <c r="X581" i="7"/>
  <c r="X573" i="7"/>
  <c r="X565" i="7"/>
  <c r="X557" i="7"/>
  <c r="X549" i="7"/>
  <c r="X541" i="7"/>
  <c r="X533" i="7"/>
  <c r="X525" i="7"/>
  <c r="X517" i="7"/>
  <c r="X509" i="7"/>
  <c r="X501" i="7"/>
  <c r="X493" i="7"/>
  <c r="X485" i="7"/>
  <c r="X477" i="7"/>
  <c r="X469" i="7"/>
  <c r="X461" i="7"/>
  <c r="X453" i="7"/>
  <c r="X445" i="7"/>
  <c r="X437" i="7"/>
  <c r="X429" i="7"/>
  <c r="X421" i="7"/>
  <c r="X413" i="7"/>
  <c r="X405" i="7"/>
  <c r="X397" i="7"/>
  <c r="X389" i="7"/>
  <c r="X381" i="7"/>
  <c r="X373" i="7"/>
  <c r="X365" i="7"/>
  <c r="X357" i="7"/>
  <c r="X349" i="7"/>
  <c r="X341" i="7"/>
  <c r="X333" i="7"/>
  <c r="X868" i="7"/>
  <c r="X860" i="7"/>
  <c r="X852" i="7"/>
  <c r="X844" i="7"/>
  <c r="X836" i="7"/>
  <c r="X828" i="7"/>
  <c r="X820" i="7"/>
  <c r="X812" i="7"/>
  <c r="X804" i="7"/>
  <c r="X796" i="7"/>
  <c r="X788" i="7"/>
  <c r="X780" i="7"/>
  <c r="X772" i="7"/>
  <c r="X764" i="7"/>
  <c r="X756" i="7"/>
  <c r="X748" i="7"/>
  <c r="X740" i="7"/>
  <c r="X732" i="7"/>
  <c r="X724" i="7"/>
  <c r="X716" i="7"/>
  <c r="X700" i="7"/>
  <c r="X692" i="7"/>
  <c r="X676" i="7"/>
  <c r="X668" i="7"/>
  <c r="X652" i="7"/>
  <c r="X644" i="7"/>
  <c r="X636" i="7"/>
  <c r="X628" i="7"/>
  <c r="X612" i="7"/>
  <c r="X596" i="7"/>
  <c r="X580" i="7"/>
  <c r="X564" i="7"/>
  <c r="X548" i="7"/>
  <c r="X532" i="7"/>
  <c r="X516" i="7"/>
  <c r="X500" i="7"/>
  <c r="X484" i="7"/>
  <c r="X476" i="7"/>
  <c r="X468" i="7"/>
  <c r="X460" i="7"/>
  <c r="X452" i="7"/>
  <c r="X444" i="7"/>
  <c r="X436" i="7"/>
  <c r="X428" i="7"/>
  <c r="X420" i="7"/>
  <c r="X412" i="7"/>
  <c r="X404" i="7"/>
  <c r="X396" i="7"/>
  <c r="X388" i="7"/>
  <c r="X380" i="7"/>
  <c r="X372" i="7"/>
  <c r="X364" i="7"/>
  <c r="X356" i="7"/>
  <c r="X348" i="7"/>
  <c r="X340" i="7"/>
  <c r="X332" i="7"/>
  <c r="X325" i="7"/>
  <c r="X317" i="7"/>
  <c r="X309" i="7"/>
  <c r="X301" i="7"/>
  <c r="X293" i="7"/>
  <c r="X285" i="7"/>
  <c r="X277" i="7"/>
  <c r="X269" i="7"/>
  <c r="X261" i="7"/>
  <c r="X253" i="7"/>
  <c r="X245" i="7"/>
  <c r="X237" i="7"/>
  <c r="X229" i="7"/>
  <c r="X221" i="7"/>
  <c r="X213" i="7"/>
  <c r="X205" i="7"/>
  <c r="X197" i="7"/>
  <c r="X188" i="7"/>
  <c r="X180" i="7"/>
  <c r="X172" i="7"/>
  <c r="X164" i="7"/>
  <c r="X156" i="7"/>
  <c r="X148" i="7"/>
  <c r="X140" i="7"/>
  <c r="X132" i="7"/>
  <c r="X124" i="7"/>
  <c r="X116" i="7"/>
  <c r="X108" i="7"/>
  <c r="X100" i="7"/>
  <c r="X92" i="7"/>
  <c r="X84" i="7"/>
  <c r="X76" i="7"/>
  <c r="X68" i="7"/>
  <c r="X60" i="7"/>
  <c r="X52" i="7"/>
  <c r="X324" i="7"/>
  <c r="X316" i="7"/>
  <c r="X308" i="7"/>
  <c r="X300" i="7"/>
  <c r="X292" i="7"/>
  <c r="X284" i="7"/>
  <c r="X276" i="7"/>
  <c r="X268" i="7"/>
  <c r="X260" i="7"/>
  <c r="X252" i="7"/>
  <c r="X244" i="7"/>
  <c r="X236" i="7"/>
  <c r="X228" i="7"/>
  <c r="X220" i="7"/>
  <c r="X212" i="7"/>
  <c r="X204" i="7"/>
  <c r="X195" i="7"/>
  <c r="X187" i="7"/>
  <c r="X179" i="7"/>
  <c r="X171" i="7"/>
  <c r="X163" i="7"/>
  <c r="X155" i="7"/>
  <c r="X147" i="7"/>
  <c r="X139" i="7"/>
  <c r="X131" i="7"/>
  <c r="X123" i="7"/>
  <c r="X115" i="7"/>
  <c r="X107" i="7"/>
  <c r="X99" i="7"/>
  <c r="X91" i="7"/>
  <c r="X83" i="7"/>
  <c r="X75" i="7"/>
  <c r="X67" i="7"/>
  <c r="X59" i="7"/>
  <c r="X51" i="7"/>
  <c r="X331" i="7"/>
  <c r="X323" i="7"/>
  <c r="X315" i="7"/>
  <c r="X307" i="7"/>
  <c r="X299" i="7"/>
  <c r="X291" i="7"/>
  <c r="X283" i="7"/>
  <c r="X275" i="7"/>
  <c r="X267" i="7"/>
  <c r="X259" i="7"/>
  <c r="X251" i="7"/>
  <c r="X243" i="7"/>
  <c r="X235" i="7"/>
  <c r="X227" i="7"/>
  <c r="X219" i="7"/>
  <c r="X211" i="7"/>
  <c r="X203" i="7"/>
  <c r="X194" i="7"/>
  <c r="X186" i="7"/>
  <c r="X178" i="7"/>
  <c r="X170" i="7"/>
  <c r="X162" i="7"/>
  <c r="X154" i="7"/>
  <c r="X146" i="7"/>
  <c r="X138" i="7"/>
  <c r="X130" i="7"/>
  <c r="X122" i="7"/>
  <c r="X114" i="7"/>
  <c r="X106" i="7"/>
  <c r="X98" i="7"/>
  <c r="X90" i="7"/>
  <c r="X82" i="7"/>
  <c r="X74" i="7"/>
  <c r="X66" i="7"/>
  <c r="X58" i="7"/>
  <c r="X50" i="7"/>
  <c r="X226" i="7"/>
  <c r="X218" i="7"/>
  <c r="X210" i="7"/>
  <c r="X202" i="7"/>
  <c r="X193" i="7"/>
  <c r="X185" i="7"/>
  <c r="X177" i="7"/>
  <c r="X169" i="7"/>
  <c r="X161" i="7"/>
  <c r="X153" i="7"/>
  <c r="X145" i="7"/>
  <c r="X137" i="7"/>
  <c r="X129" i="7"/>
  <c r="X121" i="7"/>
  <c r="X113" i="7"/>
  <c r="X105" i="7"/>
  <c r="X97" i="7"/>
  <c r="X89" i="7"/>
  <c r="X81" i="7"/>
  <c r="X73" i="7"/>
  <c r="X65" i="7"/>
  <c r="X57" i="7"/>
  <c r="X48" i="7"/>
  <c r="X43" i="7"/>
  <c r="X9" i="7"/>
  <c r="X41" i="7"/>
  <c r="X7" i="7"/>
  <c r="X8" i="7"/>
  <c r="X3" i="7"/>
  <c r="X5" i="7"/>
  <c r="X11" i="7"/>
  <c r="X19" i="7"/>
  <c r="X29" i="7"/>
  <c r="X35" i="7"/>
  <c r="X44" i="7"/>
  <c r="X39" i="7"/>
  <c r="X37" i="7"/>
  <c r="X45" i="7"/>
  <c r="X6" i="7"/>
  <c r="X13" i="7"/>
  <c r="X21" i="7"/>
  <c r="X31" i="7"/>
  <c r="X4" i="7"/>
  <c r="X16" i="7"/>
  <c r="X32" i="7"/>
  <c r="X47" i="7"/>
  <c r="X14" i="7"/>
  <c r="X30" i="7"/>
  <c r="X17" i="7"/>
  <c r="X25" i="7"/>
  <c r="X27" i="7"/>
  <c r="X40" i="7"/>
  <c r="X12" i="7"/>
  <c r="X28" i="7"/>
  <c r="X38" i="7"/>
  <c r="X15" i="7"/>
  <c r="X23" i="7"/>
  <c r="X33" i="7"/>
  <c r="X36" i="7"/>
  <c r="X20" i="7"/>
  <c r="V2" i="7"/>
  <c r="X2" i="7" s="1"/>
  <c r="X24" i="7"/>
  <c r="X22" i="7"/>
  <c r="X42" i="7"/>
  <c r="X34" i="7"/>
  <c r="X26" i="7"/>
  <c r="X18" i="7"/>
  <c r="X10" i="7"/>
</calcChain>
</file>

<file path=xl/sharedStrings.xml><?xml version="1.0" encoding="utf-8"?>
<sst xmlns="http://schemas.openxmlformats.org/spreadsheetml/2006/main" count="17177" uniqueCount="373">
  <si>
    <t>Tujuan Analisis : Menganalisa Keberhasilan dan Kefektifan Promosi</t>
  </si>
  <si>
    <t>Promotion Data Analyst</t>
  </si>
  <si>
    <t>Unit Sold VS Target Insight (March-May)</t>
  </si>
  <si>
    <t xml:space="preserve"> Unit Size Sold VS Target Insight (March-May)</t>
  </si>
  <si>
    <t>Total Sell-in Per Box &amp; M2 VS Target Insight (March-May)</t>
  </si>
  <si>
    <t>*Note for M2: total sales quantity using conversion qty</t>
  </si>
  <si>
    <t>Promotion Effect</t>
  </si>
  <si>
    <t>Total Target Achieved Based On Store</t>
  </si>
  <si>
    <t>Nama Toko</t>
  </si>
  <si>
    <t>Total Unit Sold</t>
  </si>
  <si>
    <t>Karya Material</t>
  </si>
  <si>
    <t>Keramik 123</t>
  </si>
  <si>
    <t>Nia Bangunan</t>
  </si>
  <si>
    <t>Sales Dashboard</t>
  </si>
  <si>
    <t>Soal Data Analyst</t>
  </si>
  <si>
    <t>Subject</t>
  </si>
  <si>
    <t>:</t>
  </si>
  <si>
    <t>Promo Lebaran</t>
  </si>
  <si>
    <t>Periode</t>
  </si>
  <si>
    <t>Maret - Mei 2023</t>
  </si>
  <si>
    <t>Produk</t>
  </si>
  <si>
    <t>RomanGranit</t>
  </si>
  <si>
    <t>Area</t>
  </si>
  <si>
    <t>Jabodetabek</t>
  </si>
  <si>
    <t xml:space="preserve">Customer </t>
  </si>
  <si>
    <t>Toko Karya Material, Keramik 123, dan Nia Bangunan</t>
  </si>
  <si>
    <t>Mekanisme</t>
  </si>
  <si>
    <t>Customer</t>
  </si>
  <si>
    <t>Size</t>
  </si>
  <si>
    <t>Pot langsung (Rp/box)</t>
  </si>
  <si>
    <t>Target Promo</t>
  </si>
  <si>
    <t>Keterangan</t>
  </si>
  <si>
    <t>60x30</t>
  </si>
  <si>
    <t>60x60</t>
  </si>
  <si>
    <t>90x15</t>
  </si>
  <si>
    <t>Program potongan langsung</t>
  </si>
  <si>
    <t>Grand Total</t>
  </si>
  <si>
    <t>Total sell in (per box)</t>
  </si>
  <si>
    <t>Total sell in (per M2)</t>
  </si>
  <si>
    <t>Harga Rata-rata (per box) 3 size 3 customer dari transaksi terlampir dalam 6 bln terakhir</t>
  </si>
  <si>
    <t>Harga Rata-rata (per m2) 3 size 3 customer dari transaksi terlampir dalam 6 bln terakhir</t>
  </si>
  <si>
    <t>Analisa</t>
  </si>
  <si>
    <t>Buatlah analisa untuk promo lebaran ini.</t>
  </si>
  <si>
    <t>Buatlah analisa penjualan secara keseluruhan selama 1 tahun atas penjualan masing-masing customer yang ada transaksi di tahun 2023</t>
  </si>
  <si>
    <t>Note :  Analisa data diatas dipresentasikan saat interview dengan format bebas</t>
  </si>
  <si>
    <t>Kode Toko</t>
  </si>
  <si>
    <t>Salesman</t>
  </si>
  <si>
    <t>Kode Motif</t>
  </si>
  <si>
    <t>Motif</t>
  </si>
  <si>
    <t>Qty</t>
  </si>
  <si>
    <t>UOM</t>
  </si>
  <si>
    <t>Qty Konversi</t>
  </si>
  <si>
    <t>Uom Konversi</t>
  </si>
  <si>
    <t>Unit Price/Box</t>
  </si>
  <si>
    <t>Gol Harga</t>
  </si>
  <si>
    <t>Amount</t>
  </si>
  <si>
    <t>Tgl Order input</t>
  </si>
  <si>
    <t>Tgl Terkirim</t>
  </si>
  <si>
    <t>Promo 1</t>
  </si>
  <si>
    <t>Promo Name1</t>
  </si>
  <si>
    <t>Discount Promo 1</t>
  </si>
  <si>
    <t>Region</t>
  </si>
  <si>
    <t>Check duplicated value</t>
  </si>
  <si>
    <t>KERAMIK 123</t>
  </si>
  <si>
    <t>BAMBANG</t>
  </si>
  <si>
    <t>AGT602503R</t>
  </si>
  <si>
    <t>dPalacio Perla</t>
  </si>
  <si>
    <t>60X60</t>
  </si>
  <si>
    <t>BOX</t>
  </si>
  <si>
    <t>M2</t>
  </si>
  <si>
    <t>Biru</t>
  </si>
  <si>
    <t>Depok</t>
  </si>
  <si>
    <t>KARYA MATERIAL</t>
  </si>
  <si>
    <t>AGT602201R</t>
  </si>
  <si>
    <t>Siberia White</t>
  </si>
  <si>
    <t>Bekasi</t>
  </si>
  <si>
    <t>AGT602118R</t>
  </si>
  <si>
    <t>dSpring Bone</t>
  </si>
  <si>
    <t>AGTA602714R</t>
  </si>
  <si>
    <t>dDutch Grey</t>
  </si>
  <si>
    <t>AGTA602725R</t>
  </si>
  <si>
    <t>dMalaga Vintage</t>
  </si>
  <si>
    <t>RIZAL</t>
  </si>
  <si>
    <t>AGT602073CR</t>
  </si>
  <si>
    <t>dPlato Perla</t>
  </si>
  <si>
    <t>AGT602075CR</t>
  </si>
  <si>
    <t>dPlato Grigio</t>
  </si>
  <si>
    <t>AGTA602700R</t>
  </si>
  <si>
    <t>dDutch Blue</t>
  </si>
  <si>
    <t>AGT602600R</t>
  </si>
  <si>
    <t>dTerazzo Bone</t>
  </si>
  <si>
    <t>Promo Diskon Langsung</t>
  </si>
  <si>
    <t>AGT602119R</t>
  </si>
  <si>
    <t>dSpring Beige</t>
  </si>
  <si>
    <t>AGT602602R</t>
  </si>
  <si>
    <t>dTerazzo Charcoal</t>
  </si>
  <si>
    <t>AGT602145R</t>
  </si>
  <si>
    <t>dVancouver Bone</t>
  </si>
  <si>
    <t>Merah</t>
  </si>
  <si>
    <t>AGT602155R</t>
  </si>
  <si>
    <t>dMarseille Beige</t>
  </si>
  <si>
    <t>AGT602251R</t>
  </si>
  <si>
    <t>dYokohama Bone</t>
  </si>
  <si>
    <t>AGT602518R</t>
  </si>
  <si>
    <t>dPozlana Dark</t>
  </si>
  <si>
    <t>AGT603522R</t>
  </si>
  <si>
    <t>dVeneti Grigio</t>
  </si>
  <si>
    <t>AGT603523R</t>
  </si>
  <si>
    <t>dVeneti Charcoal</t>
  </si>
  <si>
    <t>AGT603526R</t>
  </si>
  <si>
    <t>dCasamila Smoke</t>
  </si>
  <si>
    <t>AGT602154R</t>
  </si>
  <si>
    <t>dMarseille Bone</t>
  </si>
  <si>
    <t>AGT602121R</t>
  </si>
  <si>
    <t>dMelbourne White</t>
  </si>
  <si>
    <t>AGT603501R</t>
  </si>
  <si>
    <t>dTucson Grey</t>
  </si>
  <si>
    <t>AGT603500R</t>
  </si>
  <si>
    <t>dTucson Pearl</t>
  </si>
  <si>
    <t>AGT603521R</t>
  </si>
  <si>
    <t>dVeneti Perla</t>
  </si>
  <si>
    <t>AGT602609R</t>
  </si>
  <si>
    <t>dDomus Bone</t>
  </si>
  <si>
    <t>AGT602517R</t>
  </si>
  <si>
    <t>dPozlana Light</t>
  </si>
  <si>
    <t>AGT602156R</t>
  </si>
  <si>
    <t>dMarseille Grey</t>
  </si>
  <si>
    <t>AGT602146R</t>
  </si>
  <si>
    <t>dVancouver Grey</t>
  </si>
  <si>
    <t>AGT603525R</t>
  </si>
  <si>
    <t>dCasamila Ash</t>
  </si>
  <si>
    <t>NIA BANGUNAN</t>
  </si>
  <si>
    <t>HARRY</t>
  </si>
  <si>
    <t>Jakarta</t>
  </si>
  <si>
    <t>AGT602428R</t>
  </si>
  <si>
    <t>dMaine Grigio</t>
  </si>
  <si>
    <t>AGT602455R</t>
  </si>
  <si>
    <t>dMontane Charcoal</t>
  </si>
  <si>
    <t>AGT602427R</t>
  </si>
  <si>
    <t>dMaine Perla</t>
  </si>
  <si>
    <t>AGT602554R</t>
  </si>
  <si>
    <t>dIngalls Smoke</t>
  </si>
  <si>
    <t>AGT602604R</t>
  </si>
  <si>
    <t>dVeneziana Grey</t>
  </si>
  <si>
    <t>Hijau</t>
  </si>
  <si>
    <t>AGT602055R</t>
  </si>
  <si>
    <t>dPiccadilly Bone</t>
  </si>
  <si>
    <t>AGT602450R</t>
  </si>
  <si>
    <t>dChicago Bone</t>
  </si>
  <si>
    <t>AGT602451R</t>
  </si>
  <si>
    <t>dChicago Grey</t>
  </si>
  <si>
    <t>AGT602057R</t>
  </si>
  <si>
    <t>dPiccadilly Grey</t>
  </si>
  <si>
    <t>AGT602606R</t>
  </si>
  <si>
    <t>dCeppodigre Light</t>
  </si>
  <si>
    <t>AGT602066CR</t>
  </si>
  <si>
    <t>dShibuya Desert</t>
  </si>
  <si>
    <t>AGT602607R</t>
  </si>
  <si>
    <t>dCeppodigre Dark</t>
  </si>
  <si>
    <t>AGT602068CR</t>
  </si>
  <si>
    <t>dShibuya Stone</t>
  </si>
  <si>
    <t>AGT602067CR</t>
  </si>
  <si>
    <t>dShibuya Ash</t>
  </si>
  <si>
    <t>AGT602603R</t>
  </si>
  <si>
    <t>dVeneziana Bone</t>
  </si>
  <si>
    <t>AGT602058R</t>
  </si>
  <si>
    <t>dPiccadilly Taupe</t>
  </si>
  <si>
    <t>AGT602016R</t>
  </si>
  <si>
    <t>dBergamo Rustic</t>
  </si>
  <si>
    <t>AGT603527R</t>
  </si>
  <si>
    <t>dCasamila Charcoal</t>
  </si>
  <si>
    <t>AGT602552R</t>
  </si>
  <si>
    <t>dSpezia Charcoal</t>
  </si>
  <si>
    <t>AGT602425R</t>
  </si>
  <si>
    <t>dMaine Avorio</t>
  </si>
  <si>
    <t>AGT609897FR</t>
  </si>
  <si>
    <t>dMelbourne Bianco</t>
  </si>
  <si>
    <t>AGT609815FR</t>
  </si>
  <si>
    <t>dGregiro Grigio</t>
  </si>
  <si>
    <t>AGT609898FR</t>
  </si>
  <si>
    <t>dRapolino Bone</t>
  </si>
  <si>
    <t>AGT609899FR</t>
  </si>
  <si>
    <t>dRapolino Siena</t>
  </si>
  <si>
    <t>Pink</t>
  </si>
  <si>
    <t>AGT609852FR</t>
  </si>
  <si>
    <t>dAvenza Carrara</t>
  </si>
  <si>
    <t>AGT609856FR</t>
  </si>
  <si>
    <t>dBotticino Natural</t>
  </si>
  <si>
    <t>AGT609862FR</t>
  </si>
  <si>
    <t>dDublin Grey</t>
  </si>
  <si>
    <t>AGT609877FR</t>
  </si>
  <si>
    <t>dRhodes Perla</t>
  </si>
  <si>
    <t>AGT609883FR</t>
  </si>
  <si>
    <t>dKalmar Arabescato</t>
  </si>
  <si>
    <t>AGT609873FR</t>
  </si>
  <si>
    <t>dLinosa Grigio</t>
  </si>
  <si>
    <t>AGT609196FR</t>
  </si>
  <si>
    <t>Olvera Bright</t>
  </si>
  <si>
    <t>AGT609868FR</t>
  </si>
  <si>
    <t>dBrescia Oro</t>
  </si>
  <si>
    <t>AGT609866FR</t>
  </si>
  <si>
    <t>dSalvadori White</t>
  </si>
  <si>
    <t>AGT609875FR</t>
  </si>
  <si>
    <t>dLinosa Sabbia</t>
  </si>
  <si>
    <t>AGT609874FR</t>
  </si>
  <si>
    <t>dLinosa Panna</t>
  </si>
  <si>
    <t>AGT609878FR</t>
  </si>
  <si>
    <t>dRhodes Grigio</t>
  </si>
  <si>
    <t>AGT609889FR</t>
  </si>
  <si>
    <t>dPania Continua</t>
  </si>
  <si>
    <t>AGT609870FR</t>
  </si>
  <si>
    <t>dBrighton Gold</t>
  </si>
  <si>
    <t>AGT609864FR</t>
  </si>
  <si>
    <t>dKelabba Onyx</t>
  </si>
  <si>
    <t>AGT602139CR</t>
  </si>
  <si>
    <t>dStanford Perla</t>
  </si>
  <si>
    <t>Abu-abu</t>
  </si>
  <si>
    <t>AGT602421CR</t>
  </si>
  <si>
    <t>dPetrella Perla</t>
  </si>
  <si>
    <t>AGT602422CR</t>
  </si>
  <si>
    <t>dPetrella Grigio</t>
  </si>
  <si>
    <t>AGT602423CR</t>
  </si>
  <si>
    <t>dPetrella Charcoal</t>
  </si>
  <si>
    <t>AGT602141CR</t>
  </si>
  <si>
    <t>dStanford Charcoal</t>
  </si>
  <si>
    <t>AGT602140CR</t>
  </si>
  <si>
    <t>dStanford Grigio</t>
  </si>
  <si>
    <t>AGT602059R</t>
  </si>
  <si>
    <t>dMarmifera White</t>
  </si>
  <si>
    <t>AGT605517R</t>
  </si>
  <si>
    <t>dPalais Bianca</t>
  </si>
  <si>
    <t>Kuning</t>
  </si>
  <si>
    <t>AGT602405R</t>
  </si>
  <si>
    <t>dArcade Bone</t>
  </si>
  <si>
    <t>Lilac</t>
  </si>
  <si>
    <t>AGT602418R</t>
  </si>
  <si>
    <t>dHollywood Caramel</t>
  </si>
  <si>
    <t>AGT602172R</t>
  </si>
  <si>
    <t>dBrooklyn Charcoal</t>
  </si>
  <si>
    <t>AGT602407R</t>
  </si>
  <si>
    <t>dArcade Grigio</t>
  </si>
  <si>
    <t>AGT602063R</t>
  </si>
  <si>
    <t>dPorta Black</t>
  </si>
  <si>
    <t>AGT602262R</t>
  </si>
  <si>
    <t>dTaranaki Sand</t>
  </si>
  <si>
    <t>AGT602406R</t>
  </si>
  <si>
    <t>dArcade Perla</t>
  </si>
  <si>
    <t>AGT602062R</t>
  </si>
  <si>
    <t>dPorta Grey</t>
  </si>
  <si>
    <t>AGT605519CR</t>
  </si>
  <si>
    <t>dStanford Black</t>
  </si>
  <si>
    <t>AGT602253R</t>
  </si>
  <si>
    <t>dTokyo Cream</t>
  </si>
  <si>
    <t>AGT602264R</t>
  </si>
  <si>
    <t>dTaranaki Stone</t>
  </si>
  <si>
    <t>AGT602417R</t>
  </si>
  <si>
    <t>dHollywood Vanila</t>
  </si>
  <si>
    <t>AGT912238R</t>
  </si>
  <si>
    <t>dMahony Rosato</t>
  </si>
  <si>
    <t>90X15</t>
  </si>
  <si>
    <t>AGT912243R</t>
  </si>
  <si>
    <t>dQuercus Pine</t>
  </si>
  <si>
    <t>Putih</t>
  </si>
  <si>
    <t>AGT605551R</t>
  </si>
  <si>
    <t>dStroud Walnut</t>
  </si>
  <si>
    <t>AGT602170R</t>
  </si>
  <si>
    <t>dBrooklyn Bone</t>
  </si>
  <si>
    <t>AGT605550R</t>
  </si>
  <si>
    <t>dStroud Oak</t>
  </si>
  <si>
    <t>AGT605513R</t>
  </si>
  <si>
    <t>dSydney Perla</t>
  </si>
  <si>
    <t>AGT602419R</t>
  </si>
  <si>
    <t>dWaikato Bone</t>
  </si>
  <si>
    <t>AGT912237R</t>
  </si>
  <si>
    <t>dMahony Pine</t>
  </si>
  <si>
    <t>AGT602413CR</t>
  </si>
  <si>
    <t>Polaris Nero</t>
  </si>
  <si>
    <t>Hitam</t>
  </si>
  <si>
    <t>AGT912233R</t>
  </si>
  <si>
    <t>dTanimbar Beige</t>
  </si>
  <si>
    <t>AGT912234R</t>
  </si>
  <si>
    <t>dTanimbar Bruno</t>
  </si>
  <si>
    <t>AGT915521R</t>
  </si>
  <si>
    <t>dQueensland Wengue</t>
  </si>
  <si>
    <t>AGT912228R</t>
  </si>
  <si>
    <t>dBarn Colore</t>
  </si>
  <si>
    <t>AGT912203R</t>
  </si>
  <si>
    <t>Cedar Rosato</t>
  </si>
  <si>
    <t>AGT912221R</t>
  </si>
  <si>
    <t>dQuercia Pine</t>
  </si>
  <si>
    <t>AGT915519R</t>
  </si>
  <si>
    <t>dQueensland Pine</t>
  </si>
  <si>
    <t>AGT912214R</t>
  </si>
  <si>
    <t>dParottia Walnut</t>
  </si>
  <si>
    <t>AGT915520R</t>
  </si>
  <si>
    <t>dQueensland Maple</t>
  </si>
  <si>
    <t>AGT912220R</t>
  </si>
  <si>
    <t>dWakatobi Siena</t>
  </si>
  <si>
    <t>AGT915527R</t>
  </si>
  <si>
    <t>dNorth White</t>
  </si>
  <si>
    <t>AGT915524R</t>
  </si>
  <si>
    <t>dNorth Grey</t>
  </si>
  <si>
    <t>AGT915502R</t>
  </si>
  <si>
    <t>Hickory Wengue</t>
  </si>
  <si>
    <t>AGT912202R</t>
  </si>
  <si>
    <t>Cedar Sand</t>
  </si>
  <si>
    <t>AGT915525R</t>
  </si>
  <si>
    <t>dNorth Capuccino</t>
  </si>
  <si>
    <t>AGT912217R</t>
  </si>
  <si>
    <t>dSedona Natural</t>
  </si>
  <si>
    <t>AGT912219R</t>
  </si>
  <si>
    <t>dWakatobi Crema</t>
  </si>
  <si>
    <t>AGT912229R</t>
  </si>
  <si>
    <t>dLignum Pine</t>
  </si>
  <si>
    <t>AGT915526R</t>
  </si>
  <si>
    <t>dNorth Moka</t>
  </si>
  <si>
    <t>AGT915529R</t>
  </si>
  <si>
    <t>dKarimata Walnut</t>
  </si>
  <si>
    <t>AGT915530R</t>
  </si>
  <si>
    <t>dKarimata Wengue</t>
  </si>
  <si>
    <t>AGT915532R</t>
  </si>
  <si>
    <t>dGeorgia Walnut</t>
  </si>
  <si>
    <t>AGT912236R</t>
  </si>
  <si>
    <t>dTeak Autumn</t>
  </si>
  <si>
    <t>Gold</t>
  </si>
  <si>
    <t>AGT912235R</t>
  </si>
  <si>
    <t>dTeak Spring</t>
  </si>
  <si>
    <t>Days Tanggal Order</t>
  </si>
  <si>
    <t>Month Order</t>
  </si>
  <si>
    <t>Months Kirim Order</t>
  </si>
  <si>
    <t>Sales</t>
  </si>
  <si>
    <t>Row Labels</t>
  </si>
  <si>
    <t>Sum of Sales</t>
  </si>
  <si>
    <t>Column Labels</t>
  </si>
  <si>
    <t>Sum of Qty</t>
  </si>
  <si>
    <t xml:space="preserve"> Compound Monthly Growth Rate</t>
  </si>
  <si>
    <t>Average Monthly Sales</t>
  </si>
  <si>
    <t>Highest Monthly Sales</t>
  </si>
  <si>
    <t>Unit Sold VS Target Insight</t>
  </si>
  <si>
    <t>Nama toko</t>
  </si>
  <si>
    <t>Achieved</t>
  </si>
  <si>
    <t>Unachieved</t>
  </si>
  <si>
    <t>Sum of Discount Promo 1</t>
  </si>
  <si>
    <t xml:space="preserve">Total Sales (March-May) </t>
  </si>
  <si>
    <t xml:space="preserve">Total Discount (March-May) </t>
  </si>
  <si>
    <t xml:space="preserve">Total Unit Sold </t>
  </si>
  <si>
    <t>Target Sold Achived</t>
  </si>
  <si>
    <t>Stores</t>
  </si>
  <si>
    <t>(Multiple Items)</t>
  </si>
  <si>
    <t>Target</t>
  </si>
  <si>
    <t>Actual</t>
  </si>
  <si>
    <t>(blank)</t>
  </si>
  <si>
    <t>Average</t>
  </si>
  <si>
    <t>Achived</t>
  </si>
  <si>
    <t xml:space="preserve">Nia Bangunan </t>
  </si>
  <si>
    <t>Total Sell in Per Box VS Target Insight</t>
  </si>
  <si>
    <t>Sum of Qty Konversi</t>
  </si>
  <si>
    <t xml:space="preserve">Target </t>
  </si>
  <si>
    <t xml:space="preserve">Actual </t>
  </si>
  <si>
    <t>Box</t>
  </si>
  <si>
    <t>Average of Unit Price/Box</t>
  </si>
  <si>
    <t>BOX Total</t>
  </si>
  <si>
    <t>Average Price</t>
  </si>
  <si>
    <t>60x30 Total</t>
  </si>
  <si>
    <t>60X60 Total</t>
  </si>
  <si>
    <t>90X15 Total</t>
  </si>
  <si>
    <t>Months</t>
  </si>
  <si>
    <t>Monthly Growth</t>
  </si>
  <si>
    <t>Promotion Period</t>
  </si>
  <si>
    <t/>
  </si>
  <si>
    <t>Monthly Growth Rate</t>
  </si>
  <si>
    <t>Pertumbuhan jumlah pemesanan Karya Material</t>
  </si>
  <si>
    <t>Unit Sold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</si>
</sst>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00_-;\-* #,##0.00_-;_-* &quot;-&quot;??_-;_-@_-"/>
    <numFmt numFmtId="165" formatCode="_-* #,##0_-;\-* #,##0_-;_-* &quot;-&quot;??_-;_-@_-"/>
  </numFmts>
  <fonts count="18" x14ac:knownFonts="1">
    <font>
      <sz val="10"/>
      <color theme="1"/>
      <name val="Eras Medium ITC"/>
      <family val="2"/>
    </font>
    <font>
      <sz val="10"/>
      <color theme="1"/>
      <name val="Eras Medium ITC"/>
      <family val="2"/>
    </font>
    <font>
      <b/>
      <sz val="10"/>
      <color theme="1"/>
      <name val="Eras Medium ITC"/>
      <family val="2"/>
    </font>
    <font>
      <u/>
      <sz val="10"/>
      <color theme="1"/>
      <name val="Eras Medium ITC"/>
      <family val="2"/>
    </font>
    <font>
      <b/>
      <sz val="20"/>
      <color theme="0"/>
      <name val="Eras Medium ITC"/>
      <family val="2"/>
    </font>
    <font>
      <sz val="14"/>
      <color theme="1"/>
      <name val="Eras Medium ITC"/>
      <family val="2"/>
    </font>
    <font>
      <b/>
      <sz val="10"/>
      <color theme="0"/>
      <name val="Eras Medium ITC"/>
      <family val="2"/>
    </font>
    <font>
      <b/>
      <sz val="12"/>
      <color theme="0"/>
      <name val="Eras Medium ITC"/>
      <family val="2"/>
    </font>
    <font>
      <b/>
      <sz val="16"/>
      <color theme="0"/>
      <name val="Eras Medium ITC"/>
      <family val="2"/>
    </font>
    <font>
      <b/>
      <sz val="10"/>
      <name val="Eras Medium ITC"/>
      <family val="2"/>
    </font>
    <font>
      <b/>
      <sz val="14"/>
      <color theme="1"/>
      <name val="Eras Medium ITC"/>
      <family val="2"/>
    </font>
    <font>
      <sz val="10"/>
      <color theme="0"/>
      <name val="Eras Medium ITC"/>
      <family val="2"/>
    </font>
    <font>
      <b/>
      <sz val="14"/>
      <color theme="0"/>
      <name val="Eras Medium ITC"/>
      <family val="2"/>
    </font>
    <font>
      <b/>
      <sz val="12"/>
      <color theme="5"/>
      <name val="Eras Medium ITC"/>
      <family val="2"/>
    </font>
    <font>
      <b/>
      <sz val="16"/>
      <color theme="1"/>
      <name val="Eras Medium ITC"/>
      <family val="2"/>
    </font>
    <font>
      <b/>
      <sz val="14"/>
      <name val="Eras Medium ITC"/>
      <family val="2"/>
    </font>
    <font>
      <b/>
      <sz val="14"/>
      <color rgb="FF000000"/>
      <name val="Eras Medium ITC"/>
      <family val="2"/>
    </font>
    <font>
      <b/>
      <sz val="10"/>
      <color rgb="FF000000"/>
      <name val="Eras Medium ITC"/>
      <family val="2"/>
    </font>
  </fonts>
  <fills count="10">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3" tint="0.79998168889431442"/>
        <bgColor indexed="64"/>
      </patternFill>
    </fill>
    <fill>
      <patternFill patternType="solid">
        <fgColor theme="3"/>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rgb="FFC5D9F1"/>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hair">
        <color auto="1"/>
      </top>
      <bottom style="hair">
        <color auto="1"/>
      </bottom>
      <diagonal/>
    </border>
    <border>
      <left style="thin">
        <color indexed="64"/>
      </left>
      <right/>
      <top/>
      <bottom/>
      <diagonal/>
    </border>
    <border>
      <left/>
      <right style="thin">
        <color indexed="64"/>
      </right>
      <top/>
      <bottom/>
      <diagonal/>
    </border>
    <border>
      <left style="thin">
        <color auto="1"/>
      </left>
      <right style="thin">
        <color auto="1"/>
      </right>
      <top style="hair">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indexed="64"/>
      </top>
      <bottom style="hair">
        <color auto="1"/>
      </bottom>
      <diagonal/>
    </border>
    <border>
      <left style="thin">
        <color auto="1"/>
      </left>
      <right/>
      <top style="hair">
        <color auto="1"/>
      </top>
      <bottom style="hair">
        <color auto="1"/>
      </bottom>
      <diagonal/>
    </border>
    <border>
      <left/>
      <right/>
      <top style="hair">
        <color indexed="64"/>
      </top>
      <bottom style="hair">
        <color indexed="64"/>
      </bottom>
      <diagonal/>
    </border>
    <border>
      <left style="thin">
        <color auto="1"/>
      </left>
      <right/>
      <top style="hair">
        <color auto="1"/>
      </top>
      <bottom style="thin">
        <color auto="1"/>
      </bottom>
      <diagonal/>
    </border>
    <border>
      <left/>
      <right/>
      <top style="hair">
        <color indexed="64"/>
      </top>
      <bottom style="thin">
        <color indexed="64"/>
      </bottom>
      <diagonal/>
    </border>
    <border>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top style="hair">
        <color auto="1"/>
      </top>
      <bottom/>
      <diagonal/>
    </border>
    <border>
      <left/>
      <right style="thin">
        <color indexed="64"/>
      </right>
      <top style="hair">
        <color indexed="64"/>
      </top>
      <bottom/>
      <diagonal/>
    </border>
    <border>
      <left style="thin">
        <color auto="1"/>
      </left>
      <right style="thin">
        <color indexed="64"/>
      </right>
      <top/>
      <bottom style="thin">
        <color indexed="64"/>
      </bottom>
      <diagonal/>
    </border>
    <border>
      <left style="thin">
        <color auto="1"/>
      </left>
      <right style="thin">
        <color indexed="64"/>
      </right>
      <top/>
      <bottom/>
      <diagonal/>
    </border>
    <border>
      <left style="thin">
        <color auto="1"/>
      </left>
      <right/>
      <top style="thin">
        <color auto="1"/>
      </top>
      <bottom/>
      <diagonal/>
    </border>
    <border>
      <left/>
      <right style="thin">
        <color indexed="64"/>
      </right>
      <top style="thin">
        <color auto="1"/>
      </top>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right/>
      <top style="thin">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9">
    <xf numFmtId="0" fontId="0" fillId="0" borderId="0" xfId="0"/>
    <xf numFmtId="0" fontId="0" fillId="2" borderId="1" xfId="0" applyFill="1" applyBorder="1" applyAlignment="1">
      <alignment vertical="top" wrapText="1"/>
    </xf>
    <xf numFmtId="0" fontId="0" fillId="0" borderId="0" xfId="0" applyAlignment="1">
      <alignment vertical="top"/>
    </xf>
    <xf numFmtId="3" fontId="0" fillId="0" borderId="0" xfId="0" applyNumberFormat="1" applyAlignment="1">
      <alignment horizontal="right" vertical="top"/>
    </xf>
    <xf numFmtId="4" fontId="0" fillId="0" borderId="0" xfId="0" applyNumberFormat="1" applyAlignment="1">
      <alignment horizontal="right" vertical="top"/>
    </xf>
    <xf numFmtId="14" fontId="0" fillId="0" borderId="0" xfId="0" applyNumberFormat="1" applyAlignment="1">
      <alignment horizontal="right" vertical="top"/>
    </xf>
    <xf numFmtId="165" fontId="0" fillId="0" borderId="0" xfId="1" applyNumberFormat="1" applyFont="1" applyAlignment="1">
      <alignment vertical="top"/>
    </xf>
    <xf numFmtId="0" fontId="2" fillId="0" borderId="0" xfId="0" applyFont="1" applyAlignment="1">
      <alignment vertical="top"/>
    </xf>
    <xf numFmtId="0" fontId="0" fillId="0" borderId="1" xfId="0" applyBorder="1" applyAlignment="1">
      <alignment horizontal="left" vertical="top"/>
    </xf>
    <xf numFmtId="165" fontId="0" fillId="0" borderId="3" xfId="1" applyNumberFormat="1" applyFont="1" applyBorder="1" applyAlignment="1">
      <alignment vertical="top"/>
    </xf>
    <xf numFmtId="0" fontId="0" fillId="0" borderId="4" xfId="0" applyBorder="1" applyAlignment="1">
      <alignment vertical="top"/>
    </xf>
    <xf numFmtId="0" fontId="0" fillId="0" borderId="5" xfId="0" applyBorder="1" applyAlignment="1">
      <alignment vertical="top"/>
    </xf>
    <xf numFmtId="165" fontId="0" fillId="0" borderId="6" xfId="1" applyNumberFormat="1" applyFont="1"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2"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1" xfId="0" applyBorder="1" applyAlignment="1">
      <alignment vertical="top" wrapText="1"/>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wrapText="1"/>
    </xf>
    <xf numFmtId="0" fontId="3" fillId="0" borderId="0" xfId="0" applyFont="1" applyAlignment="1">
      <alignment vertical="top"/>
    </xf>
    <xf numFmtId="0" fontId="0" fillId="0" borderId="15" xfId="0" applyBorder="1" applyAlignment="1">
      <alignment vertical="top"/>
    </xf>
    <xf numFmtId="165" fontId="0" fillId="0" borderId="15" xfId="1" applyNumberFormat="1" applyFont="1" applyBorder="1" applyAlignment="1">
      <alignment vertical="top"/>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165" fontId="0" fillId="0" borderId="18" xfId="1" applyNumberFormat="1" applyFont="1" applyBorder="1" applyAlignment="1">
      <alignment vertical="top"/>
    </xf>
    <xf numFmtId="0" fontId="0" fillId="0" borderId="19" xfId="0" applyBorder="1" applyAlignment="1">
      <alignment vertical="top"/>
    </xf>
    <xf numFmtId="165" fontId="0" fillId="0" borderId="19" xfId="1" applyNumberFormat="1" applyFont="1" applyBorder="1" applyAlignment="1">
      <alignment vertical="top"/>
    </xf>
    <xf numFmtId="0" fontId="0" fillId="0" borderId="20" xfId="0" applyBorder="1" applyAlignment="1">
      <alignment vertical="top"/>
    </xf>
    <xf numFmtId="0" fontId="0" fillId="0" borderId="21" xfId="0" applyBorder="1" applyAlignment="1">
      <alignment vertical="top"/>
    </xf>
    <xf numFmtId="165" fontId="0" fillId="0" borderId="22" xfId="1" applyNumberFormat="1" applyFont="1" applyBorder="1" applyAlignment="1">
      <alignment vertical="top"/>
    </xf>
    <xf numFmtId="0" fontId="0" fillId="0" borderId="24" xfId="0" applyBorder="1" applyAlignment="1">
      <alignment vertical="top"/>
    </xf>
    <xf numFmtId="165" fontId="0" fillId="0" borderId="23" xfId="1" applyNumberFormat="1" applyFont="1" applyBorder="1" applyAlignment="1">
      <alignment vertical="top"/>
    </xf>
    <xf numFmtId="0" fontId="0" fillId="0" borderId="25" xfId="0" applyBorder="1" applyAlignment="1">
      <alignment horizontal="center" vertical="top"/>
    </xf>
    <xf numFmtId="0" fontId="0" fillId="0" borderId="26" xfId="0" applyBorder="1" applyAlignment="1">
      <alignment horizontal="center" vertical="top"/>
    </xf>
    <xf numFmtId="0" fontId="0" fillId="0" borderId="1" xfId="0" applyBorder="1" applyAlignment="1">
      <alignment horizontal="center" vertical="top" wrapText="1"/>
    </xf>
    <xf numFmtId="0" fontId="0" fillId="2" borderId="19" xfId="0" applyFill="1" applyBorder="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right" vertical="top"/>
    </xf>
    <xf numFmtId="43" fontId="0" fillId="0" borderId="0" xfId="0" applyNumberFormat="1"/>
    <xf numFmtId="3" fontId="0" fillId="0" borderId="0" xfId="0" applyNumberFormat="1" applyAlignment="1">
      <alignment vertical="top"/>
    </xf>
    <xf numFmtId="0" fontId="6" fillId="5" borderId="0" xfId="0" applyFont="1" applyFill="1"/>
    <xf numFmtId="0" fontId="6" fillId="5" borderId="0" xfId="0" applyFont="1" applyFill="1" applyAlignment="1">
      <alignment horizontal="left"/>
    </xf>
    <xf numFmtId="0" fontId="0" fillId="0" borderId="1" xfId="0" applyBorder="1" applyAlignment="1">
      <alignment horizontal="center"/>
    </xf>
    <xf numFmtId="0" fontId="0" fillId="0" borderId="1" xfId="0" applyBorder="1"/>
    <xf numFmtId="0" fontId="10" fillId="6" borderId="0" xfId="0" applyFont="1" applyFill="1" applyAlignment="1">
      <alignment horizontal="center"/>
    </xf>
    <xf numFmtId="9" fontId="0" fillId="0" borderId="0" xfId="3" applyFont="1"/>
    <xf numFmtId="9" fontId="0" fillId="0" borderId="0" xfId="0" applyNumberFormat="1"/>
    <xf numFmtId="0" fontId="0" fillId="6" borderId="0" xfId="0" applyFill="1" applyAlignment="1">
      <alignment horizontal="left"/>
    </xf>
    <xf numFmtId="0" fontId="0" fillId="0" borderId="0" xfId="0" applyAlignment="1">
      <alignment horizontal="left" indent="1"/>
    </xf>
    <xf numFmtId="0" fontId="10" fillId="8" borderId="0" xfId="0" applyFont="1" applyFill="1" applyAlignment="1">
      <alignment horizontal="center"/>
    </xf>
    <xf numFmtId="0" fontId="13" fillId="0" borderId="0" xfId="0" applyFont="1"/>
    <xf numFmtId="0" fontId="14" fillId="0" borderId="0" xfId="0" applyFont="1"/>
    <xf numFmtId="0" fontId="0" fillId="0" borderId="1" xfId="0" applyBorder="1" applyAlignment="1">
      <alignment horizontal="left"/>
    </xf>
    <xf numFmtId="0" fontId="2" fillId="7" borderId="1" xfId="0" applyFont="1" applyFill="1" applyBorder="1"/>
    <xf numFmtId="9" fontId="0" fillId="0" borderId="1" xfId="3" applyFont="1" applyBorder="1"/>
    <xf numFmtId="10" fontId="0" fillId="0" borderId="0" xfId="3" applyNumberFormat="1" applyFont="1"/>
    <xf numFmtId="10" fontId="0" fillId="0" borderId="0" xfId="0" applyNumberFormat="1"/>
    <xf numFmtId="0" fontId="0" fillId="8" borderId="0" xfId="0" applyFill="1"/>
    <xf numFmtId="0" fontId="15" fillId="8" borderId="0" xfId="0" applyFont="1" applyFill="1" applyAlignment="1">
      <alignment horizontal="center"/>
    </xf>
    <xf numFmtId="0" fontId="10" fillId="6" borderId="0" xfId="0" applyFont="1" applyFill="1"/>
    <xf numFmtId="0" fontId="15" fillId="8" borderId="0" xfId="0" applyFont="1" applyFill="1"/>
    <xf numFmtId="0" fontId="15" fillId="9" borderId="0" xfId="0" applyFont="1" applyFill="1"/>
    <xf numFmtId="0" fontId="16" fillId="0" borderId="28" xfId="0" applyFont="1" applyBorder="1"/>
    <xf numFmtId="0" fontId="0" fillId="0" borderId="28" xfId="0" applyBorder="1"/>
    <xf numFmtId="0" fontId="0" fillId="0" borderId="25" xfId="0" applyBorder="1" applyAlignment="1">
      <alignment horizontal="center"/>
    </xf>
    <xf numFmtId="0" fontId="0" fillId="0" borderId="25" xfId="0" applyBorder="1"/>
    <xf numFmtId="9" fontId="0" fillId="0" borderId="28" xfId="0" applyNumberFormat="1" applyBorder="1"/>
    <xf numFmtId="0" fontId="0" fillId="0" borderId="25" xfId="0" applyBorder="1" applyAlignment="1">
      <alignment horizontal="left" vertical="top"/>
    </xf>
    <xf numFmtId="0" fontId="0" fillId="0" borderId="26" xfId="0" applyBorder="1" applyAlignment="1">
      <alignment horizontal="left" vertical="top"/>
    </xf>
    <xf numFmtId="0" fontId="0" fillId="0" borderId="25" xfId="0" applyBorder="1" applyAlignment="1">
      <alignment vertical="top"/>
    </xf>
    <xf numFmtId="0" fontId="0" fillId="0" borderId="24" xfId="0" applyBorder="1" applyAlignment="1">
      <alignment vertical="top" wrapText="1"/>
    </xf>
    <xf numFmtId="0" fontId="10" fillId="0" borderId="0" xfId="0" applyFont="1" applyAlignment="1">
      <alignment horizontal="center"/>
    </xf>
    <xf numFmtId="0" fontId="10" fillId="6" borderId="0" xfId="0" applyFont="1" applyFill="1" applyAlignment="1">
      <alignment horizontal="center"/>
    </xf>
    <xf numFmtId="0" fontId="8" fillId="5" borderId="0" xfId="0" applyFont="1" applyFill="1" applyAlignment="1">
      <alignment horizont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9" fontId="17" fillId="0" borderId="28" xfId="0" applyNumberFormat="1" applyFont="1" applyBorder="1" applyAlignment="1">
      <alignment horizontal="center"/>
    </xf>
    <xf numFmtId="0" fontId="15" fillId="6" borderId="0" xfId="0" applyFont="1" applyFill="1" applyAlignment="1">
      <alignment horizontal="center"/>
    </xf>
    <xf numFmtId="0" fontId="4" fillId="3" borderId="0" xfId="0" applyFont="1" applyFill="1" applyAlignment="1">
      <alignment horizontal="center"/>
    </xf>
    <xf numFmtId="43" fontId="0" fillId="0" borderId="0" xfId="2" applyNumberFormat="1" applyFont="1" applyAlignment="1">
      <alignment vertical="center"/>
    </xf>
    <xf numFmtId="0" fontId="5" fillId="4" borderId="0" xfId="0" applyFont="1" applyFill="1" applyAlignment="1">
      <alignment horizontal="center"/>
    </xf>
    <xf numFmtId="0" fontId="0" fillId="0" borderId="0" xfId="0" applyAlignment="1">
      <alignment horizontal="center"/>
    </xf>
    <xf numFmtId="43" fontId="0" fillId="0" borderId="0" xfId="0" applyNumberFormat="1" applyAlignment="1">
      <alignment horizontal="center"/>
    </xf>
    <xf numFmtId="0" fontId="6" fillId="5" borderId="0" xfId="0" applyFont="1" applyFill="1" applyAlignment="1">
      <alignment horizontal="center"/>
    </xf>
    <xf numFmtId="0" fontId="12" fillId="5" borderId="0" xfId="0" applyFont="1" applyFill="1" applyAlignment="1">
      <alignment horizontal="center"/>
    </xf>
    <xf numFmtId="0" fontId="7" fillId="5" borderId="0" xfId="0" applyFont="1" applyFill="1" applyAlignment="1">
      <alignment horizontal="center"/>
    </xf>
    <xf numFmtId="43" fontId="9" fillId="0" borderId="0" xfId="0" applyNumberFormat="1" applyFont="1"/>
    <xf numFmtId="0" fontId="11" fillId="5" borderId="0" xfId="0" applyFont="1" applyFill="1" applyAlignment="1">
      <alignment horizontal="center"/>
    </xf>
    <xf numFmtId="9" fontId="0" fillId="0" borderId="0" xfId="3" applyFont="1" applyAlignment="1">
      <alignment horizontal="center"/>
    </xf>
    <xf numFmtId="43" fontId="2" fillId="0" borderId="0" xfId="0" applyNumberFormat="1" applyFont="1" applyAlignment="1">
      <alignment horizontal="center"/>
    </xf>
    <xf numFmtId="0" fontId="2" fillId="0" borderId="0" xfId="0" applyFont="1" applyAlignment="1">
      <alignment horizontal="center"/>
    </xf>
    <xf numFmtId="0" fontId="10" fillId="0" borderId="27" xfId="0" applyFont="1" applyBorder="1" applyAlignment="1">
      <alignment horizontal="center"/>
    </xf>
  </cellXfs>
  <cellStyles count="4">
    <cellStyle name="Comma" xfId="1" builtinId="3"/>
    <cellStyle name="Currency" xfId="2" builtinId="4"/>
    <cellStyle name="Normal" xfId="0" builtinId="0"/>
    <cellStyle name="Percent" xfId="3" builtinId="5"/>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5" formatCode="_(* #,##0.00_);_(* \(#,##0.0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Unit</a:t>
            </a:r>
            <a:r>
              <a:rPr lang="en-US" baseline="0"/>
              <a:t> Sold &amp; Target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Pivot'!$G$16</c:f>
              <c:strCache>
                <c:ptCount val="1"/>
                <c:pt idx="0">
                  <c:v>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Pivot'!$F$17:$F$19</c:f>
              <c:strCache>
                <c:ptCount val="3"/>
                <c:pt idx="0">
                  <c:v>Karya Material</c:v>
                </c:pt>
                <c:pt idx="1">
                  <c:v>Keramik 123</c:v>
                </c:pt>
                <c:pt idx="2">
                  <c:v>Nia Bangunan</c:v>
                </c:pt>
              </c:strCache>
            </c:strRef>
          </c:cat>
          <c:val>
            <c:numRef>
              <c:f>'Promo Pivot'!$G$17:$G$19</c:f>
              <c:numCache>
                <c:formatCode>General</c:formatCode>
                <c:ptCount val="3"/>
                <c:pt idx="0">
                  <c:v>3500</c:v>
                </c:pt>
                <c:pt idx="1">
                  <c:v>2000</c:v>
                </c:pt>
                <c:pt idx="2">
                  <c:v>1500</c:v>
                </c:pt>
              </c:numCache>
            </c:numRef>
          </c:val>
          <c:extLst>
            <c:ext xmlns:c16="http://schemas.microsoft.com/office/drawing/2014/chart" uri="{C3380CC4-5D6E-409C-BE32-E72D297353CC}">
              <c16:uniqueId val="{00000000-3297-4E7D-A9E4-36ED5F0A1619}"/>
            </c:ext>
          </c:extLst>
        </c:ser>
        <c:ser>
          <c:idx val="1"/>
          <c:order val="1"/>
          <c:tx>
            <c:strRef>
              <c:f>'Promo Pivot'!$H$16</c:f>
              <c:strCache>
                <c:ptCount val="1"/>
                <c:pt idx="0">
                  <c:v>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Pivot'!$F$17:$F$19</c:f>
              <c:strCache>
                <c:ptCount val="3"/>
                <c:pt idx="0">
                  <c:v>Karya Material</c:v>
                </c:pt>
                <c:pt idx="1">
                  <c:v>Keramik 123</c:v>
                </c:pt>
                <c:pt idx="2">
                  <c:v>Nia Bangunan</c:v>
                </c:pt>
              </c:strCache>
            </c:strRef>
          </c:cat>
          <c:val>
            <c:numRef>
              <c:f>'Promo Pivot'!$H$17:$H$19</c:f>
              <c:numCache>
                <c:formatCode>General</c:formatCode>
                <c:ptCount val="3"/>
                <c:pt idx="0">
                  <c:v>3881</c:v>
                </c:pt>
                <c:pt idx="1">
                  <c:v>1366</c:v>
                </c:pt>
                <c:pt idx="2">
                  <c:v>1359</c:v>
                </c:pt>
              </c:numCache>
            </c:numRef>
          </c:val>
          <c:extLst>
            <c:ext xmlns:c16="http://schemas.microsoft.com/office/drawing/2014/chart" uri="{C3380CC4-5D6E-409C-BE32-E72D297353CC}">
              <c16:uniqueId val="{00000001-3297-4E7D-A9E4-36ED5F0A1619}"/>
            </c:ext>
          </c:extLst>
        </c:ser>
        <c:dLbls>
          <c:dLblPos val="outEnd"/>
          <c:showLegendKey val="0"/>
          <c:showVal val="1"/>
          <c:showCatName val="0"/>
          <c:showSerName val="0"/>
          <c:showPercent val="0"/>
          <c:showBubbleSize val="0"/>
        </c:dLbls>
        <c:gapWidth val="219"/>
        <c:overlap val="-27"/>
        <c:axId val="1522397504"/>
        <c:axId val="1522421024"/>
      </c:barChart>
      <c:catAx>
        <c:axId val="152239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421024"/>
        <c:crosses val="autoZero"/>
        <c:auto val="1"/>
        <c:lblAlgn val="ctr"/>
        <c:lblOffset val="100"/>
        <c:noMultiLvlLbl val="0"/>
      </c:catAx>
      <c:valAx>
        <c:axId val="152242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a:t>
            </a:r>
            <a:r>
              <a:rPr lang="en-US"/>
              <a:t>Growth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'Promo Pivot'!$D$129</c:f>
              <c:strCache>
                <c:ptCount val="1"/>
                <c:pt idx="0">
                  <c:v>Monthly Growth Rate</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Pivot'!$C$130:$C$141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Pivot'!$D$130:$D$141</c:f>
              <c:numCache>
                <c:formatCode>0%</c:formatCode>
                <c:ptCount val="12"/>
                <c:pt idx="0">
                  <c:v>0</c:v>
                </c:pt>
                <c:pt idx="1">
                  <c:v>0.15338022311823096</c:v>
                </c:pt>
                <c:pt idx="2">
                  <c:v>0.37523906568427651</c:v>
                </c:pt>
                <c:pt idx="3">
                  <c:v>-0.77480396459450684</c:v>
                </c:pt>
                <c:pt idx="4">
                  <c:v>3.336590121514543</c:v>
                </c:pt>
                <c:pt idx="5">
                  <c:v>-0.23646176939543984</c:v>
                </c:pt>
                <c:pt idx="6" formatCode="0.00%">
                  <c:v>7.1850062677714251E-4</c:v>
                </c:pt>
                <c:pt idx="7">
                  <c:v>0.39498327248285237</c:v>
                </c:pt>
                <c:pt idx="8">
                  <c:v>-0.25432285335698718</c:v>
                </c:pt>
                <c:pt idx="9">
                  <c:v>0.36382594392962564</c:v>
                </c:pt>
                <c:pt idx="10">
                  <c:v>0.25886482819516082</c:v>
                </c:pt>
                <c:pt idx="11">
                  <c:v>-0.58553380037123526</c:v>
                </c:pt>
              </c:numCache>
            </c:numRef>
          </c:val>
          <c:smooth val="0"/>
          <c:extLst>
            <c:ext xmlns:c16="http://schemas.microsoft.com/office/drawing/2014/chart" uri="{C3380CC4-5D6E-409C-BE32-E72D297353CC}">
              <c16:uniqueId val="{00000000-8477-4B25-B9AB-7A78162D70D8}"/>
            </c:ext>
          </c:extLst>
        </c:ser>
        <c:ser>
          <c:idx val="1"/>
          <c:order val="1"/>
          <c:tx>
            <c:strRef>
              <c:f>'Promo Pivot'!$E$129</c:f>
              <c:strCache>
                <c:ptCount val="1"/>
                <c:pt idx="0">
                  <c:v>Promotion Period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Pivot'!$C$130:$C$141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Pivot'!$E$130:$E$141</c:f>
              <c:numCache>
                <c:formatCode>0%</c:formatCode>
                <c:ptCount val="12"/>
                <c:pt idx="2">
                  <c:v>0.37523906568427651</c:v>
                </c:pt>
                <c:pt idx="3">
                  <c:v>-0.77480396459450684</c:v>
                </c:pt>
                <c:pt idx="4">
                  <c:v>3.336590121514543</c:v>
                </c:pt>
              </c:numCache>
            </c:numRef>
          </c:val>
          <c:smooth val="0"/>
          <c:extLst>
            <c:ext xmlns:c16="http://schemas.microsoft.com/office/drawing/2014/chart" uri="{C3380CC4-5D6E-409C-BE32-E72D297353CC}">
              <c16:uniqueId val="{00000001-8477-4B25-B9AB-7A78162D70D8}"/>
            </c:ext>
          </c:extLst>
        </c:ser>
        <c:dLbls>
          <c:dLblPos val="t"/>
          <c:showLegendKey val="0"/>
          <c:showVal val="1"/>
          <c:showCatName val="0"/>
          <c:showSerName val="0"/>
          <c:showPercent val="0"/>
          <c:showBubbleSize val="0"/>
        </c:dLbls>
        <c:marker val="1"/>
        <c:smooth val="0"/>
        <c:axId val="513177200"/>
        <c:axId val="513173360"/>
      </c:lineChart>
      <c:catAx>
        <c:axId val="51317720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3360"/>
        <c:crosses val="autoZero"/>
        <c:auto val="1"/>
        <c:lblAlgn val="ctr"/>
        <c:lblOffset val="100"/>
        <c:noMultiLvlLbl val="0"/>
      </c:catAx>
      <c:valAx>
        <c:axId val="5131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a:t>
            </a:r>
            <a:r>
              <a:rPr lang="en-US" baseline="0"/>
              <a:t> in Unit Sold Item Sales to Keramik 123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'Promo Pivot'!$G$163</c:f>
              <c:strCache>
                <c:ptCount val="1"/>
                <c:pt idx="0">
                  <c:v>Monthly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Pivot'!$E$164:$E$175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Pivot'!$G$164:$G$175</c:f>
              <c:numCache>
                <c:formatCode>General</c:formatCode>
                <c:ptCount val="12"/>
                <c:pt idx="0">
                  <c:v>0</c:v>
                </c:pt>
                <c:pt idx="1">
                  <c:v>0.58192090395480223</c:v>
                </c:pt>
                <c:pt idx="2" formatCode="0%">
                  <c:v>0.64642857142857146</c:v>
                </c:pt>
                <c:pt idx="3">
                  <c:v>-0.6290672451193059</c:v>
                </c:pt>
                <c:pt idx="4">
                  <c:v>2.9181286549707601</c:v>
                </c:pt>
                <c:pt idx="5">
                  <c:v>3.2835820895522387E-2</c:v>
                </c:pt>
                <c:pt idx="6">
                  <c:v>0.46242774566473988</c:v>
                </c:pt>
                <c:pt idx="7">
                  <c:v>0.61660079051383399</c:v>
                </c:pt>
                <c:pt idx="8">
                  <c:v>-0.28973105134474325</c:v>
                </c:pt>
                <c:pt idx="9">
                  <c:v>-0.10413080895008606</c:v>
                </c:pt>
                <c:pt idx="10">
                  <c:v>1.2977905859750241</c:v>
                </c:pt>
                <c:pt idx="11">
                  <c:v>-0.79138795986622068</c:v>
                </c:pt>
              </c:numCache>
            </c:numRef>
          </c:val>
          <c:smooth val="0"/>
          <c:extLst>
            <c:ext xmlns:c16="http://schemas.microsoft.com/office/drawing/2014/chart" uri="{C3380CC4-5D6E-409C-BE32-E72D297353CC}">
              <c16:uniqueId val="{00000000-C20D-4BF3-9A11-7E17B2C8D74A}"/>
            </c:ext>
          </c:extLst>
        </c:ser>
        <c:dLbls>
          <c:dLblPos val="t"/>
          <c:showLegendKey val="0"/>
          <c:showVal val="1"/>
          <c:showCatName val="0"/>
          <c:showSerName val="0"/>
          <c:showPercent val="0"/>
          <c:showBubbleSize val="0"/>
        </c:dLbls>
        <c:marker val="1"/>
        <c:smooth val="0"/>
        <c:axId val="518778112"/>
        <c:axId val="518779552"/>
        <c:extLst>
          <c:ext xmlns:c15="http://schemas.microsoft.com/office/drawing/2012/chart" uri="{02D57815-91ED-43cb-92C2-25804820EDAC}">
            <c15:filteredLineSeries>
              <c15:ser>
                <c:idx val="0"/>
                <c:order val="0"/>
                <c:tx>
                  <c:strRef>
                    <c:extLst>
                      <c:ext uri="{02D57815-91ED-43cb-92C2-25804820EDAC}">
                        <c15:formulaRef>
                          <c15:sqref>'Promo Pivot'!$F$163</c15:sqref>
                        </c15:formulaRef>
                      </c:ext>
                    </c:extLst>
                    <c:strCache>
                      <c:ptCount val="1"/>
                      <c:pt idx="0">
                        <c:v>Unit Sold Monthly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'Promo Pivot'!$E$164:$E$175</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'Promo Pivot'!$F$164:$F$175</c15:sqref>
                        </c15:formulaRef>
                      </c:ext>
                    </c:extLst>
                    <c:numCache>
                      <c:formatCode>General</c:formatCode>
                      <c:ptCount val="12"/>
                      <c:pt idx="0">
                        <c:v>177</c:v>
                      </c:pt>
                      <c:pt idx="1">
                        <c:v>280</c:v>
                      </c:pt>
                      <c:pt idx="2">
                        <c:v>461</c:v>
                      </c:pt>
                      <c:pt idx="3">
                        <c:v>171</c:v>
                      </c:pt>
                      <c:pt idx="4">
                        <c:v>670</c:v>
                      </c:pt>
                      <c:pt idx="5">
                        <c:v>692</c:v>
                      </c:pt>
                      <c:pt idx="6">
                        <c:v>1012</c:v>
                      </c:pt>
                      <c:pt idx="7">
                        <c:v>1636</c:v>
                      </c:pt>
                      <c:pt idx="8">
                        <c:v>1162</c:v>
                      </c:pt>
                      <c:pt idx="9">
                        <c:v>1041</c:v>
                      </c:pt>
                      <c:pt idx="10">
                        <c:v>2392</c:v>
                      </c:pt>
                      <c:pt idx="11">
                        <c:v>499</c:v>
                      </c:pt>
                    </c:numCache>
                  </c:numRef>
                </c:val>
                <c:smooth val="0"/>
                <c:extLst>
                  <c:ext xmlns:c16="http://schemas.microsoft.com/office/drawing/2014/chart" uri="{C3380CC4-5D6E-409C-BE32-E72D297353CC}">
                    <c16:uniqueId val="{00000001-C20D-4BF3-9A11-7E17B2C8D74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'Promo Pivot'!$H$163</c15:sqref>
                        </c15:formulaRef>
                      </c:ext>
                    </c:extLst>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'Promo Pivot'!$E$164:$E$175</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xmlns:c15="http://schemas.microsoft.com/office/drawing/2012/chart">
                      <c:ext xmlns:c15="http://schemas.microsoft.com/office/drawing/2012/chart" uri="{02D57815-91ED-43cb-92C2-25804820EDAC}">
                        <c15:formulaRef>
                          <c15:sqref>'Promo Pivot'!$H$164:$H$175</c15:sqref>
                        </c15:formulaRef>
                      </c:ext>
                    </c:extLst>
                    <c:numCache>
                      <c:formatCode>General</c:formatCode>
                      <c:ptCount val="12"/>
                    </c:numCache>
                  </c:numRef>
                </c:val>
                <c:smooth val="0"/>
                <c:extLst xmlns:c15="http://schemas.microsoft.com/office/drawing/2012/chart">
                  <c:ext xmlns:c16="http://schemas.microsoft.com/office/drawing/2014/chart" uri="{C3380CC4-5D6E-409C-BE32-E72D297353CC}">
                    <c16:uniqueId val="{00000002-C20D-4BF3-9A11-7E17B2C8D74A}"/>
                  </c:ext>
                </c:extLst>
              </c15:ser>
            </c15:filteredLineSeries>
          </c:ext>
        </c:extLst>
      </c:lineChart>
      <c:catAx>
        <c:axId val="5187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9552"/>
        <c:crosses val="autoZero"/>
        <c:auto val="1"/>
        <c:lblAlgn val="ctr"/>
        <c:lblOffset val="100"/>
        <c:noMultiLvlLbl val="0"/>
      </c:catAx>
      <c:valAx>
        <c:axId val="51877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8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Growth in Unit Item Sales to Karya Material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'Promo Pivot'!$C$163</c:f>
              <c:strCache>
                <c:ptCount val="1"/>
                <c:pt idx="0">
                  <c:v>Monthly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Pivot'!$A$164:$A$175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Pivot'!$C$164:$C$175</c:f>
              <c:numCache>
                <c:formatCode>0%</c:formatCode>
                <c:ptCount val="12"/>
                <c:pt idx="0">
                  <c:v>0</c:v>
                </c:pt>
                <c:pt idx="1">
                  <c:v>-2.2801302931596091E-2</c:v>
                </c:pt>
                <c:pt idx="2">
                  <c:v>-3.3333333333333335E-3</c:v>
                </c:pt>
                <c:pt idx="3">
                  <c:v>-0.70317725752508364</c:v>
                </c:pt>
                <c:pt idx="4">
                  <c:v>5.2</c:v>
                </c:pt>
                <c:pt idx="5">
                  <c:v>-0.44298046342571556</c:v>
                </c:pt>
                <c:pt idx="6">
                  <c:v>-0.26753670473083196</c:v>
                </c:pt>
                <c:pt idx="7">
                  <c:v>0.53006681514476617</c:v>
                </c:pt>
                <c:pt idx="8">
                  <c:v>-0.26200873362445415</c:v>
                </c:pt>
                <c:pt idx="9">
                  <c:v>0.44477317554240631</c:v>
                </c:pt>
                <c:pt idx="10">
                  <c:v>-0.37337883959044371</c:v>
                </c:pt>
                <c:pt idx="11">
                  <c:v>-0.30827886710239649</c:v>
                </c:pt>
              </c:numCache>
            </c:numRef>
          </c:val>
          <c:smooth val="0"/>
          <c:extLst>
            <c:ext xmlns:c16="http://schemas.microsoft.com/office/drawing/2014/chart" uri="{C3380CC4-5D6E-409C-BE32-E72D297353CC}">
              <c16:uniqueId val="{00000000-32EF-4AB5-BD51-73C2EE3F04B0}"/>
            </c:ext>
          </c:extLst>
        </c:ser>
        <c:dLbls>
          <c:dLblPos val="t"/>
          <c:showLegendKey val="0"/>
          <c:showVal val="1"/>
          <c:showCatName val="0"/>
          <c:showSerName val="0"/>
          <c:showPercent val="0"/>
          <c:showBubbleSize val="0"/>
        </c:dLbls>
        <c:smooth val="0"/>
        <c:axId val="239944256"/>
        <c:axId val="239945696"/>
        <c:extLst>
          <c:ext xmlns:c15="http://schemas.microsoft.com/office/drawing/2012/chart" uri="{02D57815-91ED-43cb-92C2-25804820EDAC}">
            <c15:filteredLineSeries>
              <c15:ser>
                <c:idx val="0"/>
                <c:order val="0"/>
                <c:tx>
                  <c:strRef>
                    <c:extLst>
                      <c:ext uri="{02D57815-91ED-43cb-92C2-25804820EDAC}">
                        <c15:formulaRef>
                          <c15:sqref>'Promo Pivot'!$B$163</c15:sqref>
                        </c15:formulaRef>
                      </c:ext>
                    </c:extLst>
                    <c:strCache>
                      <c:ptCount val="1"/>
                      <c:pt idx="0">
                        <c:v>Unit Sold Monthly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'Promo Pivot'!$A$164:$A$175</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'Promo Pivot'!$B$164:$B$175</c15:sqref>
                        </c15:formulaRef>
                      </c:ext>
                    </c:extLst>
                    <c:numCache>
                      <c:formatCode>General</c:formatCode>
                      <c:ptCount val="12"/>
                      <c:pt idx="0">
                        <c:v>1228</c:v>
                      </c:pt>
                      <c:pt idx="1">
                        <c:v>1200</c:v>
                      </c:pt>
                      <c:pt idx="2">
                        <c:v>1196</c:v>
                      </c:pt>
                      <c:pt idx="3">
                        <c:v>355</c:v>
                      </c:pt>
                      <c:pt idx="4">
                        <c:v>2201</c:v>
                      </c:pt>
                      <c:pt idx="5">
                        <c:v>1226</c:v>
                      </c:pt>
                      <c:pt idx="6">
                        <c:v>898</c:v>
                      </c:pt>
                      <c:pt idx="7">
                        <c:v>1374</c:v>
                      </c:pt>
                      <c:pt idx="8">
                        <c:v>1014</c:v>
                      </c:pt>
                      <c:pt idx="9">
                        <c:v>1465</c:v>
                      </c:pt>
                      <c:pt idx="10">
                        <c:v>918</c:v>
                      </c:pt>
                      <c:pt idx="11">
                        <c:v>635</c:v>
                      </c:pt>
                    </c:numCache>
                  </c:numRef>
                </c:val>
                <c:smooth val="0"/>
                <c:extLst>
                  <c:ext xmlns:c16="http://schemas.microsoft.com/office/drawing/2014/chart" uri="{C3380CC4-5D6E-409C-BE32-E72D297353CC}">
                    <c16:uniqueId val="{00000001-32EF-4AB5-BD51-73C2EE3F04B0}"/>
                  </c:ext>
                </c:extLst>
              </c15:ser>
            </c15:filteredLineSeries>
          </c:ext>
        </c:extLst>
      </c:lineChart>
      <c:catAx>
        <c:axId val="2399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45696"/>
        <c:crosses val="autoZero"/>
        <c:auto val="1"/>
        <c:lblAlgn val="ctr"/>
        <c:lblOffset val="100"/>
        <c:noMultiLvlLbl val="0"/>
      </c:catAx>
      <c:valAx>
        <c:axId val="23994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4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 in Unit Item Sales</a:t>
            </a:r>
            <a:r>
              <a:rPr lang="en-US" baseline="0"/>
              <a:t> to Nia Building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'Promo Pivot'!$K$162:$K$163</c:f>
              <c:strCache>
                <c:ptCount val="2"/>
                <c:pt idx="0">
                  <c:v>Nia Bangunan </c:v>
                </c:pt>
                <c:pt idx="1">
                  <c:v>Monthly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Pivot'!$I$164:$I$175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Pivot'!$K$164:$K$175</c:f>
              <c:numCache>
                <c:formatCode>General</c:formatCode>
                <c:ptCount val="12"/>
                <c:pt idx="0">
                  <c:v>0</c:v>
                </c:pt>
                <c:pt idx="1">
                  <c:v>0.28953771289537711</c:v>
                </c:pt>
                <c:pt idx="2" formatCode="0%">
                  <c:v>1.0245283018867926</c:v>
                </c:pt>
                <c:pt idx="3">
                  <c:v>-0.92917054986020509</c:v>
                </c:pt>
                <c:pt idx="4">
                  <c:v>1.763157894736842</c:v>
                </c:pt>
                <c:pt idx="5">
                  <c:v>0.27142857142857141</c:v>
                </c:pt>
                <c:pt idx="6">
                  <c:v>7.4906367041198503E-3</c:v>
                </c:pt>
                <c:pt idx="7">
                  <c:v>-0.74721189591078063</c:v>
                </c:pt>
                <c:pt idx="8">
                  <c:v>0.57352941176470584</c:v>
                </c:pt>
                <c:pt idx="9">
                  <c:v>4.4953271028037385</c:v>
                </c:pt>
                <c:pt idx="10">
                  <c:v>0</c:v>
                </c:pt>
                <c:pt idx="11">
                  <c:v>-0.1598639455782313</c:v>
                </c:pt>
              </c:numCache>
            </c:numRef>
          </c:val>
          <c:smooth val="0"/>
          <c:extLst>
            <c:ext xmlns:c16="http://schemas.microsoft.com/office/drawing/2014/chart" uri="{C3380CC4-5D6E-409C-BE32-E72D297353CC}">
              <c16:uniqueId val="{00000000-567B-47D7-86C1-69EEC4F02956}"/>
            </c:ext>
          </c:extLst>
        </c:ser>
        <c:dLbls>
          <c:dLblPos val="t"/>
          <c:showLegendKey val="0"/>
          <c:showVal val="1"/>
          <c:showCatName val="0"/>
          <c:showSerName val="0"/>
          <c:showPercent val="0"/>
          <c:showBubbleSize val="0"/>
        </c:dLbls>
        <c:smooth val="0"/>
        <c:axId val="513919504"/>
        <c:axId val="513922864"/>
        <c:extLst>
          <c:ext xmlns:c15="http://schemas.microsoft.com/office/drawing/2012/chart" uri="{02D57815-91ED-43cb-92C2-25804820EDAC}">
            <c15:filteredLineSeries>
              <c15:ser>
                <c:idx val="0"/>
                <c:order val="0"/>
                <c:tx>
                  <c:strRef>
                    <c:extLst>
                      <c:ext uri="{02D57815-91ED-43cb-92C2-25804820EDAC}">
                        <c15:formulaRef>
                          <c15:sqref>'Promo Pivot'!$J$162:$J$163</c15:sqref>
                        </c15:formulaRef>
                      </c:ext>
                    </c:extLst>
                    <c:strCache>
                      <c:ptCount val="2"/>
                      <c:pt idx="0">
                        <c:v>Nia Bangunan </c:v>
                      </c:pt>
                      <c:pt idx="1">
                        <c:v>Unit Sold Monthly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'Promo Pivot'!$I$164:$I$175</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'Promo Pivot'!$J$164:$J$175</c15:sqref>
                        </c15:formulaRef>
                      </c:ext>
                    </c:extLst>
                    <c:numCache>
                      <c:formatCode>General</c:formatCode>
                      <c:ptCount val="12"/>
                      <c:pt idx="0">
                        <c:v>411</c:v>
                      </c:pt>
                      <c:pt idx="1">
                        <c:v>530</c:v>
                      </c:pt>
                      <c:pt idx="2">
                        <c:v>1073</c:v>
                      </c:pt>
                      <c:pt idx="3">
                        <c:v>76</c:v>
                      </c:pt>
                      <c:pt idx="4">
                        <c:v>210</c:v>
                      </c:pt>
                      <c:pt idx="5">
                        <c:v>267</c:v>
                      </c:pt>
                      <c:pt idx="6">
                        <c:v>269</c:v>
                      </c:pt>
                      <c:pt idx="7">
                        <c:v>68</c:v>
                      </c:pt>
                      <c:pt idx="8">
                        <c:v>107</c:v>
                      </c:pt>
                      <c:pt idx="9">
                        <c:v>588</c:v>
                      </c:pt>
                      <c:pt idx="10">
                        <c:v>588</c:v>
                      </c:pt>
                      <c:pt idx="11">
                        <c:v>494</c:v>
                      </c:pt>
                    </c:numCache>
                  </c:numRef>
                </c:val>
                <c:smooth val="0"/>
                <c:extLst>
                  <c:ext xmlns:c16="http://schemas.microsoft.com/office/drawing/2014/chart" uri="{C3380CC4-5D6E-409C-BE32-E72D297353CC}">
                    <c16:uniqueId val="{00000001-567B-47D7-86C1-69EEC4F02956}"/>
                  </c:ext>
                </c:extLst>
              </c15:ser>
            </c15:filteredLineSeries>
          </c:ext>
        </c:extLst>
      </c:lineChart>
      <c:catAx>
        <c:axId val="5139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22864"/>
        <c:crosses val="autoZero"/>
        <c:auto val="1"/>
        <c:lblAlgn val="ctr"/>
        <c:lblOffset val="100"/>
        <c:noMultiLvlLbl val="0"/>
      </c:catAx>
      <c:valAx>
        <c:axId val="5139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1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Sales!PivotTable5</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Ten Motif</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Sales'!$B$16:$B$17</c:f>
              <c:strCache>
                <c:ptCount val="1"/>
                <c:pt idx="0">
                  <c:v>dMarseille Bone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Sales'!$B$18:$B$24</c:f>
              <c:numCache>
                <c:formatCode>General</c:formatCode>
                <c:ptCount val="3"/>
                <c:pt idx="1">
                  <c:v>266498000</c:v>
                </c:pt>
              </c:numCache>
            </c:numRef>
          </c:val>
          <c:extLst>
            <c:ext xmlns:c16="http://schemas.microsoft.com/office/drawing/2014/chart" uri="{C3380CC4-5D6E-409C-BE32-E72D297353CC}">
              <c16:uniqueId val="{00000000-836C-4F65-A123-E2C4C30180B9}"/>
            </c:ext>
          </c:extLst>
        </c:ser>
        <c:ser>
          <c:idx val="1"/>
          <c:order val="1"/>
          <c:tx>
            <c:strRef>
              <c:f>'Top Sales'!$C$16:$C$17</c:f>
              <c:strCache>
                <c:ptCount val="1"/>
                <c:pt idx="0">
                  <c:v>dMelbourne White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Sales'!$C$18:$C$24</c:f>
              <c:numCache>
                <c:formatCode>General</c:formatCode>
                <c:ptCount val="3"/>
                <c:pt idx="0">
                  <c:v>33464000</c:v>
                </c:pt>
                <c:pt idx="1">
                  <c:v>108217000</c:v>
                </c:pt>
                <c:pt idx="2">
                  <c:v>64398500</c:v>
                </c:pt>
              </c:numCache>
            </c:numRef>
          </c:val>
          <c:extLst>
            <c:ext xmlns:c16="http://schemas.microsoft.com/office/drawing/2014/chart" uri="{C3380CC4-5D6E-409C-BE32-E72D297353CC}">
              <c16:uniqueId val="{000001D1-836C-4F65-A123-E2C4C30180B9}"/>
            </c:ext>
          </c:extLst>
        </c:ser>
        <c:ser>
          <c:idx val="2"/>
          <c:order val="2"/>
          <c:tx>
            <c:strRef>
              <c:f>'Top Sales'!$D$16:$D$17</c:f>
              <c:strCache>
                <c:ptCount val="1"/>
                <c:pt idx="0">
                  <c:v>dSalvadori White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Sales'!$D$18:$D$24</c:f>
              <c:numCache>
                <c:formatCode>General</c:formatCode>
                <c:ptCount val="3"/>
                <c:pt idx="0">
                  <c:v>87140400</c:v>
                </c:pt>
                <c:pt idx="1">
                  <c:v>104816400</c:v>
                </c:pt>
                <c:pt idx="2">
                  <c:v>13197600</c:v>
                </c:pt>
              </c:numCache>
            </c:numRef>
          </c:val>
          <c:extLst>
            <c:ext xmlns:c16="http://schemas.microsoft.com/office/drawing/2014/chart" uri="{C3380CC4-5D6E-409C-BE32-E72D297353CC}">
              <c16:uniqueId val="{000001D2-836C-4F65-A123-E2C4C30180B9}"/>
            </c:ext>
          </c:extLst>
        </c:ser>
        <c:ser>
          <c:idx val="3"/>
          <c:order val="3"/>
          <c:tx>
            <c:strRef>
              <c:f>'Top Sales'!$E$16:$E$17</c:f>
              <c:strCache>
                <c:ptCount val="1"/>
                <c:pt idx="0">
                  <c:v>dVancouver Bone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Sales'!$E$18:$E$24</c:f>
              <c:numCache>
                <c:formatCode>General</c:formatCode>
                <c:ptCount val="3"/>
                <c:pt idx="0">
                  <c:v>36358500</c:v>
                </c:pt>
                <c:pt idx="1">
                  <c:v>46799500</c:v>
                </c:pt>
                <c:pt idx="2">
                  <c:v>102255500</c:v>
                </c:pt>
              </c:numCache>
            </c:numRef>
          </c:val>
          <c:extLst>
            <c:ext xmlns:c16="http://schemas.microsoft.com/office/drawing/2014/chart" uri="{C3380CC4-5D6E-409C-BE32-E72D297353CC}">
              <c16:uniqueId val="{000001D3-836C-4F65-A123-E2C4C30180B9}"/>
            </c:ext>
          </c:extLst>
        </c:ser>
        <c:ser>
          <c:idx val="4"/>
          <c:order val="4"/>
          <c:tx>
            <c:strRef>
              <c:f>'Top Sales'!$F$16:$F$17</c:f>
              <c:strCache>
                <c:ptCount val="1"/>
                <c:pt idx="0">
                  <c:v>dPozlana Dark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Sales'!$F$18:$F$24</c:f>
              <c:numCache>
                <c:formatCode>General</c:formatCode>
                <c:ptCount val="3"/>
                <c:pt idx="0">
                  <c:v>90114000</c:v>
                </c:pt>
                <c:pt idx="1">
                  <c:v>19081000</c:v>
                </c:pt>
                <c:pt idx="2">
                  <c:v>65997000</c:v>
                </c:pt>
              </c:numCache>
            </c:numRef>
          </c:val>
          <c:extLst>
            <c:ext xmlns:c16="http://schemas.microsoft.com/office/drawing/2014/chart" uri="{C3380CC4-5D6E-409C-BE32-E72D297353CC}">
              <c16:uniqueId val="{000001D4-836C-4F65-A123-E2C4C30180B9}"/>
            </c:ext>
          </c:extLst>
        </c:ser>
        <c:ser>
          <c:idx val="5"/>
          <c:order val="5"/>
          <c:tx>
            <c:strRef>
              <c:f>'Top Sales'!$G$16:$G$17</c:f>
              <c:strCache>
                <c:ptCount val="1"/>
                <c:pt idx="0">
                  <c:v>dPetrella Charcoal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Sales'!$G$18:$G$24</c:f>
              <c:numCache>
                <c:formatCode>General</c:formatCode>
                <c:ptCount val="3"/>
                <c:pt idx="0">
                  <c:v>25032500</c:v>
                </c:pt>
                <c:pt idx="1">
                  <c:v>17976000</c:v>
                </c:pt>
                <c:pt idx="2">
                  <c:v>104718500</c:v>
                </c:pt>
              </c:numCache>
            </c:numRef>
          </c:val>
          <c:extLst>
            <c:ext xmlns:c16="http://schemas.microsoft.com/office/drawing/2014/chart" uri="{C3380CC4-5D6E-409C-BE32-E72D297353CC}">
              <c16:uniqueId val="{000001D5-836C-4F65-A123-E2C4C30180B9}"/>
            </c:ext>
          </c:extLst>
        </c:ser>
        <c:ser>
          <c:idx val="6"/>
          <c:order val="6"/>
          <c:tx>
            <c:strRef>
              <c:f>'Top Sales'!$H$16:$H$17</c:f>
              <c:strCache>
                <c:ptCount val="1"/>
                <c:pt idx="0">
                  <c:v>Olvera Bright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Sales'!$H$18:$H$24</c:f>
              <c:numCache>
                <c:formatCode>General</c:formatCode>
                <c:ptCount val="3"/>
                <c:pt idx="0">
                  <c:v>104400000</c:v>
                </c:pt>
                <c:pt idx="1">
                  <c:v>28350000</c:v>
                </c:pt>
                <c:pt idx="2">
                  <c:v>5250000</c:v>
                </c:pt>
              </c:numCache>
            </c:numRef>
          </c:val>
          <c:extLst>
            <c:ext xmlns:c16="http://schemas.microsoft.com/office/drawing/2014/chart" uri="{C3380CC4-5D6E-409C-BE32-E72D297353CC}">
              <c16:uniqueId val="{000001D6-836C-4F65-A123-E2C4C30180B9}"/>
            </c:ext>
          </c:extLst>
        </c:ser>
        <c:ser>
          <c:idx val="7"/>
          <c:order val="7"/>
          <c:tx>
            <c:strRef>
              <c:f>'Top Sales'!$I$16:$I$17</c:f>
              <c:strCache>
                <c:ptCount val="1"/>
                <c:pt idx="0">
                  <c:v>dTaranaki Stone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Sales'!$I$18:$I$24</c:f>
              <c:numCache>
                <c:formatCode>General</c:formatCode>
                <c:ptCount val="3"/>
                <c:pt idx="0">
                  <c:v>133579500</c:v>
                </c:pt>
                <c:pt idx="1">
                  <c:v>538500</c:v>
                </c:pt>
              </c:numCache>
            </c:numRef>
          </c:val>
          <c:extLst>
            <c:ext xmlns:c16="http://schemas.microsoft.com/office/drawing/2014/chart" uri="{C3380CC4-5D6E-409C-BE32-E72D297353CC}">
              <c16:uniqueId val="{000001D7-836C-4F65-A123-E2C4C30180B9}"/>
            </c:ext>
          </c:extLst>
        </c:ser>
        <c:ser>
          <c:idx val="8"/>
          <c:order val="8"/>
          <c:tx>
            <c:strRef>
              <c:f>'Top Sales'!$J$16:$J$17</c:f>
              <c:strCache>
                <c:ptCount val="1"/>
                <c:pt idx="0">
                  <c:v>dPetrella Grigio</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Sales'!$J$18:$J$24</c:f>
              <c:numCache>
                <c:formatCode>General</c:formatCode>
                <c:ptCount val="3"/>
                <c:pt idx="0">
                  <c:v>55535000</c:v>
                </c:pt>
                <c:pt idx="1">
                  <c:v>10393500</c:v>
                </c:pt>
                <c:pt idx="2">
                  <c:v>62898500</c:v>
                </c:pt>
              </c:numCache>
            </c:numRef>
          </c:val>
          <c:extLst>
            <c:ext xmlns:c16="http://schemas.microsoft.com/office/drawing/2014/chart" uri="{C3380CC4-5D6E-409C-BE32-E72D297353CC}">
              <c16:uniqueId val="{000001D8-836C-4F65-A123-E2C4C30180B9}"/>
            </c:ext>
          </c:extLst>
        </c:ser>
        <c:ser>
          <c:idx val="9"/>
          <c:order val="9"/>
          <c:tx>
            <c:strRef>
              <c:f>'Top Sales'!$K$16:$K$17</c:f>
              <c:strCache>
                <c:ptCount val="1"/>
                <c:pt idx="0">
                  <c:v>dPozlana Light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Sales'!$K$18:$K$24</c:f>
              <c:numCache>
                <c:formatCode>General</c:formatCode>
                <c:ptCount val="3"/>
                <c:pt idx="0">
                  <c:v>94258500</c:v>
                </c:pt>
                <c:pt idx="1">
                  <c:v>26030000</c:v>
                </c:pt>
                <c:pt idx="2">
                  <c:v>8117000</c:v>
                </c:pt>
              </c:numCache>
            </c:numRef>
          </c:val>
          <c:extLst>
            <c:ext xmlns:c16="http://schemas.microsoft.com/office/drawing/2014/chart" uri="{C3380CC4-5D6E-409C-BE32-E72D297353CC}">
              <c16:uniqueId val="{000001D9-836C-4F65-A123-E2C4C30180B9}"/>
            </c:ext>
          </c:extLst>
        </c:ser>
        <c:dLbls>
          <c:dLblPos val="ctr"/>
          <c:showLegendKey val="0"/>
          <c:showVal val="1"/>
          <c:showCatName val="0"/>
          <c:showSerName val="0"/>
          <c:showPercent val="0"/>
          <c:showBubbleSize val="0"/>
        </c:dLbls>
        <c:gapWidth val="79"/>
        <c:overlap val="100"/>
        <c:axId val="1626050447"/>
        <c:axId val="1626063887"/>
      </c:barChart>
      <c:catAx>
        <c:axId val="1626050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6063887"/>
        <c:crosses val="autoZero"/>
        <c:auto val="1"/>
        <c:lblAlgn val="ctr"/>
        <c:lblOffset val="100"/>
        <c:noMultiLvlLbl val="0"/>
      </c:catAx>
      <c:valAx>
        <c:axId val="1626063887"/>
        <c:scaling>
          <c:orientation val="minMax"/>
        </c:scaling>
        <c:delete val="1"/>
        <c:axPos val="l"/>
        <c:numFmt formatCode="General" sourceLinked="1"/>
        <c:majorTickMark val="none"/>
        <c:minorTickMark val="none"/>
        <c:tickLblPos val="nextTo"/>
        <c:crossAx val="16260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[Soal Interview Data Analyst (version 2) (version 3) 1.xlsx]Top Sales!PivotTable3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Based</a:t>
            </a:r>
            <a:r>
              <a:rPr lang="en-US" baseline="0"/>
              <a:t> on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Sales'!$B$7</c:f>
              <c:strCache>
                <c:ptCount val="1"/>
                <c:pt idx="0">
                  <c:v>Total</c:v>
                </c:pt>
              </c:strCache>
            </c:strRef>
          </c:tx>
          <c:spPr>
            <a:solidFill>
              <a:schemeClr val="accent1"/>
            </a:solidFill>
            <a:ln>
              <a:noFill/>
            </a:ln>
            <a:effectLst/>
          </c:spPr>
          <c:invertIfNegative val="0"/>
          <c:cat>
            <c:multiLvlStrRef>
              <c:f>'Top Sales'!$A$8:$A$14</c:f>
              <c:multiLvlStrCache>
                <c:ptCount val="3"/>
                <c:lvl>
                  <c:pt idx="0">
                    <c:v>KARYA MATERIAL</c:v>
                  </c:pt>
                  <c:pt idx="1">
                    <c:v>KERAMIK 123</c:v>
                  </c:pt>
                  <c:pt idx="2">
                    <c:v>NIA BANGUNAN</c:v>
                  </c:pt>
                </c:lvl>
                <c:lvl>
                  <c:pt idx="0">
                    <c:v>Bekasi</c:v>
                  </c:pt>
                  <c:pt idx="1">
                    <c:v>Depok</c:v>
                  </c:pt>
                  <c:pt idx="2">
                    <c:v>Jakarta</c:v>
                  </c:pt>
                </c:lvl>
              </c:multiLvlStrCache>
            </c:multiLvlStrRef>
          </c:cat>
          <c:val>
            <c:numRef>
              <c:f>'Top Sales'!$B$8:$B$14</c:f>
              <c:numCache>
                <c:formatCode>General</c:formatCode>
                <c:ptCount val="3"/>
                <c:pt idx="0">
                  <c:v>2015742400</c:v>
                </c:pt>
                <c:pt idx="1">
                  <c:v>1541803900</c:v>
                </c:pt>
                <c:pt idx="2">
                  <c:v>731100500</c:v>
                </c:pt>
              </c:numCache>
            </c:numRef>
          </c:val>
          <c:extLst>
            <c:ext xmlns:c16="http://schemas.microsoft.com/office/drawing/2014/chart" uri="{C3380CC4-5D6E-409C-BE32-E72D297353CC}">
              <c16:uniqueId val="{00000000-1476-4AA8-AF9D-CAA6AE50A813}"/>
            </c:ext>
          </c:extLst>
        </c:ser>
        <c:dLbls>
          <c:showLegendKey val="0"/>
          <c:showVal val="0"/>
          <c:showCatName val="0"/>
          <c:showSerName val="0"/>
          <c:showPercent val="0"/>
          <c:showBubbleSize val="0"/>
        </c:dLbls>
        <c:gapWidth val="219"/>
        <c:overlap val="-27"/>
        <c:axId val="1624332143"/>
        <c:axId val="1624336463"/>
      </c:barChart>
      <c:catAx>
        <c:axId val="162433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36463"/>
        <c:crosses val="autoZero"/>
        <c:auto val="1"/>
        <c:lblAlgn val="ctr"/>
        <c:lblOffset val="100"/>
        <c:noMultiLvlLbl val="0"/>
      </c:catAx>
      <c:valAx>
        <c:axId val="162433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3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[Soal Interview Data Analyst (version 2) (version 3) 1.xlsx]Top Sales!PivotTable3</c:name>
    <c:fmtId val="2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Unit Sold Based On Region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s>
    <c:plotArea>
      <c:layout/>
      <c:pieChart>
        <c:varyColors val="1"/>
        <c:ser>
          <c:idx val="0"/>
          <c:order val="0"/>
          <c:tx>
            <c:strRef>
              <c:f>'Top Sales'!$B$7</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4AEB-4F7F-A4F9-15ECE0461D5A}"/>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4AEB-4F7F-A4F9-15ECE0461D5A}"/>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4AEB-4F7F-A4F9-15ECE0461D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multiLvlStrRef>
              <c:f>'Top Sales'!$A$8:$A$14</c:f>
              <c:multiLvlStrCache>
                <c:ptCount val="3"/>
                <c:lvl>
                  <c:pt idx="0">
                    <c:v>KARYA MATERIAL</c:v>
                  </c:pt>
                  <c:pt idx="1">
                    <c:v>KERAMIK 123</c:v>
                  </c:pt>
                  <c:pt idx="2">
                    <c:v>NIA BANGUNAN</c:v>
                  </c:pt>
                </c:lvl>
                <c:lvl>
                  <c:pt idx="0">
                    <c:v>Bekasi</c:v>
                  </c:pt>
                  <c:pt idx="1">
                    <c:v>Depok</c:v>
                  </c:pt>
                  <c:pt idx="2">
                    <c:v>Jakarta</c:v>
                  </c:pt>
                </c:lvl>
              </c:multiLvlStrCache>
            </c:multiLvlStrRef>
          </c:cat>
          <c:val>
            <c:numRef>
              <c:f>'Top Sales'!$B$8:$B$14</c:f>
              <c:numCache>
                <c:formatCode>General</c:formatCode>
                <c:ptCount val="3"/>
                <c:pt idx="0">
                  <c:v>2015742400</c:v>
                </c:pt>
                <c:pt idx="1">
                  <c:v>1541803900</c:v>
                </c:pt>
                <c:pt idx="2">
                  <c:v>731100500</c:v>
                </c:pt>
              </c:numCache>
            </c:numRef>
          </c:val>
          <c:extLst>
            <c:ext xmlns:c16="http://schemas.microsoft.com/office/drawing/2014/chart" uri="{C3380CC4-5D6E-409C-BE32-E72D297353CC}">
              <c16:uniqueId val="{00000000-5BDA-4CFA-8FB6-B577AA98B40C}"/>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Each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Sales'!$G$28</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'Top Sales'!$F$29:$F$41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'Top Sales'!$G$29:$G$41</c:f>
              <c:numCache>
                <c:formatCode>General</c:formatCode>
                <c:ptCount val="12"/>
                <c:pt idx="0">
                  <c:v>261360000</c:v>
                </c:pt>
                <c:pt idx="1">
                  <c:v>318950000</c:v>
                </c:pt>
                <c:pt idx="2">
                  <c:v>438632500</c:v>
                </c:pt>
                <c:pt idx="3">
                  <c:v>98778300</c:v>
                </c:pt>
                <c:pt idx="4">
                  <c:v>428361000</c:v>
                </c:pt>
                <c:pt idx="5">
                  <c:v>327070000</c:v>
                </c:pt>
                <c:pt idx="6">
                  <c:v>327305000</c:v>
                </c:pt>
                <c:pt idx="7">
                  <c:v>456585000</c:v>
                </c:pt>
                <c:pt idx="8">
                  <c:v>340465000</c:v>
                </c:pt>
                <c:pt idx="9">
                  <c:v>464335000</c:v>
                </c:pt>
                <c:pt idx="10">
                  <c:v>584535000</c:v>
                </c:pt>
                <c:pt idx="11">
                  <c:v>242270000</c:v>
                </c:pt>
              </c:numCache>
            </c:numRef>
          </c:val>
          <c:smooth val="0"/>
          <c:extLst>
            <c:ext xmlns:c16="http://schemas.microsoft.com/office/drawing/2014/chart" uri="{C3380CC4-5D6E-409C-BE32-E72D297353CC}">
              <c16:uniqueId val="{00000000-58BA-49DA-82DE-200C142E82B3}"/>
            </c:ext>
          </c:extLst>
        </c:ser>
        <c:dLbls>
          <c:showLegendKey val="0"/>
          <c:showVal val="0"/>
          <c:showCatName val="0"/>
          <c:showSerName val="0"/>
          <c:showPercent val="0"/>
          <c:showBubbleSize val="0"/>
        </c:dLbls>
        <c:smooth val="0"/>
        <c:axId val="514857232"/>
        <c:axId val="514858192"/>
      </c:lineChart>
      <c:catAx>
        <c:axId val="5148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58192"/>
        <c:crosses val="autoZero"/>
        <c:auto val="1"/>
        <c:lblAlgn val="ctr"/>
        <c:lblOffset val="100"/>
        <c:noMultiLvlLbl val="0"/>
      </c:catAx>
      <c:valAx>
        <c:axId val="51485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5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Individual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Sales'!$B$1</c:f>
              <c:strCache>
                <c:ptCount val="1"/>
                <c:pt idx="0">
                  <c:v>Total</c:v>
                </c:pt>
              </c:strCache>
            </c:strRef>
          </c:tx>
          <c:spPr>
            <a:solidFill>
              <a:schemeClr val="accent1"/>
            </a:solidFill>
            <a:ln>
              <a:noFill/>
            </a:ln>
            <a:effectLst/>
          </c:spPr>
          <c:invertIfNegative val="0"/>
          <c:cat>
            <c:strRef>
              <c:f>'Top Sales'!$A$2:$A$5</c:f>
              <c:strCache>
                <c:ptCount val="3"/>
                <c:pt idx="0">
                  <c:v>BAMBANG</c:v>
                </c:pt>
                <c:pt idx="1">
                  <c:v>HARRY</c:v>
                </c:pt>
                <c:pt idx="2">
                  <c:v>RIZAL</c:v>
                </c:pt>
              </c:strCache>
            </c:strRef>
          </c:cat>
          <c:val>
            <c:numRef>
              <c:f>'Top Sales'!$B$2:$B$5</c:f>
              <c:numCache>
                <c:formatCode>_(* #,##0.00_);_(* \(#,##0.00\);_(* "-"??_);_(@_)</c:formatCode>
                <c:ptCount val="3"/>
                <c:pt idx="0">
                  <c:v>2853381300</c:v>
                </c:pt>
                <c:pt idx="1">
                  <c:v>731100500</c:v>
                </c:pt>
                <c:pt idx="2">
                  <c:v>704165000</c:v>
                </c:pt>
              </c:numCache>
            </c:numRef>
          </c:val>
          <c:extLst>
            <c:ext xmlns:c16="http://schemas.microsoft.com/office/drawing/2014/chart" uri="{C3380CC4-5D6E-409C-BE32-E72D297353CC}">
              <c16:uniqueId val="{00000000-E5E0-480A-A3C0-87F157260B20}"/>
            </c:ext>
          </c:extLst>
        </c:ser>
        <c:dLbls>
          <c:showLegendKey val="0"/>
          <c:showVal val="0"/>
          <c:showCatName val="0"/>
          <c:showSerName val="0"/>
          <c:showPercent val="0"/>
          <c:showBubbleSize val="0"/>
        </c:dLbls>
        <c:gapWidth val="219"/>
        <c:overlap val="-27"/>
        <c:axId val="1313266095"/>
        <c:axId val="1313267055"/>
      </c:barChart>
      <c:catAx>
        <c:axId val="131326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67055"/>
        <c:crosses val="autoZero"/>
        <c:auto val="1"/>
        <c:lblAlgn val="ctr"/>
        <c:lblOffset val="100"/>
        <c:noMultiLvlLbl val="0"/>
      </c:catAx>
      <c:valAx>
        <c:axId val="131326705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6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s>
    <c:plotArea>
      <c:layout/>
      <c:pieChart>
        <c:varyColors val="1"/>
        <c:ser>
          <c:idx val="0"/>
          <c:order val="0"/>
          <c:tx>
            <c:strRef>
              <c:f>'Top Sales'!$B$48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F7-44F7-8877-FEAAE0BC0E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F7-44F7-8877-FEAAE0BC0E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F7-44F7-8877-FEAAE0BC0E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F7-44F7-8877-FEAAE0BC0E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F7-44F7-8877-FEAAE0BC0E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7F7-44F7-8877-FEAAE0BC0E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7F7-44F7-8877-FEAAE0BC0E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7F7-44F7-8877-FEAAE0BC0E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7F7-44F7-8877-FEAAE0BC0E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7F7-44F7-8877-FEAAE0BC0E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7F7-44F7-8877-FEAAE0BC0E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7F7-44F7-8877-FEAAE0BC0E4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7F7-44F7-8877-FEAAE0BC0E4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7F7-44F7-8877-FEAAE0BC0E4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7F7-44F7-8877-FEAAE0BC0E4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7F7-44F7-8877-FEAAE0BC0E4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7F7-44F7-8877-FEAAE0BC0E4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7F7-44F7-8877-FEAAE0BC0E4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7F7-44F7-8877-FEAAE0BC0E4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7F7-44F7-8877-FEAAE0BC0E4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7F7-44F7-8877-FEAAE0BC0E4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7F7-44F7-8877-FEAAE0BC0E4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7F7-44F7-8877-FEAAE0BC0E4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7F7-44F7-8877-FEAAE0BC0E4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7F7-44F7-8877-FEAAE0BC0E4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7F7-44F7-8877-FEAAE0BC0E4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7F7-44F7-8877-FEAAE0BC0E4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7F7-44F7-8877-FEAAE0BC0E4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7F7-44F7-8877-FEAAE0BC0E4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7F7-44F7-8877-FEAAE0BC0E4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7F7-44F7-8877-FEAAE0BC0E4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7F7-44F7-8877-FEAAE0BC0E4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7F7-44F7-8877-FEAAE0BC0E4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7F7-44F7-8877-FEAAE0BC0E4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7F7-44F7-8877-FEAAE0BC0E4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7F7-44F7-8877-FEAAE0BC0E4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7F7-44F7-8877-FEAAE0BC0E4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7F7-44F7-8877-FEAAE0BC0E4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7F7-44F7-8877-FEAAE0BC0E4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7F7-44F7-8877-FEAAE0BC0E4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7F7-44F7-8877-FEAAE0BC0E4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7F7-44F7-8877-FEAAE0BC0E4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7F7-44F7-8877-FEAAE0BC0E4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07F7-44F7-8877-FEAAE0BC0E4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07F7-44F7-8877-FEAAE0BC0E4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07F7-44F7-8877-FEAAE0BC0E4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07F7-44F7-8877-FEAAE0BC0E4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07F7-44F7-8877-FEAAE0BC0E4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07F7-44F7-8877-FEAAE0BC0E4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07F7-44F7-8877-FEAAE0BC0E4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07F7-44F7-8877-FEAAE0BC0E4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07F7-44F7-8877-FEAAE0BC0E4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07F7-44F7-8877-FEAAE0BC0E4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07F7-44F7-8877-FEAAE0BC0E4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07F7-44F7-8877-FEAAE0BC0E4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07F7-44F7-8877-FEAAE0BC0E4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07F7-44F7-8877-FEAAE0BC0E4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07F7-44F7-8877-FEAAE0BC0E4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07F7-44F7-8877-FEAAE0BC0E4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07F7-44F7-8877-FEAAE0BC0E4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07F7-44F7-8877-FEAAE0BC0E4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07F7-44F7-8877-FEAAE0BC0E4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07F7-44F7-8877-FEAAE0BC0E4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07F7-44F7-8877-FEAAE0BC0E4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07F7-44F7-8877-FEAAE0BC0E4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07F7-44F7-8877-FEAAE0BC0E4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07F7-44F7-8877-FEAAE0BC0E4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07F7-44F7-8877-FEAAE0BC0E4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07F7-44F7-8877-FEAAE0BC0E4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07F7-44F7-8877-FEAAE0BC0E4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07F7-44F7-8877-FEAAE0BC0E4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07F7-44F7-8877-FEAAE0BC0E4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07F7-44F7-8877-FEAAE0BC0E4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07F7-44F7-8877-FEAAE0BC0E4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07F7-44F7-8877-FEAAE0BC0E4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07F7-44F7-8877-FEAAE0BC0E4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07F7-44F7-8877-FEAAE0BC0E4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07F7-44F7-8877-FEAAE0BC0E4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07F7-44F7-8877-FEAAE0BC0E4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07F7-44F7-8877-FEAAE0BC0E4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07F7-44F7-8877-FEAAE0BC0E4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07F7-44F7-8877-FEAAE0BC0E4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07F7-44F7-8877-FEAAE0BC0E4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07F7-44F7-8877-FEAAE0BC0E4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07F7-44F7-8877-FEAAE0BC0E4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07F7-44F7-8877-FEAAE0BC0E4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07F7-44F7-8877-FEAAE0BC0E4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07F7-44F7-8877-FEAAE0BC0E4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07F7-44F7-8877-FEAAE0BC0E4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07F7-44F7-8877-FEAAE0BC0E4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07F7-44F7-8877-FEAAE0BC0E4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07F7-44F7-8877-FEAAE0BC0E4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07F7-44F7-8877-FEAAE0BC0E4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07F7-44F7-8877-FEAAE0BC0E4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07F7-44F7-8877-FEAAE0BC0E4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07F7-44F7-8877-FEAAE0BC0E4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07F7-44F7-8877-FEAAE0BC0E4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07F7-44F7-8877-FEAAE0BC0E4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07F7-44F7-8877-FEAAE0BC0E4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07F7-44F7-8877-FEAAE0BC0E4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07F7-44F7-8877-FEAAE0BC0E4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07F7-44F7-8877-FEAAE0BC0E4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07F7-44F7-8877-FEAAE0BC0E4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07F7-44F7-8877-FEAAE0BC0E4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07F7-44F7-8877-FEAAE0BC0E4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07F7-44F7-8877-FEAAE0BC0E4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07F7-44F7-8877-FEAAE0BC0E4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07F7-44F7-8877-FEAAE0BC0E4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07F7-44F7-8877-FEAAE0BC0E4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07F7-44F7-8877-FEAAE0BC0E4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07F7-44F7-8877-FEAAE0BC0E4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07F7-44F7-8877-FEAAE0BC0E4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07F7-44F7-8877-FEAAE0BC0E4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07F7-44F7-8877-FEAAE0BC0E4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07F7-44F7-8877-FEAAE0BC0E4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07F7-44F7-8877-FEAAE0BC0E4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07F7-44F7-8877-FEAAE0BC0E4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07F7-44F7-8877-FEAAE0BC0E4D}"/>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07F7-44F7-8877-FEAAE0BC0E4D}"/>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07F7-44F7-8877-FEAAE0BC0E4D}"/>
              </c:ext>
            </c:extLst>
          </c:dPt>
          <c:cat>
            <c:strRef>
              <c:f>'Top Sales'!$A$49:$A$169</c:f>
              <c:strCache>
                <c:ptCount val="120"/>
                <c:pt idx="0">
                  <c:v>dMarseille Bone</c:v>
                </c:pt>
                <c:pt idx="1">
                  <c:v>dMelbourne White</c:v>
                </c:pt>
                <c:pt idx="2">
                  <c:v>dSalvadori White</c:v>
                </c:pt>
                <c:pt idx="3">
                  <c:v>dVancouver Bone</c:v>
                </c:pt>
                <c:pt idx="4">
                  <c:v>dPozlana Dark</c:v>
                </c:pt>
                <c:pt idx="5">
                  <c:v>dPetrella Charcoal</c:v>
                </c:pt>
                <c:pt idx="6">
                  <c:v>Olvera Bright</c:v>
                </c:pt>
                <c:pt idx="7">
                  <c:v>dTaranaki Stone</c:v>
                </c:pt>
                <c:pt idx="8">
                  <c:v>dPetrella Grigio</c:v>
                </c:pt>
                <c:pt idx="9">
                  <c:v>dPozlana Light</c:v>
                </c:pt>
                <c:pt idx="10">
                  <c:v>dBergamo Rustic</c:v>
                </c:pt>
                <c:pt idx="11">
                  <c:v>dHollywood Vanila</c:v>
                </c:pt>
                <c:pt idx="12">
                  <c:v>dKarimata Walnut</c:v>
                </c:pt>
                <c:pt idx="13">
                  <c:v>dPetrella Perla</c:v>
                </c:pt>
                <c:pt idx="14">
                  <c:v>dTaranaki Sand</c:v>
                </c:pt>
                <c:pt idx="15">
                  <c:v>dPiccadilly Taupe</c:v>
                </c:pt>
                <c:pt idx="16">
                  <c:v>dRhodes Perla</c:v>
                </c:pt>
                <c:pt idx="17">
                  <c:v>dStanford Grigio</c:v>
                </c:pt>
                <c:pt idx="18">
                  <c:v>dDomus Bone</c:v>
                </c:pt>
                <c:pt idx="19">
                  <c:v>dLinosa Grigio</c:v>
                </c:pt>
                <c:pt idx="20">
                  <c:v>dVeneti Grigio</c:v>
                </c:pt>
                <c:pt idx="21">
                  <c:v>dQueensland Pine</c:v>
                </c:pt>
                <c:pt idx="22">
                  <c:v>dBotticino Natural</c:v>
                </c:pt>
                <c:pt idx="23">
                  <c:v>dShibuya Stone</c:v>
                </c:pt>
                <c:pt idx="24">
                  <c:v>dChicago Grey</c:v>
                </c:pt>
                <c:pt idx="25">
                  <c:v>dMahony Rosato</c:v>
                </c:pt>
                <c:pt idx="26">
                  <c:v>Siberia White</c:v>
                </c:pt>
                <c:pt idx="27">
                  <c:v>dCeppodigre Dark</c:v>
                </c:pt>
                <c:pt idx="28">
                  <c:v>dPania Continua</c:v>
                </c:pt>
                <c:pt idx="29">
                  <c:v>dAvenza Carrara</c:v>
                </c:pt>
                <c:pt idx="30">
                  <c:v>dPiccadilly Bone</c:v>
                </c:pt>
                <c:pt idx="31">
                  <c:v>dArcade Grigio</c:v>
                </c:pt>
                <c:pt idx="32">
                  <c:v>dStroud Walnut</c:v>
                </c:pt>
                <c:pt idx="33">
                  <c:v>dKarimata Wengue</c:v>
                </c:pt>
                <c:pt idx="34">
                  <c:v>dStanford Perla</c:v>
                </c:pt>
                <c:pt idx="35">
                  <c:v>dStanford Black</c:v>
                </c:pt>
                <c:pt idx="36">
                  <c:v>dMarseille Grey</c:v>
                </c:pt>
                <c:pt idx="37">
                  <c:v>dTanimbar Beige</c:v>
                </c:pt>
                <c:pt idx="38">
                  <c:v>dStanford Charcoal</c:v>
                </c:pt>
                <c:pt idx="39">
                  <c:v>dVeneti Charcoal</c:v>
                </c:pt>
                <c:pt idx="40">
                  <c:v>dYokohama Bone</c:v>
                </c:pt>
                <c:pt idx="41">
                  <c:v>dBrooklyn Charcoal</c:v>
                </c:pt>
                <c:pt idx="42">
                  <c:v>dBrescia Oro</c:v>
                </c:pt>
                <c:pt idx="43">
                  <c:v>dKalmar Arabescato</c:v>
                </c:pt>
                <c:pt idx="44">
                  <c:v>dChicago Bone</c:v>
                </c:pt>
                <c:pt idx="45">
                  <c:v>dCasamila Smoke</c:v>
                </c:pt>
                <c:pt idx="46">
                  <c:v>dQuercia Pine</c:v>
                </c:pt>
                <c:pt idx="47">
                  <c:v>dTanimbar Bruno</c:v>
                </c:pt>
                <c:pt idx="48">
                  <c:v>dPalacio Perla</c:v>
                </c:pt>
                <c:pt idx="49">
                  <c:v>dPiccadilly Grey</c:v>
                </c:pt>
                <c:pt idx="50">
                  <c:v>dNorth Capuccino</c:v>
                </c:pt>
                <c:pt idx="51">
                  <c:v>dDutch Grey</c:v>
                </c:pt>
                <c:pt idx="52">
                  <c:v>dTerazzo Bone</c:v>
                </c:pt>
                <c:pt idx="53">
                  <c:v>dGregiro Grigio</c:v>
                </c:pt>
                <c:pt idx="54">
                  <c:v>dRhodes Grigio</c:v>
                </c:pt>
                <c:pt idx="55">
                  <c:v>dParottia Walnut</c:v>
                </c:pt>
                <c:pt idx="56">
                  <c:v>dPorta Grey</c:v>
                </c:pt>
                <c:pt idx="57">
                  <c:v>dVeneti Perla</c:v>
                </c:pt>
                <c:pt idx="58">
                  <c:v>dLinosa Panna</c:v>
                </c:pt>
                <c:pt idx="59">
                  <c:v>dCeppodigre Light</c:v>
                </c:pt>
                <c:pt idx="60">
                  <c:v>dTokyo Cream</c:v>
                </c:pt>
                <c:pt idx="61">
                  <c:v>dStroud Oak</c:v>
                </c:pt>
                <c:pt idx="62">
                  <c:v>dMalaga Vintage</c:v>
                </c:pt>
                <c:pt idx="63">
                  <c:v>dPlato Perla</c:v>
                </c:pt>
                <c:pt idx="64">
                  <c:v>dTucson Pearl</c:v>
                </c:pt>
                <c:pt idx="65">
                  <c:v>dNorth White</c:v>
                </c:pt>
                <c:pt idx="66">
                  <c:v>dPorta Black</c:v>
                </c:pt>
                <c:pt idx="67">
                  <c:v>dArcade Perla</c:v>
                </c:pt>
                <c:pt idx="68">
                  <c:v>dBrooklyn Bone</c:v>
                </c:pt>
                <c:pt idx="69">
                  <c:v>dRapolino Siena</c:v>
                </c:pt>
                <c:pt idx="70">
                  <c:v>dSpring Bone</c:v>
                </c:pt>
                <c:pt idx="71">
                  <c:v>dMelbourne Bianco</c:v>
                </c:pt>
                <c:pt idx="72">
                  <c:v>dPlato Grigio</c:v>
                </c:pt>
                <c:pt idx="73">
                  <c:v>dWakatobi Siena</c:v>
                </c:pt>
                <c:pt idx="74">
                  <c:v>Polaris Nero</c:v>
                </c:pt>
                <c:pt idx="75">
                  <c:v>dCasamila Charcoal</c:v>
                </c:pt>
                <c:pt idx="76">
                  <c:v>dNorth Moka</c:v>
                </c:pt>
                <c:pt idx="77">
                  <c:v>dRapolino Bone</c:v>
                </c:pt>
                <c:pt idx="78">
                  <c:v>dKelabba Onyx</c:v>
                </c:pt>
                <c:pt idx="79">
                  <c:v>dShibuya Desert</c:v>
                </c:pt>
                <c:pt idx="80">
                  <c:v>dArcade Bone</c:v>
                </c:pt>
                <c:pt idx="81">
                  <c:v>Hickory Wengue</c:v>
                </c:pt>
                <c:pt idx="82">
                  <c:v>dMaine Perla</c:v>
                </c:pt>
                <c:pt idx="83">
                  <c:v>dTeak Autumn</c:v>
                </c:pt>
                <c:pt idx="84">
                  <c:v>Cedar Sand</c:v>
                </c:pt>
                <c:pt idx="85">
                  <c:v>dCasamila Ash</c:v>
                </c:pt>
                <c:pt idx="86">
                  <c:v>dVancouver Grey</c:v>
                </c:pt>
                <c:pt idx="87">
                  <c:v>dMarmifera White</c:v>
                </c:pt>
                <c:pt idx="88">
                  <c:v>dBrighton Gold</c:v>
                </c:pt>
                <c:pt idx="89">
                  <c:v>dQueensland Wengue</c:v>
                </c:pt>
                <c:pt idx="90">
                  <c:v>dMaine Grigio</c:v>
                </c:pt>
                <c:pt idx="91">
                  <c:v>dMarseille Beige</c:v>
                </c:pt>
                <c:pt idx="92">
                  <c:v>dShibuya Ash</c:v>
                </c:pt>
                <c:pt idx="93">
                  <c:v>Cedar Rosato</c:v>
                </c:pt>
                <c:pt idx="94">
                  <c:v>dSydney Perla</c:v>
                </c:pt>
                <c:pt idx="95">
                  <c:v>dPalais Bianca</c:v>
                </c:pt>
                <c:pt idx="96">
                  <c:v>dMahony Pine</c:v>
                </c:pt>
                <c:pt idx="97">
                  <c:v>dDublin Grey</c:v>
                </c:pt>
                <c:pt idx="98">
                  <c:v>dQuercus Pine</c:v>
                </c:pt>
                <c:pt idx="99">
                  <c:v>dBarn Colore</c:v>
                </c:pt>
                <c:pt idx="100">
                  <c:v>dMontane Charcoal</c:v>
                </c:pt>
                <c:pt idx="101">
                  <c:v>dTerazzo Charcoal</c:v>
                </c:pt>
                <c:pt idx="102">
                  <c:v>dQueensland Maple</c:v>
                </c:pt>
                <c:pt idx="103">
                  <c:v>dDutch Blue</c:v>
                </c:pt>
                <c:pt idx="104">
                  <c:v>dHollywood Caramel</c:v>
                </c:pt>
                <c:pt idx="105">
                  <c:v>dTeak Spring</c:v>
                </c:pt>
                <c:pt idx="106">
                  <c:v>dNorth Grey</c:v>
                </c:pt>
                <c:pt idx="107">
                  <c:v>dWakatobi Crema</c:v>
                </c:pt>
                <c:pt idx="108">
                  <c:v>dLinosa Sabbia</c:v>
                </c:pt>
                <c:pt idx="109">
                  <c:v>dIngalls Smoke</c:v>
                </c:pt>
                <c:pt idx="110">
                  <c:v>dVeneziana Grey</c:v>
                </c:pt>
                <c:pt idx="111">
                  <c:v>dSpezia Charcoal</c:v>
                </c:pt>
                <c:pt idx="112">
                  <c:v>dTucson Grey</c:v>
                </c:pt>
                <c:pt idx="113">
                  <c:v>dSedona Natural</c:v>
                </c:pt>
                <c:pt idx="114">
                  <c:v>dMaine Avorio</c:v>
                </c:pt>
                <c:pt idx="115">
                  <c:v>dLignum Pine</c:v>
                </c:pt>
                <c:pt idx="116">
                  <c:v>dGeorgia Walnut</c:v>
                </c:pt>
                <c:pt idx="117">
                  <c:v>dWaikato Bone</c:v>
                </c:pt>
                <c:pt idx="118">
                  <c:v>dVeneziana Bone</c:v>
                </c:pt>
                <c:pt idx="119">
                  <c:v>dSpring Beige</c:v>
                </c:pt>
              </c:strCache>
            </c:strRef>
          </c:cat>
          <c:val>
            <c:numRef>
              <c:f>'Top Sales'!$B$49:$B$169</c:f>
              <c:numCache>
                <c:formatCode>General</c:formatCode>
                <c:ptCount val="120"/>
                <c:pt idx="0">
                  <c:v>266498000</c:v>
                </c:pt>
                <c:pt idx="1">
                  <c:v>206079500</c:v>
                </c:pt>
                <c:pt idx="2">
                  <c:v>205154400</c:v>
                </c:pt>
                <c:pt idx="3">
                  <c:v>185413500</c:v>
                </c:pt>
                <c:pt idx="4">
                  <c:v>175192000</c:v>
                </c:pt>
                <c:pt idx="5">
                  <c:v>147727000</c:v>
                </c:pt>
                <c:pt idx="6">
                  <c:v>138000000</c:v>
                </c:pt>
                <c:pt idx="7">
                  <c:v>134118000</c:v>
                </c:pt>
                <c:pt idx="8">
                  <c:v>128827000</c:v>
                </c:pt>
                <c:pt idx="9">
                  <c:v>128405500</c:v>
                </c:pt>
                <c:pt idx="10">
                  <c:v>120678500</c:v>
                </c:pt>
                <c:pt idx="11">
                  <c:v>117868500</c:v>
                </c:pt>
                <c:pt idx="12">
                  <c:v>101394600</c:v>
                </c:pt>
                <c:pt idx="13">
                  <c:v>98697500</c:v>
                </c:pt>
                <c:pt idx="14">
                  <c:v>95687000</c:v>
                </c:pt>
                <c:pt idx="15">
                  <c:v>84138500</c:v>
                </c:pt>
                <c:pt idx="16">
                  <c:v>80380800</c:v>
                </c:pt>
                <c:pt idx="17">
                  <c:v>77485500</c:v>
                </c:pt>
                <c:pt idx="18">
                  <c:v>67485500</c:v>
                </c:pt>
                <c:pt idx="19">
                  <c:v>66738000</c:v>
                </c:pt>
                <c:pt idx="20">
                  <c:v>64647000</c:v>
                </c:pt>
                <c:pt idx="21">
                  <c:v>59085000</c:v>
                </c:pt>
                <c:pt idx="22">
                  <c:v>54847800</c:v>
                </c:pt>
                <c:pt idx="23">
                  <c:v>54740000</c:v>
                </c:pt>
                <c:pt idx="24">
                  <c:v>48057000</c:v>
                </c:pt>
                <c:pt idx="25">
                  <c:v>44278200</c:v>
                </c:pt>
                <c:pt idx="26">
                  <c:v>41798500</c:v>
                </c:pt>
                <c:pt idx="27">
                  <c:v>41580000</c:v>
                </c:pt>
                <c:pt idx="28">
                  <c:v>40060200</c:v>
                </c:pt>
                <c:pt idx="29">
                  <c:v>39597600</c:v>
                </c:pt>
                <c:pt idx="30">
                  <c:v>38358500</c:v>
                </c:pt>
                <c:pt idx="31">
                  <c:v>37635500</c:v>
                </c:pt>
                <c:pt idx="32">
                  <c:v>35720000</c:v>
                </c:pt>
                <c:pt idx="33">
                  <c:v>35098200</c:v>
                </c:pt>
                <c:pt idx="34">
                  <c:v>33460500</c:v>
                </c:pt>
                <c:pt idx="35">
                  <c:v>33370000</c:v>
                </c:pt>
                <c:pt idx="36">
                  <c:v>32668500</c:v>
                </c:pt>
                <c:pt idx="37">
                  <c:v>31391400</c:v>
                </c:pt>
                <c:pt idx="38">
                  <c:v>30801000</c:v>
                </c:pt>
                <c:pt idx="39">
                  <c:v>30098500</c:v>
                </c:pt>
                <c:pt idx="40">
                  <c:v>29888500</c:v>
                </c:pt>
                <c:pt idx="41">
                  <c:v>28507000</c:v>
                </c:pt>
                <c:pt idx="42">
                  <c:v>28497600</c:v>
                </c:pt>
                <c:pt idx="43">
                  <c:v>26550000</c:v>
                </c:pt>
                <c:pt idx="44">
                  <c:v>23940000</c:v>
                </c:pt>
                <c:pt idx="45">
                  <c:v>23920000</c:v>
                </c:pt>
                <c:pt idx="46">
                  <c:v>23790000</c:v>
                </c:pt>
                <c:pt idx="47">
                  <c:v>23781000</c:v>
                </c:pt>
                <c:pt idx="48">
                  <c:v>23700000</c:v>
                </c:pt>
                <c:pt idx="49">
                  <c:v>22540000</c:v>
                </c:pt>
                <c:pt idx="50">
                  <c:v>21645000</c:v>
                </c:pt>
                <c:pt idx="51">
                  <c:v>20477000</c:v>
                </c:pt>
                <c:pt idx="52">
                  <c:v>18100000</c:v>
                </c:pt>
                <c:pt idx="53">
                  <c:v>17640000</c:v>
                </c:pt>
                <c:pt idx="54">
                  <c:v>17400000</c:v>
                </c:pt>
                <c:pt idx="55">
                  <c:v>17353200</c:v>
                </c:pt>
                <c:pt idx="56">
                  <c:v>16790000</c:v>
                </c:pt>
                <c:pt idx="57">
                  <c:v>16685500</c:v>
                </c:pt>
                <c:pt idx="58">
                  <c:v>16650000</c:v>
                </c:pt>
                <c:pt idx="59">
                  <c:v>15680000</c:v>
                </c:pt>
                <c:pt idx="60">
                  <c:v>15238500</c:v>
                </c:pt>
                <c:pt idx="61">
                  <c:v>15198500</c:v>
                </c:pt>
                <c:pt idx="62">
                  <c:v>15003500</c:v>
                </c:pt>
                <c:pt idx="63">
                  <c:v>14698500</c:v>
                </c:pt>
                <c:pt idx="64">
                  <c:v>14358500</c:v>
                </c:pt>
                <c:pt idx="65">
                  <c:v>14235000</c:v>
                </c:pt>
                <c:pt idx="66">
                  <c:v>13988500</c:v>
                </c:pt>
                <c:pt idx="67">
                  <c:v>13970000</c:v>
                </c:pt>
                <c:pt idx="68">
                  <c:v>13867000</c:v>
                </c:pt>
                <c:pt idx="69">
                  <c:v>13860000</c:v>
                </c:pt>
                <c:pt idx="70">
                  <c:v>13705000</c:v>
                </c:pt>
                <c:pt idx="71">
                  <c:v>12597600</c:v>
                </c:pt>
                <c:pt idx="72">
                  <c:v>12498500</c:v>
                </c:pt>
                <c:pt idx="73">
                  <c:v>12478200</c:v>
                </c:pt>
                <c:pt idx="74">
                  <c:v>11109000</c:v>
                </c:pt>
                <c:pt idx="75">
                  <c:v>10080000</c:v>
                </c:pt>
                <c:pt idx="76">
                  <c:v>9750000</c:v>
                </c:pt>
                <c:pt idx="77">
                  <c:v>9660000</c:v>
                </c:pt>
                <c:pt idx="78">
                  <c:v>9450000</c:v>
                </c:pt>
                <c:pt idx="79">
                  <c:v>9098500</c:v>
                </c:pt>
                <c:pt idx="80">
                  <c:v>8820000</c:v>
                </c:pt>
                <c:pt idx="81">
                  <c:v>8576400</c:v>
                </c:pt>
                <c:pt idx="82">
                  <c:v>8120000</c:v>
                </c:pt>
                <c:pt idx="83">
                  <c:v>7798200</c:v>
                </c:pt>
                <c:pt idx="84">
                  <c:v>6823200</c:v>
                </c:pt>
                <c:pt idx="85">
                  <c:v>6720000</c:v>
                </c:pt>
                <c:pt idx="86">
                  <c:v>6600000</c:v>
                </c:pt>
                <c:pt idx="87">
                  <c:v>6600000</c:v>
                </c:pt>
                <c:pt idx="88">
                  <c:v>6000000</c:v>
                </c:pt>
                <c:pt idx="89">
                  <c:v>5848200</c:v>
                </c:pt>
                <c:pt idx="90">
                  <c:v>5460000</c:v>
                </c:pt>
                <c:pt idx="91">
                  <c:v>5337000</c:v>
                </c:pt>
                <c:pt idx="92">
                  <c:v>5190000</c:v>
                </c:pt>
                <c:pt idx="93">
                  <c:v>5070000</c:v>
                </c:pt>
                <c:pt idx="94">
                  <c:v>4750000</c:v>
                </c:pt>
                <c:pt idx="95">
                  <c:v>4620000</c:v>
                </c:pt>
                <c:pt idx="96">
                  <c:v>4558200</c:v>
                </c:pt>
                <c:pt idx="97">
                  <c:v>4500000</c:v>
                </c:pt>
                <c:pt idx="98">
                  <c:v>3960000</c:v>
                </c:pt>
                <c:pt idx="99">
                  <c:v>3315000</c:v>
                </c:pt>
                <c:pt idx="100">
                  <c:v>2990000</c:v>
                </c:pt>
                <c:pt idx="101">
                  <c:v>2795500</c:v>
                </c:pt>
                <c:pt idx="102">
                  <c:v>2730000</c:v>
                </c:pt>
                <c:pt idx="103">
                  <c:v>2500000</c:v>
                </c:pt>
                <c:pt idx="104">
                  <c:v>2397000</c:v>
                </c:pt>
                <c:pt idx="105">
                  <c:v>2198200</c:v>
                </c:pt>
                <c:pt idx="106">
                  <c:v>2145000</c:v>
                </c:pt>
                <c:pt idx="107">
                  <c:v>1950000</c:v>
                </c:pt>
                <c:pt idx="108">
                  <c:v>1797600</c:v>
                </c:pt>
                <c:pt idx="109">
                  <c:v>1560000</c:v>
                </c:pt>
                <c:pt idx="110">
                  <c:v>1260000</c:v>
                </c:pt>
                <c:pt idx="111">
                  <c:v>840000</c:v>
                </c:pt>
                <c:pt idx="112">
                  <c:v>820000</c:v>
                </c:pt>
                <c:pt idx="113">
                  <c:v>780000</c:v>
                </c:pt>
                <c:pt idx="114">
                  <c:v>560000</c:v>
                </c:pt>
                <c:pt idx="115">
                  <c:v>390000</c:v>
                </c:pt>
                <c:pt idx="116">
                  <c:v>195000</c:v>
                </c:pt>
                <c:pt idx="117">
                  <c:v>190000</c:v>
                </c:pt>
                <c:pt idx="118">
                  <c:v>140000</c:v>
                </c:pt>
                <c:pt idx="119">
                  <c:v>100000</c:v>
                </c:pt>
              </c:numCache>
            </c:numRef>
          </c:val>
          <c:extLst>
            <c:ext xmlns:c16="http://schemas.microsoft.com/office/drawing/2014/chart" uri="{C3380CC4-5D6E-409C-BE32-E72D297353CC}">
              <c16:uniqueId val="{000000F0-07F7-44F7-8877-FEAAE0BC0E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Karya</a:t>
            </a:r>
            <a:r>
              <a:rPr lang="en-US" baseline="0"/>
              <a:t> Material Unit Size Sold &amp; Target Comparison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Pivot'!$D$34</c:f>
              <c:strCache>
                <c:ptCount val="1"/>
                <c:pt idx="0">
                  <c:v>Target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'Promo Pivot'!$E$34:$G$34</c:f>
              <c:numCache>
                <c:formatCode>General</c:formatCode>
                <c:ptCount val="3"/>
                <c:pt idx="0">
                  <c:v>1000</c:v>
                </c:pt>
                <c:pt idx="1">
                  <c:v>2000</c:v>
                </c:pt>
                <c:pt idx="2">
                  <c:v>500</c:v>
                </c:pt>
              </c:numCache>
            </c:numRef>
          </c:val>
          <c:extLst>
            <c:ext xmlns:c16="http://schemas.microsoft.com/office/drawing/2014/chart" uri="{C3380CC4-5D6E-409C-BE32-E72D297353CC}">
              <c16:uniqueId val="{00000000-8D39-494E-BE60-879756B37EFA}"/>
            </c:ext>
          </c:extLst>
        </c:ser>
        <c:ser>
          <c:idx val="1"/>
          <c:order val="1"/>
          <c:tx>
            <c:strRef>
              <c:f>'Promo Pivot'!$D$35</c:f>
              <c:strCache>
                <c:ptCount val="1"/>
                <c:pt idx="0">
                  <c:v>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'Promo Pivot'!$E$35:$G$35</c:f>
              <c:numCache>
                <c:formatCode>General</c:formatCode>
                <c:ptCount val="3"/>
                <c:pt idx="0">
                  <c:v>816</c:v>
                </c:pt>
                <c:pt idx="1">
                  <c:v>2479</c:v>
                </c:pt>
                <c:pt idx="2">
                  <c:v>457</c:v>
                </c:pt>
              </c:numCache>
            </c:numRef>
          </c:val>
          <c:extLst>
            <c:ext xmlns:c16="http://schemas.microsoft.com/office/drawing/2014/chart" uri="{C3380CC4-5D6E-409C-BE32-E72D297353CC}">
              <c16:uniqueId val="{00000001-8D39-494E-BE60-879756B37EFA}"/>
            </c:ext>
          </c:extLst>
        </c:ser>
        <c:dLbls>
          <c:dLblPos val="outEnd"/>
          <c:showLegendKey val="0"/>
          <c:showVal val="1"/>
          <c:showCatName val="0"/>
          <c:showSerName val="0"/>
          <c:showPercent val="0"/>
          <c:showBubbleSize val="0"/>
        </c:dLbls>
        <c:gapWidth val="219"/>
        <c:overlap val="-27"/>
        <c:axId val="793543344"/>
        <c:axId val="793544784"/>
      </c:barChart>
      <c:catAx>
        <c:axId val="7935433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44784"/>
        <c:crosses val="autoZero"/>
        <c:auto val="1"/>
        <c:lblAlgn val="ctr"/>
        <c:lblOffset val="100"/>
        <c:noMultiLvlLbl val="0"/>
      </c:catAx>
      <c:valAx>
        <c:axId val="79354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4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Individual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Sales'!$B$1</c:f>
              <c:strCache>
                <c:ptCount val="1"/>
                <c:pt idx="0">
                  <c:v>Total</c:v>
                </c:pt>
              </c:strCache>
            </c:strRef>
          </c:tx>
          <c:spPr>
            <a:solidFill>
              <a:schemeClr val="accent1"/>
            </a:solidFill>
            <a:ln>
              <a:noFill/>
            </a:ln>
            <a:effectLst/>
          </c:spPr>
          <c:invertIfNegative val="0"/>
          <c:cat>
            <c:strRef>
              <c:f>'Top Sales'!$A$2:$A$5</c:f>
              <c:strCache>
                <c:ptCount val="3"/>
                <c:pt idx="0">
                  <c:v>BAMBANG</c:v>
                </c:pt>
                <c:pt idx="1">
                  <c:v>HARRY</c:v>
                </c:pt>
                <c:pt idx="2">
                  <c:v>RIZAL</c:v>
                </c:pt>
              </c:strCache>
            </c:strRef>
          </c:cat>
          <c:val>
            <c:numRef>
              <c:f>'Top Sales'!$B$2:$B$5</c:f>
              <c:numCache>
                <c:formatCode>_(* #,##0.00_);_(* \(#,##0.00\);_(* "-"??_);_(@_)</c:formatCode>
                <c:ptCount val="3"/>
                <c:pt idx="0">
                  <c:v>2853381300</c:v>
                </c:pt>
                <c:pt idx="1">
                  <c:v>731100500</c:v>
                </c:pt>
                <c:pt idx="2">
                  <c:v>704165000</c:v>
                </c:pt>
              </c:numCache>
            </c:numRef>
          </c:val>
          <c:extLst>
            <c:ext xmlns:c16="http://schemas.microsoft.com/office/drawing/2014/chart" uri="{C3380CC4-5D6E-409C-BE32-E72D297353CC}">
              <c16:uniqueId val="{00000003-526C-4785-96D7-8FF7EE9AA39E}"/>
            </c:ext>
          </c:extLst>
        </c:ser>
        <c:dLbls>
          <c:showLegendKey val="0"/>
          <c:showVal val="0"/>
          <c:showCatName val="0"/>
          <c:showSerName val="0"/>
          <c:showPercent val="0"/>
          <c:showBubbleSize val="0"/>
        </c:dLbls>
        <c:gapWidth val="219"/>
        <c:overlap val="-27"/>
        <c:axId val="1313266095"/>
        <c:axId val="1313267055"/>
      </c:barChart>
      <c:catAx>
        <c:axId val="131326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67055"/>
        <c:crosses val="autoZero"/>
        <c:auto val="1"/>
        <c:lblAlgn val="ctr"/>
        <c:lblOffset val="100"/>
        <c:noMultiLvlLbl val="0"/>
      </c:catAx>
      <c:valAx>
        <c:axId val="131326705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6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Based</a:t>
            </a:r>
            <a:r>
              <a:rPr lang="en-US" baseline="0"/>
              <a:t> on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Sales'!$B$7</c:f>
              <c:strCache>
                <c:ptCount val="1"/>
                <c:pt idx="0">
                  <c:v>Total</c:v>
                </c:pt>
              </c:strCache>
            </c:strRef>
          </c:tx>
          <c:spPr>
            <a:solidFill>
              <a:schemeClr val="accent1"/>
            </a:solidFill>
            <a:ln>
              <a:noFill/>
            </a:ln>
            <a:effectLst/>
          </c:spPr>
          <c:invertIfNegative val="0"/>
          <c:cat>
            <c:multiLvlStrRef>
              <c:f>'Top Sales'!$A$8:$A$14</c:f>
              <c:multiLvlStrCache>
                <c:ptCount val="3"/>
                <c:lvl>
                  <c:pt idx="0">
                    <c:v>KARYA MATERIAL</c:v>
                  </c:pt>
                  <c:pt idx="1">
                    <c:v>KERAMIK 123</c:v>
                  </c:pt>
                  <c:pt idx="2">
                    <c:v>NIA BANGUNAN</c:v>
                  </c:pt>
                </c:lvl>
                <c:lvl>
                  <c:pt idx="0">
                    <c:v>Bekasi</c:v>
                  </c:pt>
                  <c:pt idx="1">
                    <c:v>Depok</c:v>
                  </c:pt>
                  <c:pt idx="2">
                    <c:v>Jakarta</c:v>
                  </c:pt>
                </c:lvl>
              </c:multiLvlStrCache>
            </c:multiLvlStrRef>
          </c:cat>
          <c:val>
            <c:numRef>
              <c:f>'Top Sales'!$B$8:$B$14</c:f>
              <c:numCache>
                <c:formatCode>General</c:formatCode>
                <c:ptCount val="3"/>
                <c:pt idx="0">
                  <c:v>2015742400</c:v>
                </c:pt>
                <c:pt idx="1">
                  <c:v>1541803900</c:v>
                </c:pt>
                <c:pt idx="2">
                  <c:v>731100500</c:v>
                </c:pt>
              </c:numCache>
            </c:numRef>
          </c:val>
          <c:extLst>
            <c:ext xmlns:c16="http://schemas.microsoft.com/office/drawing/2014/chart" uri="{C3380CC4-5D6E-409C-BE32-E72D297353CC}">
              <c16:uniqueId val="{00000002-6EF1-4513-9618-430144498F98}"/>
            </c:ext>
          </c:extLst>
        </c:ser>
        <c:dLbls>
          <c:showLegendKey val="0"/>
          <c:showVal val="0"/>
          <c:showCatName val="0"/>
          <c:showSerName val="0"/>
          <c:showPercent val="0"/>
          <c:showBubbleSize val="0"/>
        </c:dLbls>
        <c:gapWidth val="219"/>
        <c:overlap val="-27"/>
        <c:axId val="1624332143"/>
        <c:axId val="1624336463"/>
      </c:barChart>
      <c:catAx>
        <c:axId val="162433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36463"/>
        <c:crosses val="autoZero"/>
        <c:auto val="1"/>
        <c:lblAlgn val="ctr"/>
        <c:lblOffset val="100"/>
        <c:noMultiLvlLbl val="0"/>
      </c:catAx>
      <c:valAx>
        <c:axId val="162433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3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Items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Sales'!$B$16:$B$17</c:f>
              <c:strCache>
                <c:ptCount val="1"/>
                <c:pt idx="0">
                  <c:v>dMarseille Bone</c:v>
                </c:pt>
              </c:strCache>
            </c:strRef>
          </c:tx>
          <c:spPr>
            <a:solidFill>
              <a:schemeClr val="accent1"/>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Sales'!$B$18:$B$24</c:f>
              <c:numCache>
                <c:formatCode>General</c:formatCode>
                <c:ptCount val="3"/>
                <c:pt idx="1">
                  <c:v>266498000</c:v>
                </c:pt>
              </c:numCache>
            </c:numRef>
          </c:val>
          <c:extLst>
            <c:ext xmlns:c16="http://schemas.microsoft.com/office/drawing/2014/chart" uri="{C3380CC4-5D6E-409C-BE32-E72D297353CC}">
              <c16:uniqueId val="{00000000-8616-4C89-8166-4817388521FB}"/>
            </c:ext>
          </c:extLst>
        </c:ser>
        <c:ser>
          <c:idx val="1"/>
          <c:order val="1"/>
          <c:tx>
            <c:strRef>
              <c:f>'Top Sales'!$C$16:$C$17</c:f>
              <c:strCache>
                <c:ptCount val="1"/>
                <c:pt idx="0">
                  <c:v>dMelbourne White</c:v>
                </c:pt>
              </c:strCache>
            </c:strRef>
          </c:tx>
          <c:spPr>
            <a:solidFill>
              <a:schemeClr val="accent2"/>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Sales'!$C$18:$C$24</c:f>
              <c:numCache>
                <c:formatCode>General</c:formatCode>
                <c:ptCount val="3"/>
                <c:pt idx="0">
                  <c:v>33464000</c:v>
                </c:pt>
                <c:pt idx="1">
                  <c:v>108217000</c:v>
                </c:pt>
                <c:pt idx="2">
                  <c:v>64398500</c:v>
                </c:pt>
              </c:numCache>
            </c:numRef>
          </c:val>
          <c:extLst>
            <c:ext xmlns:c16="http://schemas.microsoft.com/office/drawing/2014/chart" uri="{C3380CC4-5D6E-409C-BE32-E72D297353CC}">
              <c16:uniqueId val="{000001D1-8616-4C89-8166-4817388521FB}"/>
            </c:ext>
          </c:extLst>
        </c:ser>
        <c:ser>
          <c:idx val="2"/>
          <c:order val="2"/>
          <c:tx>
            <c:strRef>
              <c:f>'Top Sales'!$D$16:$D$17</c:f>
              <c:strCache>
                <c:ptCount val="1"/>
                <c:pt idx="0">
                  <c:v>dSalvadori White</c:v>
                </c:pt>
              </c:strCache>
            </c:strRef>
          </c:tx>
          <c:spPr>
            <a:solidFill>
              <a:schemeClr val="accent3"/>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Sales'!$D$18:$D$24</c:f>
              <c:numCache>
                <c:formatCode>General</c:formatCode>
                <c:ptCount val="3"/>
                <c:pt idx="0">
                  <c:v>87140400</c:v>
                </c:pt>
                <c:pt idx="1">
                  <c:v>104816400</c:v>
                </c:pt>
                <c:pt idx="2">
                  <c:v>13197600</c:v>
                </c:pt>
              </c:numCache>
            </c:numRef>
          </c:val>
          <c:extLst>
            <c:ext xmlns:c16="http://schemas.microsoft.com/office/drawing/2014/chart" uri="{C3380CC4-5D6E-409C-BE32-E72D297353CC}">
              <c16:uniqueId val="{000001D2-8616-4C89-8166-4817388521FB}"/>
            </c:ext>
          </c:extLst>
        </c:ser>
        <c:ser>
          <c:idx val="3"/>
          <c:order val="3"/>
          <c:tx>
            <c:strRef>
              <c:f>'Top Sales'!$E$16:$E$17</c:f>
              <c:strCache>
                <c:ptCount val="1"/>
                <c:pt idx="0">
                  <c:v>dVancouver Bone</c:v>
                </c:pt>
              </c:strCache>
            </c:strRef>
          </c:tx>
          <c:spPr>
            <a:solidFill>
              <a:schemeClr val="accent4"/>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Sales'!$E$18:$E$24</c:f>
              <c:numCache>
                <c:formatCode>General</c:formatCode>
                <c:ptCount val="3"/>
                <c:pt idx="0">
                  <c:v>36358500</c:v>
                </c:pt>
                <c:pt idx="1">
                  <c:v>46799500</c:v>
                </c:pt>
                <c:pt idx="2">
                  <c:v>102255500</c:v>
                </c:pt>
              </c:numCache>
            </c:numRef>
          </c:val>
          <c:extLst>
            <c:ext xmlns:c16="http://schemas.microsoft.com/office/drawing/2014/chart" uri="{C3380CC4-5D6E-409C-BE32-E72D297353CC}">
              <c16:uniqueId val="{000001D3-8616-4C89-8166-4817388521FB}"/>
            </c:ext>
          </c:extLst>
        </c:ser>
        <c:ser>
          <c:idx val="4"/>
          <c:order val="4"/>
          <c:tx>
            <c:strRef>
              <c:f>'Top Sales'!$F$16:$F$17</c:f>
              <c:strCache>
                <c:ptCount val="1"/>
                <c:pt idx="0">
                  <c:v>dPozlana Dark</c:v>
                </c:pt>
              </c:strCache>
            </c:strRef>
          </c:tx>
          <c:spPr>
            <a:solidFill>
              <a:schemeClr val="accent5"/>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Sales'!$F$18:$F$24</c:f>
              <c:numCache>
                <c:formatCode>General</c:formatCode>
                <c:ptCount val="3"/>
                <c:pt idx="0">
                  <c:v>90114000</c:v>
                </c:pt>
                <c:pt idx="1">
                  <c:v>19081000</c:v>
                </c:pt>
                <c:pt idx="2">
                  <c:v>65997000</c:v>
                </c:pt>
              </c:numCache>
            </c:numRef>
          </c:val>
          <c:extLst>
            <c:ext xmlns:c16="http://schemas.microsoft.com/office/drawing/2014/chart" uri="{C3380CC4-5D6E-409C-BE32-E72D297353CC}">
              <c16:uniqueId val="{000001D4-8616-4C89-8166-4817388521FB}"/>
            </c:ext>
          </c:extLst>
        </c:ser>
        <c:ser>
          <c:idx val="5"/>
          <c:order val="5"/>
          <c:tx>
            <c:strRef>
              <c:f>'Top Sales'!$G$16:$G$17</c:f>
              <c:strCache>
                <c:ptCount val="1"/>
                <c:pt idx="0">
                  <c:v>dPetrella Charcoal</c:v>
                </c:pt>
              </c:strCache>
            </c:strRef>
          </c:tx>
          <c:spPr>
            <a:solidFill>
              <a:schemeClr val="accent6"/>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Sales'!$G$18:$G$24</c:f>
              <c:numCache>
                <c:formatCode>General</c:formatCode>
                <c:ptCount val="3"/>
                <c:pt idx="0">
                  <c:v>25032500</c:v>
                </c:pt>
                <c:pt idx="1">
                  <c:v>17976000</c:v>
                </c:pt>
                <c:pt idx="2">
                  <c:v>104718500</c:v>
                </c:pt>
              </c:numCache>
            </c:numRef>
          </c:val>
          <c:extLst>
            <c:ext xmlns:c16="http://schemas.microsoft.com/office/drawing/2014/chart" uri="{C3380CC4-5D6E-409C-BE32-E72D297353CC}">
              <c16:uniqueId val="{000001D5-8616-4C89-8166-4817388521FB}"/>
            </c:ext>
          </c:extLst>
        </c:ser>
        <c:ser>
          <c:idx val="6"/>
          <c:order val="6"/>
          <c:tx>
            <c:strRef>
              <c:f>'Top Sales'!$H$16:$H$17</c:f>
              <c:strCache>
                <c:ptCount val="1"/>
                <c:pt idx="0">
                  <c:v>Olvera Bright</c:v>
                </c:pt>
              </c:strCache>
            </c:strRef>
          </c:tx>
          <c:spPr>
            <a:solidFill>
              <a:schemeClr val="accent1">
                <a:lumMod val="60000"/>
              </a:schemeClr>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Sales'!$H$18:$H$24</c:f>
              <c:numCache>
                <c:formatCode>General</c:formatCode>
                <c:ptCount val="3"/>
                <c:pt idx="0">
                  <c:v>104400000</c:v>
                </c:pt>
                <c:pt idx="1">
                  <c:v>28350000</c:v>
                </c:pt>
                <c:pt idx="2">
                  <c:v>5250000</c:v>
                </c:pt>
              </c:numCache>
            </c:numRef>
          </c:val>
          <c:extLst>
            <c:ext xmlns:c16="http://schemas.microsoft.com/office/drawing/2014/chart" uri="{C3380CC4-5D6E-409C-BE32-E72D297353CC}">
              <c16:uniqueId val="{000001D6-8616-4C89-8166-4817388521FB}"/>
            </c:ext>
          </c:extLst>
        </c:ser>
        <c:ser>
          <c:idx val="7"/>
          <c:order val="7"/>
          <c:tx>
            <c:strRef>
              <c:f>'Top Sales'!$I$16:$I$17</c:f>
              <c:strCache>
                <c:ptCount val="1"/>
                <c:pt idx="0">
                  <c:v>dTaranaki Stone</c:v>
                </c:pt>
              </c:strCache>
            </c:strRef>
          </c:tx>
          <c:spPr>
            <a:solidFill>
              <a:schemeClr val="accent2">
                <a:lumMod val="60000"/>
              </a:schemeClr>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Sales'!$I$18:$I$24</c:f>
              <c:numCache>
                <c:formatCode>General</c:formatCode>
                <c:ptCount val="3"/>
                <c:pt idx="0">
                  <c:v>133579500</c:v>
                </c:pt>
                <c:pt idx="1">
                  <c:v>538500</c:v>
                </c:pt>
              </c:numCache>
            </c:numRef>
          </c:val>
          <c:extLst>
            <c:ext xmlns:c16="http://schemas.microsoft.com/office/drawing/2014/chart" uri="{C3380CC4-5D6E-409C-BE32-E72D297353CC}">
              <c16:uniqueId val="{000001D7-8616-4C89-8166-4817388521FB}"/>
            </c:ext>
          </c:extLst>
        </c:ser>
        <c:ser>
          <c:idx val="8"/>
          <c:order val="8"/>
          <c:tx>
            <c:strRef>
              <c:f>'Top Sales'!$J$16:$J$17</c:f>
              <c:strCache>
                <c:ptCount val="1"/>
                <c:pt idx="0">
                  <c:v>dPetrella Grigio</c:v>
                </c:pt>
              </c:strCache>
            </c:strRef>
          </c:tx>
          <c:spPr>
            <a:solidFill>
              <a:schemeClr val="accent3">
                <a:lumMod val="60000"/>
              </a:schemeClr>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Sales'!$J$18:$J$24</c:f>
              <c:numCache>
                <c:formatCode>General</c:formatCode>
                <c:ptCount val="3"/>
                <c:pt idx="0">
                  <c:v>55535000</c:v>
                </c:pt>
                <c:pt idx="1">
                  <c:v>10393500</c:v>
                </c:pt>
                <c:pt idx="2">
                  <c:v>62898500</c:v>
                </c:pt>
              </c:numCache>
            </c:numRef>
          </c:val>
          <c:extLst>
            <c:ext xmlns:c16="http://schemas.microsoft.com/office/drawing/2014/chart" uri="{C3380CC4-5D6E-409C-BE32-E72D297353CC}">
              <c16:uniqueId val="{000001D8-8616-4C89-8166-4817388521FB}"/>
            </c:ext>
          </c:extLst>
        </c:ser>
        <c:ser>
          <c:idx val="9"/>
          <c:order val="9"/>
          <c:tx>
            <c:strRef>
              <c:f>'Top Sales'!$K$16:$K$17</c:f>
              <c:strCache>
                <c:ptCount val="1"/>
                <c:pt idx="0">
                  <c:v>dPozlana Light</c:v>
                </c:pt>
              </c:strCache>
            </c:strRef>
          </c:tx>
          <c:spPr>
            <a:solidFill>
              <a:schemeClr val="accent4">
                <a:lumMod val="60000"/>
              </a:schemeClr>
            </a:solidFill>
            <a:ln>
              <a:noFill/>
            </a:ln>
            <a:effectLst/>
          </c:spPr>
          <c:invertIfNegative val="0"/>
          <c:cat>
            <c:multiLvlStrRef>
              <c:f>'Top Sales'!$A$18:$A$24</c:f>
              <c:multiLvlStrCache>
                <c:ptCount val="3"/>
                <c:lvl>
                  <c:pt idx="0">
                    <c:v>KERAMIK 123</c:v>
                  </c:pt>
                  <c:pt idx="1">
                    <c:v>KARYA MATERIAL</c:v>
                  </c:pt>
                  <c:pt idx="2">
                    <c:v>NIA BANGUNAN</c:v>
                  </c:pt>
                </c:lvl>
                <c:lvl>
                  <c:pt idx="0">
                    <c:v>Depok</c:v>
                  </c:pt>
                  <c:pt idx="1">
                    <c:v>Bekasi</c:v>
                  </c:pt>
                  <c:pt idx="2">
                    <c:v>Jakarta</c:v>
                  </c:pt>
                </c:lvl>
              </c:multiLvlStrCache>
            </c:multiLvlStrRef>
          </c:cat>
          <c:val>
            <c:numRef>
              <c:f>'Top Sales'!$K$18:$K$24</c:f>
              <c:numCache>
                <c:formatCode>General</c:formatCode>
                <c:ptCount val="3"/>
                <c:pt idx="0">
                  <c:v>94258500</c:v>
                </c:pt>
                <c:pt idx="1">
                  <c:v>26030000</c:v>
                </c:pt>
                <c:pt idx="2">
                  <c:v>8117000</c:v>
                </c:pt>
              </c:numCache>
            </c:numRef>
          </c:val>
          <c:extLst>
            <c:ext xmlns:c16="http://schemas.microsoft.com/office/drawing/2014/chart" uri="{C3380CC4-5D6E-409C-BE32-E72D297353CC}">
              <c16:uniqueId val="{000001D9-8616-4C89-8166-4817388521FB}"/>
            </c:ext>
          </c:extLst>
        </c:ser>
        <c:dLbls>
          <c:showLegendKey val="0"/>
          <c:showVal val="0"/>
          <c:showCatName val="0"/>
          <c:showSerName val="0"/>
          <c:showPercent val="0"/>
          <c:showBubbleSize val="0"/>
        </c:dLbls>
        <c:gapWidth val="150"/>
        <c:overlap val="100"/>
        <c:axId val="1626050447"/>
        <c:axId val="1626063887"/>
      </c:barChart>
      <c:catAx>
        <c:axId val="162605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63887"/>
        <c:crosses val="autoZero"/>
        <c:auto val="1"/>
        <c:lblAlgn val="ctr"/>
        <c:lblOffset val="100"/>
        <c:noMultiLvlLbl val="0"/>
      </c:catAx>
      <c:valAx>
        <c:axId val="162606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5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Sales'!$B$28</c:f>
              <c:strCache>
                <c:ptCount val="1"/>
                <c:pt idx="0">
                  <c:v>Total</c:v>
                </c:pt>
              </c:strCache>
            </c:strRef>
          </c:tx>
          <c:spPr>
            <a:ln w="28575" cap="rnd">
              <a:solidFill>
                <a:schemeClr val="accent1"/>
              </a:solidFill>
              <a:round/>
            </a:ln>
            <a:effectLst/>
          </c:spPr>
          <c:marker>
            <c:symbol val="none"/>
          </c:marker>
          <c:cat>
            <c:strRef>
              <c:f>'Top Sales'!$A$29:$A$41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'Top Sales'!$B$29:$B$41</c:f>
              <c:numCache>
                <c:formatCode>General</c:formatCode>
                <c:ptCount val="12"/>
                <c:pt idx="0">
                  <c:v>1729</c:v>
                </c:pt>
                <c:pt idx="1">
                  <c:v>2010</c:v>
                </c:pt>
                <c:pt idx="2">
                  <c:v>2730</c:v>
                </c:pt>
                <c:pt idx="3">
                  <c:v>602</c:v>
                </c:pt>
                <c:pt idx="4">
                  <c:v>3081</c:v>
                </c:pt>
                <c:pt idx="5">
                  <c:v>2185</c:v>
                </c:pt>
                <c:pt idx="6">
                  <c:v>2179</c:v>
                </c:pt>
                <c:pt idx="7">
                  <c:v>3078</c:v>
                </c:pt>
                <c:pt idx="8">
                  <c:v>2283</c:v>
                </c:pt>
                <c:pt idx="9">
                  <c:v>3094</c:v>
                </c:pt>
                <c:pt idx="10">
                  <c:v>3898</c:v>
                </c:pt>
                <c:pt idx="11">
                  <c:v>1628</c:v>
                </c:pt>
              </c:numCache>
            </c:numRef>
          </c:val>
          <c:smooth val="0"/>
          <c:extLst>
            <c:ext xmlns:c16="http://schemas.microsoft.com/office/drawing/2014/chart" uri="{C3380CC4-5D6E-409C-BE32-E72D297353CC}">
              <c16:uniqueId val="{00000000-8A09-463E-BF8D-DEE66E4B514C}"/>
            </c:ext>
          </c:extLst>
        </c:ser>
        <c:dLbls>
          <c:showLegendKey val="0"/>
          <c:showVal val="0"/>
          <c:showCatName val="0"/>
          <c:showSerName val="0"/>
          <c:showPercent val="0"/>
          <c:showBubbleSize val="0"/>
        </c:dLbls>
        <c:smooth val="0"/>
        <c:axId val="1733790399"/>
        <c:axId val="1733780799"/>
      </c:lineChart>
      <c:catAx>
        <c:axId val="173379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80799"/>
        <c:crosses val="autoZero"/>
        <c:auto val="1"/>
        <c:lblAlgn val="ctr"/>
        <c:lblOffset val="100"/>
        <c:noMultiLvlLbl val="0"/>
      </c:catAx>
      <c:valAx>
        <c:axId val="173378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79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Each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Sales'!$G$28</c:f>
              <c:strCache>
                <c:ptCount val="1"/>
                <c:pt idx="0">
                  <c:v>Total</c:v>
                </c:pt>
              </c:strCache>
            </c:strRef>
          </c:tx>
          <c:spPr>
            <a:ln w="28575" cap="rnd">
              <a:solidFill>
                <a:schemeClr val="accent1"/>
              </a:solidFill>
              <a:round/>
            </a:ln>
            <a:effectLst/>
          </c:spPr>
          <c:marker>
            <c:symbol val="none"/>
          </c:marker>
          <c:cat>
            <c:strRef>
              <c:f>'Top Sales'!$F$29:$F$41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'Top Sales'!$G$29:$G$41</c:f>
              <c:numCache>
                <c:formatCode>General</c:formatCode>
                <c:ptCount val="12"/>
                <c:pt idx="0">
                  <c:v>261360000</c:v>
                </c:pt>
                <c:pt idx="1">
                  <c:v>318950000</c:v>
                </c:pt>
                <c:pt idx="2">
                  <c:v>438632500</c:v>
                </c:pt>
                <c:pt idx="3">
                  <c:v>98778300</c:v>
                </c:pt>
                <c:pt idx="4">
                  <c:v>428361000</c:v>
                </c:pt>
                <c:pt idx="5">
                  <c:v>327070000</c:v>
                </c:pt>
                <c:pt idx="6">
                  <c:v>327305000</c:v>
                </c:pt>
                <c:pt idx="7">
                  <c:v>456585000</c:v>
                </c:pt>
                <c:pt idx="8">
                  <c:v>340465000</c:v>
                </c:pt>
                <c:pt idx="9">
                  <c:v>464335000</c:v>
                </c:pt>
                <c:pt idx="10">
                  <c:v>584535000</c:v>
                </c:pt>
                <c:pt idx="11">
                  <c:v>242270000</c:v>
                </c:pt>
              </c:numCache>
            </c:numRef>
          </c:val>
          <c:smooth val="0"/>
          <c:extLst>
            <c:ext xmlns:c16="http://schemas.microsoft.com/office/drawing/2014/chart" uri="{C3380CC4-5D6E-409C-BE32-E72D297353CC}">
              <c16:uniqueId val="{00000002-5D42-46A5-ABE5-C9271904464F}"/>
            </c:ext>
          </c:extLst>
        </c:ser>
        <c:dLbls>
          <c:showLegendKey val="0"/>
          <c:showVal val="0"/>
          <c:showCatName val="0"/>
          <c:showSerName val="0"/>
          <c:showPercent val="0"/>
          <c:showBubbleSize val="0"/>
        </c:dLbls>
        <c:smooth val="0"/>
        <c:axId val="514857232"/>
        <c:axId val="514858192"/>
      </c:lineChart>
      <c:catAx>
        <c:axId val="51485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58192"/>
        <c:crosses val="autoZero"/>
        <c:auto val="1"/>
        <c:lblAlgn val="ctr"/>
        <c:lblOffset val="100"/>
        <c:noMultiLvlLbl val="0"/>
      </c:catAx>
      <c:valAx>
        <c:axId val="51485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5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Order Based On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Sales'!$B$7</c:f>
              <c:strCache>
                <c:ptCount val="1"/>
                <c:pt idx="0">
                  <c:v>Total</c:v>
                </c:pt>
              </c:strCache>
            </c:strRef>
          </c:tx>
          <c:spPr>
            <a:solidFill>
              <a:schemeClr val="accent1"/>
            </a:solidFill>
            <a:ln>
              <a:noFill/>
            </a:ln>
            <a:effectLst/>
          </c:spPr>
          <c:invertIfNegative val="0"/>
          <c:cat>
            <c:multiLvlStrRef>
              <c:f>'Top Sales'!$A$8:$A$14</c:f>
              <c:multiLvlStrCache>
                <c:ptCount val="3"/>
                <c:lvl>
                  <c:pt idx="0">
                    <c:v>KARYA MATERIAL</c:v>
                  </c:pt>
                  <c:pt idx="1">
                    <c:v>KERAMIK 123</c:v>
                  </c:pt>
                  <c:pt idx="2">
                    <c:v>NIA BANGUNAN</c:v>
                  </c:pt>
                </c:lvl>
                <c:lvl>
                  <c:pt idx="0">
                    <c:v>Bekasi</c:v>
                  </c:pt>
                  <c:pt idx="1">
                    <c:v>Depok</c:v>
                  </c:pt>
                  <c:pt idx="2">
                    <c:v>Jakarta</c:v>
                  </c:pt>
                </c:lvl>
              </c:multiLvlStrCache>
            </c:multiLvlStrRef>
          </c:cat>
          <c:val>
            <c:numRef>
              <c:f>'Top Sales'!$B$8:$B$14</c:f>
              <c:numCache>
                <c:formatCode>General</c:formatCode>
                <c:ptCount val="3"/>
                <c:pt idx="0">
                  <c:v>2015742400</c:v>
                </c:pt>
                <c:pt idx="1">
                  <c:v>1541803900</c:v>
                </c:pt>
                <c:pt idx="2">
                  <c:v>731100500</c:v>
                </c:pt>
              </c:numCache>
            </c:numRef>
          </c:val>
          <c:extLst>
            <c:ext xmlns:c16="http://schemas.microsoft.com/office/drawing/2014/chart" uri="{C3380CC4-5D6E-409C-BE32-E72D297353CC}">
              <c16:uniqueId val="{00000000-872A-44B3-BEC1-BB33EDBFB612}"/>
            </c:ext>
          </c:extLst>
        </c:ser>
        <c:dLbls>
          <c:showLegendKey val="0"/>
          <c:showVal val="0"/>
          <c:showCatName val="0"/>
          <c:showSerName val="0"/>
          <c:showPercent val="0"/>
          <c:showBubbleSize val="0"/>
        </c:dLbls>
        <c:gapWidth val="219"/>
        <c:overlap val="-27"/>
        <c:axId val="151608879"/>
        <c:axId val="151599759"/>
      </c:barChart>
      <c:catAx>
        <c:axId val="1516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99759"/>
        <c:crosses val="autoZero"/>
        <c:auto val="1"/>
        <c:lblAlgn val="ctr"/>
        <c:lblOffset val="100"/>
        <c:noMultiLvlLbl val="0"/>
      </c:catAx>
      <c:valAx>
        <c:axId val="15159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1.xlsx]Top Sales!PivotTable8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s>
    <c:plotArea>
      <c:layout/>
      <c:pieChart>
        <c:varyColors val="1"/>
        <c:ser>
          <c:idx val="0"/>
          <c:order val="0"/>
          <c:tx>
            <c:strRef>
              <c:f>'Top Sales'!$B$48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EB-4B5F-9A63-D6B5A765D6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EB-4B5F-9A63-D6B5A765D6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EB-4B5F-9A63-D6B5A765D6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EB-4B5F-9A63-D6B5A765D6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EB-4B5F-9A63-D6B5A765D6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EB-4B5F-9A63-D6B5A765D6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7EB-4B5F-9A63-D6B5A765D6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7EB-4B5F-9A63-D6B5A765D6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7EB-4B5F-9A63-D6B5A765D6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7EB-4B5F-9A63-D6B5A765D6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7EB-4B5F-9A63-D6B5A765D6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7EB-4B5F-9A63-D6B5A765D6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7EB-4B5F-9A63-D6B5A765D6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7EB-4B5F-9A63-D6B5A765D6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7EB-4B5F-9A63-D6B5A765D6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7EB-4B5F-9A63-D6B5A765D6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7EB-4B5F-9A63-D6B5A765D6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7EB-4B5F-9A63-D6B5A765D68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7EB-4B5F-9A63-D6B5A765D68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7EB-4B5F-9A63-D6B5A765D68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7EB-4B5F-9A63-D6B5A765D68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7EB-4B5F-9A63-D6B5A765D68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7EB-4B5F-9A63-D6B5A765D68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7EB-4B5F-9A63-D6B5A765D68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7EB-4B5F-9A63-D6B5A765D68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7EB-4B5F-9A63-D6B5A765D68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7EB-4B5F-9A63-D6B5A765D68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7EB-4B5F-9A63-D6B5A765D68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7EB-4B5F-9A63-D6B5A765D68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7EB-4B5F-9A63-D6B5A765D68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7EB-4B5F-9A63-D6B5A765D68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7EB-4B5F-9A63-D6B5A765D68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7EB-4B5F-9A63-D6B5A765D68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7EB-4B5F-9A63-D6B5A765D68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7EB-4B5F-9A63-D6B5A765D68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7EB-4B5F-9A63-D6B5A765D68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7EB-4B5F-9A63-D6B5A765D68A}"/>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7EB-4B5F-9A63-D6B5A765D68A}"/>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7EB-4B5F-9A63-D6B5A765D68A}"/>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7EB-4B5F-9A63-D6B5A765D68A}"/>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7EB-4B5F-9A63-D6B5A765D68A}"/>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7EB-4B5F-9A63-D6B5A765D68A}"/>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7EB-4B5F-9A63-D6B5A765D68A}"/>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7EB-4B5F-9A63-D6B5A765D68A}"/>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7EB-4B5F-9A63-D6B5A765D68A}"/>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7EB-4B5F-9A63-D6B5A765D68A}"/>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7EB-4B5F-9A63-D6B5A765D68A}"/>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7EB-4B5F-9A63-D6B5A765D68A}"/>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7EB-4B5F-9A63-D6B5A765D68A}"/>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7EB-4B5F-9A63-D6B5A765D68A}"/>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7EB-4B5F-9A63-D6B5A765D68A}"/>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7EB-4B5F-9A63-D6B5A765D68A}"/>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7EB-4B5F-9A63-D6B5A765D68A}"/>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7EB-4B5F-9A63-D6B5A765D68A}"/>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7EB-4B5F-9A63-D6B5A765D68A}"/>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7EB-4B5F-9A63-D6B5A765D68A}"/>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7EB-4B5F-9A63-D6B5A765D68A}"/>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7EB-4B5F-9A63-D6B5A765D68A}"/>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7EB-4B5F-9A63-D6B5A765D68A}"/>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7EB-4B5F-9A63-D6B5A765D68A}"/>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7EB-4B5F-9A63-D6B5A765D68A}"/>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7EB-4B5F-9A63-D6B5A765D68A}"/>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7EB-4B5F-9A63-D6B5A765D68A}"/>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7EB-4B5F-9A63-D6B5A765D68A}"/>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7EB-4B5F-9A63-D6B5A765D68A}"/>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7EB-4B5F-9A63-D6B5A765D68A}"/>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7EB-4B5F-9A63-D6B5A765D68A}"/>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7EB-4B5F-9A63-D6B5A765D68A}"/>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7EB-4B5F-9A63-D6B5A765D68A}"/>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7EB-4B5F-9A63-D6B5A765D68A}"/>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7EB-4B5F-9A63-D6B5A765D68A}"/>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7EB-4B5F-9A63-D6B5A765D68A}"/>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7EB-4B5F-9A63-D6B5A765D68A}"/>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7EB-4B5F-9A63-D6B5A765D68A}"/>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7EB-4B5F-9A63-D6B5A765D68A}"/>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7EB-4B5F-9A63-D6B5A765D68A}"/>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7EB-4B5F-9A63-D6B5A765D68A}"/>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7EB-4B5F-9A63-D6B5A765D68A}"/>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7EB-4B5F-9A63-D6B5A765D68A}"/>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7EB-4B5F-9A63-D6B5A765D68A}"/>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7EB-4B5F-9A63-D6B5A765D68A}"/>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7EB-4B5F-9A63-D6B5A765D68A}"/>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7EB-4B5F-9A63-D6B5A765D68A}"/>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7EB-4B5F-9A63-D6B5A765D68A}"/>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7EB-4B5F-9A63-D6B5A765D68A}"/>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7EB-4B5F-9A63-D6B5A765D68A}"/>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7EB-4B5F-9A63-D6B5A765D68A}"/>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7EB-4B5F-9A63-D6B5A765D68A}"/>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7EB-4B5F-9A63-D6B5A765D68A}"/>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7EB-4B5F-9A63-D6B5A765D68A}"/>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7EB-4B5F-9A63-D6B5A765D68A}"/>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7EB-4B5F-9A63-D6B5A765D68A}"/>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7EB-4B5F-9A63-D6B5A765D68A}"/>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7EB-4B5F-9A63-D6B5A765D68A}"/>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7EB-4B5F-9A63-D6B5A765D68A}"/>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7EB-4B5F-9A63-D6B5A765D68A}"/>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7EB-4B5F-9A63-D6B5A765D68A}"/>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7EB-4B5F-9A63-D6B5A765D68A}"/>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7EB-4B5F-9A63-D6B5A765D68A}"/>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7EB-4B5F-9A63-D6B5A765D68A}"/>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7EB-4B5F-9A63-D6B5A765D68A}"/>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7EB-4B5F-9A63-D6B5A765D68A}"/>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7EB-4B5F-9A63-D6B5A765D68A}"/>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7EB-4B5F-9A63-D6B5A765D68A}"/>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7EB-4B5F-9A63-D6B5A765D68A}"/>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7EB-4B5F-9A63-D6B5A765D68A}"/>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7EB-4B5F-9A63-D6B5A765D68A}"/>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7EB-4B5F-9A63-D6B5A765D68A}"/>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7EB-4B5F-9A63-D6B5A765D68A}"/>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E7EB-4B5F-9A63-D6B5A765D68A}"/>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E7EB-4B5F-9A63-D6B5A765D68A}"/>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E7EB-4B5F-9A63-D6B5A765D68A}"/>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E7EB-4B5F-9A63-D6B5A765D68A}"/>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E7EB-4B5F-9A63-D6B5A765D68A}"/>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E7EB-4B5F-9A63-D6B5A765D68A}"/>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E7EB-4B5F-9A63-D6B5A765D68A}"/>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E7EB-4B5F-9A63-D6B5A765D68A}"/>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E7EB-4B5F-9A63-D6B5A765D68A}"/>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E7EB-4B5F-9A63-D6B5A765D68A}"/>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E7EB-4B5F-9A63-D6B5A765D68A}"/>
              </c:ext>
            </c:extLst>
          </c:dPt>
          <c:cat>
            <c:strRef>
              <c:f>'Top Sales'!$A$49:$A$169</c:f>
              <c:strCache>
                <c:ptCount val="120"/>
                <c:pt idx="0">
                  <c:v>dMarseille Bone</c:v>
                </c:pt>
                <c:pt idx="1">
                  <c:v>dMelbourne White</c:v>
                </c:pt>
                <c:pt idx="2">
                  <c:v>dSalvadori White</c:v>
                </c:pt>
                <c:pt idx="3">
                  <c:v>dVancouver Bone</c:v>
                </c:pt>
                <c:pt idx="4">
                  <c:v>dPozlana Dark</c:v>
                </c:pt>
                <c:pt idx="5">
                  <c:v>dPetrella Charcoal</c:v>
                </c:pt>
                <c:pt idx="6">
                  <c:v>Olvera Bright</c:v>
                </c:pt>
                <c:pt idx="7">
                  <c:v>dTaranaki Stone</c:v>
                </c:pt>
                <c:pt idx="8">
                  <c:v>dPetrella Grigio</c:v>
                </c:pt>
                <c:pt idx="9">
                  <c:v>dPozlana Light</c:v>
                </c:pt>
                <c:pt idx="10">
                  <c:v>dBergamo Rustic</c:v>
                </c:pt>
                <c:pt idx="11">
                  <c:v>dHollywood Vanila</c:v>
                </c:pt>
                <c:pt idx="12">
                  <c:v>dKarimata Walnut</c:v>
                </c:pt>
                <c:pt idx="13">
                  <c:v>dPetrella Perla</c:v>
                </c:pt>
                <c:pt idx="14">
                  <c:v>dTaranaki Sand</c:v>
                </c:pt>
                <c:pt idx="15">
                  <c:v>dPiccadilly Taupe</c:v>
                </c:pt>
                <c:pt idx="16">
                  <c:v>dRhodes Perla</c:v>
                </c:pt>
                <c:pt idx="17">
                  <c:v>dStanford Grigio</c:v>
                </c:pt>
                <c:pt idx="18">
                  <c:v>dDomus Bone</c:v>
                </c:pt>
                <c:pt idx="19">
                  <c:v>dLinosa Grigio</c:v>
                </c:pt>
                <c:pt idx="20">
                  <c:v>dVeneti Grigio</c:v>
                </c:pt>
                <c:pt idx="21">
                  <c:v>dQueensland Pine</c:v>
                </c:pt>
                <c:pt idx="22">
                  <c:v>dBotticino Natural</c:v>
                </c:pt>
                <c:pt idx="23">
                  <c:v>dShibuya Stone</c:v>
                </c:pt>
                <c:pt idx="24">
                  <c:v>dChicago Grey</c:v>
                </c:pt>
                <c:pt idx="25">
                  <c:v>dMahony Rosato</c:v>
                </c:pt>
                <c:pt idx="26">
                  <c:v>Siberia White</c:v>
                </c:pt>
                <c:pt idx="27">
                  <c:v>dCeppodigre Dark</c:v>
                </c:pt>
                <c:pt idx="28">
                  <c:v>dPania Continua</c:v>
                </c:pt>
                <c:pt idx="29">
                  <c:v>dAvenza Carrara</c:v>
                </c:pt>
                <c:pt idx="30">
                  <c:v>dPiccadilly Bone</c:v>
                </c:pt>
                <c:pt idx="31">
                  <c:v>dArcade Grigio</c:v>
                </c:pt>
                <c:pt idx="32">
                  <c:v>dStroud Walnut</c:v>
                </c:pt>
                <c:pt idx="33">
                  <c:v>dKarimata Wengue</c:v>
                </c:pt>
                <c:pt idx="34">
                  <c:v>dStanford Perla</c:v>
                </c:pt>
                <c:pt idx="35">
                  <c:v>dStanford Black</c:v>
                </c:pt>
                <c:pt idx="36">
                  <c:v>dMarseille Grey</c:v>
                </c:pt>
                <c:pt idx="37">
                  <c:v>dTanimbar Beige</c:v>
                </c:pt>
                <c:pt idx="38">
                  <c:v>dStanford Charcoal</c:v>
                </c:pt>
                <c:pt idx="39">
                  <c:v>dVeneti Charcoal</c:v>
                </c:pt>
                <c:pt idx="40">
                  <c:v>dYokohama Bone</c:v>
                </c:pt>
                <c:pt idx="41">
                  <c:v>dBrooklyn Charcoal</c:v>
                </c:pt>
                <c:pt idx="42">
                  <c:v>dBrescia Oro</c:v>
                </c:pt>
                <c:pt idx="43">
                  <c:v>dKalmar Arabescato</c:v>
                </c:pt>
                <c:pt idx="44">
                  <c:v>dChicago Bone</c:v>
                </c:pt>
                <c:pt idx="45">
                  <c:v>dCasamila Smoke</c:v>
                </c:pt>
                <c:pt idx="46">
                  <c:v>dQuercia Pine</c:v>
                </c:pt>
                <c:pt idx="47">
                  <c:v>dTanimbar Bruno</c:v>
                </c:pt>
                <c:pt idx="48">
                  <c:v>dPalacio Perla</c:v>
                </c:pt>
                <c:pt idx="49">
                  <c:v>dPiccadilly Grey</c:v>
                </c:pt>
                <c:pt idx="50">
                  <c:v>dNorth Capuccino</c:v>
                </c:pt>
                <c:pt idx="51">
                  <c:v>dDutch Grey</c:v>
                </c:pt>
                <c:pt idx="52">
                  <c:v>dTerazzo Bone</c:v>
                </c:pt>
                <c:pt idx="53">
                  <c:v>dGregiro Grigio</c:v>
                </c:pt>
                <c:pt idx="54">
                  <c:v>dRhodes Grigio</c:v>
                </c:pt>
                <c:pt idx="55">
                  <c:v>dParottia Walnut</c:v>
                </c:pt>
                <c:pt idx="56">
                  <c:v>dPorta Grey</c:v>
                </c:pt>
                <c:pt idx="57">
                  <c:v>dVeneti Perla</c:v>
                </c:pt>
                <c:pt idx="58">
                  <c:v>dLinosa Panna</c:v>
                </c:pt>
                <c:pt idx="59">
                  <c:v>dCeppodigre Light</c:v>
                </c:pt>
                <c:pt idx="60">
                  <c:v>dTokyo Cream</c:v>
                </c:pt>
                <c:pt idx="61">
                  <c:v>dStroud Oak</c:v>
                </c:pt>
                <c:pt idx="62">
                  <c:v>dMalaga Vintage</c:v>
                </c:pt>
                <c:pt idx="63">
                  <c:v>dPlato Perla</c:v>
                </c:pt>
                <c:pt idx="64">
                  <c:v>dTucson Pearl</c:v>
                </c:pt>
                <c:pt idx="65">
                  <c:v>dNorth White</c:v>
                </c:pt>
                <c:pt idx="66">
                  <c:v>dPorta Black</c:v>
                </c:pt>
                <c:pt idx="67">
                  <c:v>dArcade Perla</c:v>
                </c:pt>
                <c:pt idx="68">
                  <c:v>dBrooklyn Bone</c:v>
                </c:pt>
                <c:pt idx="69">
                  <c:v>dRapolino Siena</c:v>
                </c:pt>
                <c:pt idx="70">
                  <c:v>dSpring Bone</c:v>
                </c:pt>
                <c:pt idx="71">
                  <c:v>dMelbourne Bianco</c:v>
                </c:pt>
                <c:pt idx="72">
                  <c:v>dPlato Grigio</c:v>
                </c:pt>
                <c:pt idx="73">
                  <c:v>dWakatobi Siena</c:v>
                </c:pt>
                <c:pt idx="74">
                  <c:v>Polaris Nero</c:v>
                </c:pt>
                <c:pt idx="75">
                  <c:v>dCasamila Charcoal</c:v>
                </c:pt>
                <c:pt idx="76">
                  <c:v>dNorth Moka</c:v>
                </c:pt>
                <c:pt idx="77">
                  <c:v>dRapolino Bone</c:v>
                </c:pt>
                <c:pt idx="78">
                  <c:v>dKelabba Onyx</c:v>
                </c:pt>
                <c:pt idx="79">
                  <c:v>dShibuya Desert</c:v>
                </c:pt>
                <c:pt idx="80">
                  <c:v>dArcade Bone</c:v>
                </c:pt>
                <c:pt idx="81">
                  <c:v>Hickory Wengue</c:v>
                </c:pt>
                <c:pt idx="82">
                  <c:v>dMaine Perla</c:v>
                </c:pt>
                <c:pt idx="83">
                  <c:v>dTeak Autumn</c:v>
                </c:pt>
                <c:pt idx="84">
                  <c:v>Cedar Sand</c:v>
                </c:pt>
                <c:pt idx="85">
                  <c:v>dCasamila Ash</c:v>
                </c:pt>
                <c:pt idx="86">
                  <c:v>dVancouver Grey</c:v>
                </c:pt>
                <c:pt idx="87">
                  <c:v>dMarmifera White</c:v>
                </c:pt>
                <c:pt idx="88">
                  <c:v>dBrighton Gold</c:v>
                </c:pt>
                <c:pt idx="89">
                  <c:v>dQueensland Wengue</c:v>
                </c:pt>
                <c:pt idx="90">
                  <c:v>dMaine Grigio</c:v>
                </c:pt>
                <c:pt idx="91">
                  <c:v>dMarseille Beige</c:v>
                </c:pt>
                <c:pt idx="92">
                  <c:v>dShibuya Ash</c:v>
                </c:pt>
                <c:pt idx="93">
                  <c:v>Cedar Rosato</c:v>
                </c:pt>
                <c:pt idx="94">
                  <c:v>dSydney Perla</c:v>
                </c:pt>
                <c:pt idx="95">
                  <c:v>dPalais Bianca</c:v>
                </c:pt>
                <c:pt idx="96">
                  <c:v>dMahony Pine</c:v>
                </c:pt>
                <c:pt idx="97">
                  <c:v>dDublin Grey</c:v>
                </c:pt>
                <c:pt idx="98">
                  <c:v>dQuercus Pine</c:v>
                </c:pt>
                <c:pt idx="99">
                  <c:v>dBarn Colore</c:v>
                </c:pt>
                <c:pt idx="100">
                  <c:v>dMontane Charcoal</c:v>
                </c:pt>
                <c:pt idx="101">
                  <c:v>dTerazzo Charcoal</c:v>
                </c:pt>
                <c:pt idx="102">
                  <c:v>dQueensland Maple</c:v>
                </c:pt>
                <c:pt idx="103">
                  <c:v>dDutch Blue</c:v>
                </c:pt>
                <c:pt idx="104">
                  <c:v>dHollywood Caramel</c:v>
                </c:pt>
                <c:pt idx="105">
                  <c:v>dTeak Spring</c:v>
                </c:pt>
                <c:pt idx="106">
                  <c:v>dNorth Grey</c:v>
                </c:pt>
                <c:pt idx="107">
                  <c:v>dWakatobi Crema</c:v>
                </c:pt>
                <c:pt idx="108">
                  <c:v>dLinosa Sabbia</c:v>
                </c:pt>
                <c:pt idx="109">
                  <c:v>dIngalls Smoke</c:v>
                </c:pt>
                <c:pt idx="110">
                  <c:v>dVeneziana Grey</c:v>
                </c:pt>
                <c:pt idx="111">
                  <c:v>dSpezia Charcoal</c:v>
                </c:pt>
                <c:pt idx="112">
                  <c:v>dTucson Grey</c:v>
                </c:pt>
                <c:pt idx="113">
                  <c:v>dSedona Natural</c:v>
                </c:pt>
                <c:pt idx="114">
                  <c:v>dMaine Avorio</c:v>
                </c:pt>
                <c:pt idx="115">
                  <c:v>dLignum Pine</c:v>
                </c:pt>
                <c:pt idx="116">
                  <c:v>dGeorgia Walnut</c:v>
                </c:pt>
                <c:pt idx="117">
                  <c:v>dWaikato Bone</c:v>
                </c:pt>
                <c:pt idx="118">
                  <c:v>dVeneziana Bone</c:v>
                </c:pt>
                <c:pt idx="119">
                  <c:v>dSpring Beige</c:v>
                </c:pt>
              </c:strCache>
            </c:strRef>
          </c:cat>
          <c:val>
            <c:numRef>
              <c:f>'Top Sales'!$B$49:$B$169</c:f>
              <c:numCache>
                <c:formatCode>General</c:formatCode>
                <c:ptCount val="120"/>
                <c:pt idx="0">
                  <c:v>266498000</c:v>
                </c:pt>
                <c:pt idx="1">
                  <c:v>206079500</c:v>
                </c:pt>
                <c:pt idx="2">
                  <c:v>205154400</c:v>
                </c:pt>
                <c:pt idx="3">
                  <c:v>185413500</c:v>
                </c:pt>
                <c:pt idx="4">
                  <c:v>175192000</c:v>
                </c:pt>
                <c:pt idx="5">
                  <c:v>147727000</c:v>
                </c:pt>
                <c:pt idx="6">
                  <c:v>138000000</c:v>
                </c:pt>
                <c:pt idx="7">
                  <c:v>134118000</c:v>
                </c:pt>
                <c:pt idx="8">
                  <c:v>128827000</c:v>
                </c:pt>
                <c:pt idx="9">
                  <c:v>128405500</c:v>
                </c:pt>
                <c:pt idx="10">
                  <c:v>120678500</c:v>
                </c:pt>
                <c:pt idx="11">
                  <c:v>117868500</c:v>
                </c:pt>
                <c:pt idx="12">
                  <c:v>101394600</c:v>
                </c:pt>
                <c:pt idx="13">
                  <c:v>98697500</c:v>
                </c:pt>
                <c:pt idx="14">
                  <c:v>95687000</c:v>
                </c:pt>
                <c:pt idx="15">
                  <c:v>84138500</c:v>
                </c:pt>
                <c:pt idx="16">
                  <c:v>80380800</c:v>
                </c:pt>
                <c:pt idx="17">
                  <c:v>77485500</c:v>
                </c:pt>
                <c:pt idx="18">
                  <c:v>67485500</c:v>
                </c:pt>
                <c:pt idx="19">
                  <c:v>66738000</c:v>
                </c:pt>
                <c:pt idx="20">
                  <c:v>64647000</c:v>
                </c:pt>
                <c:pt idx="21">
                  <c:v>59085000</c:v>
                </c:pt>
                <c:pt idx="22">
                  <c:v>54847800</c:v>
                </c:pt>
                <c:pt idx="23">
                  <c:v>54740000</c:v>
                </c:pt>
                <c:pt idx="24">
                  <c:v>48057000</c:v>
                </c:pt>
                <c:pt idx="25">
                  <c:v>44278200</c:v>
                </c:pt>
                <c:pt idx="26">
                  <c:v>41798500</c:v>
                </c:pt>
                <c:pt idx="27">
                  <c:v>41580000</c:v>
                </c:pt>
                <c:pt idx="28">
                  <c:v>40060200</c:v>
                </c:pt>
                <c:pt idx="29">
                  <c:v>39597600</c:v>
                </c:pt>
                <c:pt idx="30">
                  <c:v>38358500</c:v>
                </c:pt>
                <c:pt idx="31">
                  <c:v>37635500</c:v>
                </c:pt>
                <c:pt idx="32">
                  <c:v>35720000</c:v>
                </c:pt>
                <c:pt idx="33">
                  <c:v>35098200</c:v>
                </c:pt>
                <c:pt idx="34">
                  <c:v>33460500</c:v>
                </c:pt>
                <c:pt idx="35">
                  <c:v>33370000</c:v>
                </c:pt>
                <c:pt idx="36">
                  <c:v>32668500</c:v>
                </c:pt>
                <c:pt idx="37">
                  <c:v>31391400</c:v>
                </c:pt>
                <c:pt idx="38">
                  <c:v>30801000</c:v>
                </c:pt>
                <c:pt idx="39">
                  <c:v>30098500</c:v>
                </c:pt>
                <c:pt idx="40">
                  <c:v>29888500</c:v>
                </c:pt>
                <c:pt idx="41">
                  <c:v>28507000</c:v>
                </c:pt>
                <c:pt idx="42">
                  <c:v>28497600</c:v>
                </c:pt>
                <c:pt idx="43">
                  <c:v>26550000</c:v>
                </c:pt>
                <c:pt idx="44">
                  <c:v>23940000</c:v>
                </c:pt>
                <c:pt idx="45">
                  <c:v>23920000</c:v>
                </c:pt>
                <c:pt idx="46">
                  <c:v>23790000</c:v>
                </c:pt>
                <c:pt idx="47">
                  <c:v>23781000</c:v>
                </c:pt>
                <c:pt idx="48">
                  <c:v>23700000</c:v>
                </c:pt>
                <c:pt idx="49">
                  <c:v>22540000</c:v>
                </c:pt>
                <c:pt idx="50">
                  <c:v>21645000</c:v>
                </c:pt>
                <c:pt idx="51">
                  <c:v>20477000</c:v>
                </c:pt>
                <c:pt idx="52">
                  <c:v>18100000</c:v>
                </c:pt>
                <c:pt idx="53">
                  <c:v>17640000</c:v>
                </c:pt>
                <c:pt idx="54">
                  <c:v>17400000</c:v>
                </c:pt>
                <c:pt idx="55">
                  <c:v>17353200</c:v>
                </c:pt>
                <c:pt idx="56">
                  <c:v>16790000</c:v>
                </c:pt>
                <c:pt idx="57">
                  <c:v>16685500</c:v>
                </c:pt>
                <c:pt idx="58">
                  <c:v>16650000</c:v>
                </c:pt>
                <c:pt idx="59">
                  <c:v>15680000</c:v>
                </c:pt>
                <c:pt idx="60">
                  <c:v>15238500</c:v>
                </c:pt>
                <c:pt idx="61">
                  <c:v>15198500</c:v>
                </c:pt>
                <c:pt idx="62">
                  <c:v>15003500</c:v>
                </c:pt>
                <c:pt idx="63">
                  <c:v>14698500</c:v>
                </c:pt>
                <c:pt idx="64">
                  <c:v>14358500</c:v>
                </c:pt>
                <c:pt idx="65">
                  <c:v>14235000</c:v>
                </c:pt>
                <c:pt idx="66">
                  <c:v>13988500</c:v>
                </c:pt>
                <c:pt idx="67">
                  <c:v>13970000</c:v>
                </c:pt>
                <c:pt idx="68">
                  <c:v>13867000</c:v>
                </c:pt>
                <c:pt idx="69">
                  <c:v>13860000</c:v>
                </c:pt>
                <c:pt idx="70">
                  <c:v>13705000</c:v>
                </c:pt>
                <c:pt idx="71">
                  <c:v>12597600</c:v>
                </c:pt>
                <c:pt idx="72">
                  <c:v>12498500</c:v>
                </c:pt>
                <c:pt idx="73">
                  <c:v>12478200</c:v>
                </c:pt>
                <c:pt idx="74">
                  <c:v>11109000</c:v>
                </c:pt>
                <c:pt idx="75">
                  <c:v>10080000</c:v>
                </c:pt>
                <c:pt idx="76">
                  <c:v>9750000</c:v>
                </c:pt>
                <c:pt idx="77">
                  <c:v>9660000</c:v>
                </c:pt>
                <c:pt idx="78">
                  <c:v>9450000</c:v>
                </c:pt>
                <c:pt idx="79">
                  <c:v>9098500</c:v>
                </c:pt>
                <c:pt idx="80">
                  <c:v>8820000</c:v>
                </c:pt>
                <c:pt idx="81">
                  <c:v>8576400</c:v>
                </c:pt>
                <c:pt idx="82">
                  <c:v>8120000</c:v>
                </c:pt>
                <c:pt idx="83">
                  <c:v>7798200</c:v>
                </c:pt>
                <c:pt idx="84">
                  <c:v>6823200</c:v>
                </c:pt>
                <c:pt idx="85">
                  <c:v>6720000</c:v>
                </c:pt>
                <c:pt idx="86">
                  <c:v>6600000</c:v>
                </c:pt>
                <c:pt idx="87">
                  <c:v>6600000</c:v>
                </c:pt>
                <c:pt idx="88">
                  <c:v>6000000</c:v>
                </c:pt>
                <c:pt idx="89">
                  <c:v>5848200</c:v>
                </c:pt>
                <c:pt idx="90">
                  <c:v>5460000</c:v>
                </c:pt>
                <c:pt idx="91">
                  <c:v>5337000</c:v>
                </c:pt>
                <c:pt idx="92">
                  <c:v>5190000</c:v>
                </c:pt>
                <c:pt idx="93">
                  <c:v>5070000</c:v>
                </c:pt>
                <c:pt idx="94">
                  <c:v>4750000</c:v>
                </c:pt>
                <c:pt idx="95">
                  <c:v>4620000</c:v>
                </c:pt>
                <c:pt idx="96">
                  <c:v>4558200</c:v>
                </c:pt>
                <c:pt idx="97">
                  <c:v>4500000</c:v>
                </c:pt>
                <c:pt idx="98">
                  <c:v>3960000</c:v>
                </c:pt>
                <c:pt idx="99">
                  <c:v>3315000</c:v>
                </c:pt>
                <c:pt idx="100">
                  <c:v>2990000</c:v>
                </c:pt>
                <c:pt idx="101">
                  <c:v>2795500</c:v>
                </c:pt>
                <c:pt idx="102">
                  <c:v>2730000</c:v>
                </c:pt>
                <c:pt idx="103">
                  <c:v>2500000</c:v>
                </c:pt>
                <c:pt idx="104">
                  <c:v>2397000</c:v>
                </c:pt>
                <c:pt idx="105">
                  <c:v>2198200</c:v>
                </c:pt>
                <c:pt idx="106">
                  <c:v>2145000</c:v>
                </c:pt>
                <c:pt idx="107">
                  <c:v>1950000</c:v>
                </c:pt>
                <c:pt idx="108">
                  <c:v>1797600</c:v>
                </c:pt>
                <c:pt idx="109">
                  <c:v>1560000</c:v>
                </c:pt>
                <c:pt idx="110">
                  <c:v>1260000</c:v>
                </c:pt>
                <c:pt idx="111">
                  <c:v>840000</c:v>
                </c:pt>
                <c:pt idx="112">
                  <c:v>820000</c:v>
                </c:pt>
                <c:pt idx="113">
                  <c:v>780000</c:v>
                </c:pt>
                <c:pt idx="114">
                  <c:v>560000</c:v>
                </c:pt>
                <c:pt idx="115">
                  <c:v>390000</c:v>
                </c:pt>
                <c:pt idx="116">
                  <c:v>195000</c:v>
                </c:pt>
                <c:pt idx="117">
                  <c:v>190000</c:v>
                </c:pt>
                <c:pt idx="118">
                  <c:v>140000</c:v>
                </c:pt>
                <c:pt idx="119">
                  <c:v>100000</c:v>
                </c:pt>
              </c:numCache>
            </c:numRef>
          </c:val>
          <c:extLst>
            <c:ext xmlns:c16="http://schemas.microsoft.com/office/drawing/2014/chart" uri="{C3380CC4-5D6E-409C-BE32-E72D297353CC}">
              <c16:uniqueId val="{00000000-26A7-458E-97E6-20F2E7101C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Unit</a:t>
            </a:r>
            <a:r>
              <a:rPr lang="en-US" baseline="0"/>
              <a:t> Sold &amp; Target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Pivot'!$G$16</c:f>
              <c:strCache>
                <c:ptCount val="1"/>
                <c:pt idx="0">
                  <c:v>Target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Pivot'!$F$17:$F$19</c:f>
              <c:strCache>
                <c:ptCount val="3"/>
                <c:pt idx="0">
                  <c:v>Karya Material</c:v>
                </c:pt>
                <c:pt idx="1">
                  <c:v>Keramik 123</c:v>
                </c:pt>
                <c:pt idx="2">
                  <c:v>Nia Bangunan</c:v>
                </c:pt>
              </c:strCache>
            </c:strRef>
          </c:cat>
          <c:val>
            <c:numRef>
              <c:f>'Promo Pivot'!$G$17:$G$19</c:f>
              <c:numCache>
                <c:formatCode>General</c:formatCode>
                <c:ptCount val="3"/>
                <c:pt idx="0">
                  <c:v>3500</c:v>
                </c:pt>
                <c:pt idx="1">
                  <c:v>2000</c:v>
                </c:pt>
                <c:pt idx="2">
                  <c:v>1500</c:v>
                </c:pt>
              </c:numCache>
            </c:numRef>
          </c:val>
          <c:extLst>
            <c:ext xmlns:c16="http://schemas.microsoft.com/office/drawing/2014/chart" uri="{C3380CC4-5D6E-409C-BE32-E72D297353CC}">
              <c16:uniqueId val="{00000000-9B7E-481F-9FC7-41BCF5BE399C}"/>
            </c:ext>
          </c:extLst>
        </c:ser>
        <c:ser>
          <c:idx val="1"/>
          <c:order val="1"/>
          <c:tx>
            <c:strRef>
              <c:f>'Promo Pivot'!$H$16</c:f>
              <c:strCache>
                <c:ptCount val="1"/>
                <c:pt idx="0">
                  <c:v>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Pivot'!$F$17:$F$19</c:f>
              <c:strCache>
                <c:ptCount val="3"/>
                <c:pt idx="0">
                  <c:v>Karya Material</c:v>
                </c:pt>
                <c:pt idx="1">
                  <c:v>Keramik 123</c:v>
                </c:pt>
                <c:pt idx="2">
                  <c:v>Nia Bangunan</c:v>
                </c:pt>
              </c:strCache>
            </c:strRef>
          </c:cat>
          <c:val>
            <c:numRef>
              <c:f>'Promo Pivot'!$H$17:$H$19</c:f>
              <c:numCache>
                <c:formatCode>General</c:formatCode>
                <c:ptCount val="3"/>
                <c:pt idx="0">
                  <c:v>3881</c:v>
                </c:pt>
                <c:pt idx="1">
                  <c:v>1366</c:v>
                </c:pt>
                <c:pt idx="2">
                  <c:v>1359</c:v>
                </c:pt>
              </c:numCache>
            </c:numRef>
          </c:val>
          <c:extLst>
            <c:ext xmlns:c16="http://schemas.microsoft.com/office/drawing/2014/chart" uri="{C3380CC4-5D6E-409C-BE32-E72D297353CC}">
              <c16:uniqueId val="{00000001-9B7E-481F-9FC7-41BCF5BE399C}"/>
            </c:ext>
          </c:extLst>
        </c:ser>
        <c:dLbls>
          <c:dLblPos val="outEnd"/>
          <c:showLegendKey val="0"/>
          <c:showVal val="1"/>
          <c:showCatName val="0"/>
          <c:showSerName val="0"/>
          <c:showPercent val="0"/>
          <c:showBubbleSize val="0"/>
        </c:dLbls>
        <c:gapWidth val="219"/>
        <c:overlap val="-27"/>
        <c:axId val="1522397504"/>
        <c:axId val="1522421024"/>
      </c:barChart>
      <c:catAx>
        <c:axId val="152239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421024"/>
        <c:crosses val="autoZero"/>
        <c:auto val="1"/>
        <c:lblAlgn val="ctr"/>
        <c:lblOffset val="100"/>
        <c:noMultiLvlLbl val="0"/>
      </c:catAx>
      <c:valAx>
        <c:axId val="152242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3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Karya</a:t>
            </a:r>
            <a:r>
              <a:rPr lang="en-US" baseline="0"/>
              <a:t> Material Unit Size Sold &amp; Target Comparison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Pivot'!$D$34</c:f>
              <c:strCache>
                <c:ptCount val="1"/>
                <c:pt idx="0">
                  <c:v>Target</c:v>
                </c:pt>
              </c:strCache>
            </c:strRef>
          </c:tx>
          <c:spPr>
            <a:solidFill>
              <a:schemeClr val="accent4"/>
            </a:solidFill>
            <a:ln>
              <a:noFill/>
            </a:ln>
            <a:effectLst/>
          </c:spPr>
          <c:invertIfNegative val="0"/>
          <c:val>
            <c:numRef>
              <c:f>'Promo Pivot'!$E$34:$G$34</c:f>
              <c:numCache>
                <c:formatCode>General</c:formatCode>
                <c:ptCount val="3"/>
                <c:pt idx="0">
                  <c:v>1000</c:v>
                </c:pt>
                <c:pt idx="1">
                  <c:v>2000</c:v>
                </c:pt>
                <c:pt idx="2">
                  <c:v>500</c:v>
                </c:pt>
              </c:numCache>
            </c:numRef>
          </c:val>
          <c:extLst>
            <c:ext xmlns:c16="http://schemas.microsoft.com/office/drawing/2014/chart" uri="{C3380CC4-5D6E-409C-BE32-E72D297353CC}">
              <c16:uniqueId val="{00000000-A3D0-417B-ABF9-A935BD938E39}"/>
            </c:ext>
          </c:extLst>
        </c:ser>
        <c:ser>
          <c:idx val="1"/>
          <c:order val="1"/>
          <c:tx>
            <c:strRef>
              <c:f>'Promo Pivot'!$D$35</c:f>
              <c:strCache>
                <c:ptCount val="1"/>
                <c:pt idx="0">
                  <c:v>Actual</c:v>
                </c:pt>
              </c:strCache>
            </c:strRef>
          </c:tx>
          <c:spPr>
            <a:solidFill>
              <a:schemeClr val="accent2"/>
            </a:solidFill>
            <a:ln>
              <a:noFill/>
            </a:ln>
            <a:effectLst/>
          </c:spPr>
          <c:invertIfNegative val="0"/>
          <c:val>
            <c:numRef>
              <c:f>'Promo Pivot'!$E$35:$G$35</c:f>
              <c:numCache>
                <c:formatCode>General</c:formatCode>
                <c:ptCount val="3"/>
                <c:pt idx="0">
                  <c:v>816</c:v>
                </c:pt>
                <c:pt idx="1">
                  <c:v>2479</c:v>
                </c:pt>
                <c:pt idx="2">
                  <c:v>457</c:v>
                </c:pt>
              </c:numCache>
            </c:numRef>
          </c:val>
          <c:extLst>
            <c:ext xmlns:c16="http://schemas.microsoft.com/office/drawing/2014/chart" uri="{C3380CC4-5D6E-409C-BE32-E72D297353CC}">
              <c16:uniqueId val="{00000001-A3D0-417B-ABF9-A935BD938E39}"/>
            </c:ext>
          </c:extLst>
        </c:ser>
        <c:dLbls>
          <c:showLegendKey val="0"/>
          <c:showVal val="0"/>
          <c:showCatName val="0"/>
          <c:showSerName val="0"/>
          <c:showPercent val="0"/>
          <c:showBubbleSize val="0"/>
        </c:dLbls>
        <c:gapWidth val="219"/>
        <c:overlap val="-27"/>
        <c:axId val="793543344"/>
        <c:axId val="793544784"/>
      </c:barChart>
      <c:catAx>
        <c:axId val="7935433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44784"/>
        <c:crosses val="autoZero"/>
        <c:auto val="1"/>
        <c:lblAlgn val="ctr"/>
        <c:lblOffset val="100"/>
        <c:noMultiLvlLbl val="0"/>
      </c:catAx>
      <c:valAx>
        <c:axId val="79354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4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Keramik</a:t>
            </a:r>
            <a:r>
              <a:rPr lang="en-US" baseline="0"/>
              <a:t> 123 </a:t>
            </a:r>
            <a:r>
              <a:rPr lang="en-US" sz="1400" b="0" i="0" u="none" strike="noStrike" kern="1200" spc="0" baseline="0">
                <a:solidFill>
                  <a:sysClr val="windowText" lastClr="000000">
                    <a:lumMod val="65000"/>
                    <a:lumOff val="35000"/>
                  </a:sysClr>
                </a:solidFill>
              </a:rPr>
              <a:t>Unit Size Sold &amp; Target Comparison  </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Pivot'!$D$40</c:f>
              <c:strCache>
                <c:ptCount val="1"/>
                <c:pt idx="0">
                  <c:v>Target</c:v>
                </c:pt>
              </c:strCache>
            </c:strRef>
          </c:tx>
          <c:spPr>
            <a:solidFill>
              <a:schemeClr val="accent3"/>
            </a:solidFill>
            <a:ln>
              <a:noFill/>
            </a:ln>
            <a:effectLst/>
          </c:spPr>
          <c:invertIfNegative val="0"/>
          <c:cat>
            <c:strRef>
              <c:f>'Promo Pivot'!$E$39:$G$39</c:f>
              <c:strCache>
                <c:ptCount val="3"/>
                <c:pt idx="0">
                  <c:v>60x30</c:v>
                </c:pt>
                <c:pt idx="1">
                  <c:v>60X60</c:v>
                </c:pt>
                <c:pt idx="2">
                  <c:v>90X15</c:v>
                </c:pt>
              </c:strCache>
            </c:strRef>
          </c:cat>
          <c:val>
            <c:numRef>
              <c:f>'Promo Pivot'!$E$40:$G$40</c:f>
              <c:numCache>
                <c:formatCode>General</c:formatCode>
                <c:ptCount val="3"/>
                <c:pt idx="0">
                  <c:v>500</c:v>
                </c:pt>
                <c:pt idx="1">
                  <c:v>900</c:v>
                </c:pt>
                <c:pt idx="2">
                  <c:v>600</c:v>
                </c:pt>
              </c:numCache>
            </c:numRef>
          </c:val>
          <c:extLst>
            <c:ext xmlns:c16="http://schemas.microsoft.com/office/drawing/2014/chart" uri="{C3380CC4-5D6E-409C-BE32-E72D297353CC}">
              <c16:uniqueId val="{00000000-DC82-4311-A13F-825B5FE9C28D}"/>
            </c:ext>
          </c:extLst>
        </c:ser>
        <c:ser>
          <c:idx val="1"/>
          <c:order val="1"/>
          <c:tx>
            <c:strRef>
              <c:f>'Promo Pivot'!$D$41</c:f>
              <c:strCache>
                <c:ptCount val="1"/>
                <c:pt idx="0">
                  <c:v>Actual</c:v>
                </c:pt>
              </c:strCache>
            </c:strRef>
          </c:tx>
          <c:spPr>
            <a:solidFill>
              <a:schemeClr val="accent2"/>
            </a:solidFill>
            <a:ln>
              <a:noFill/>
            </a:ln>
            <a:effectLst/>
          </c:spPr>
          <c:invertIfNegative val="0"/>
          <c:cat>
            <c:strRef>
              <c:f>'Promo Pivot'!$E$39:$G$39</c:f>
              <c:strCache>
                <c:ptCount val="3"/>
                <c:pt idx="0">
                  <c:v>60x30</c:v>
                </c:pt>
                <c:pt idx="1">
                  <c:v>60X60</c:v>
                </c:pt>
                <c:pt idx="2">
                  <c:v>90X15</c:v>
                </c:pt>
              </c:strCache>
            </c:strRef>
          </c:cat>
          <c:val>
            <c:numRef>
              <c:f>'Promo Pivot'!$E$41:$G$41</c:f>
              <c:numCache>
                <c:formatCode>General</c:formatCode>
                <c:ptCount val="3"/>
                <c:pt idx="0">
                  <c:v>292</c:v>
                </c:pt>
                <c:pt idx="1">
                  <c:v>937</c:v>
                </c:pt>
                <c:pt idx="2">
                  <c:v>73</c:v>
                </c:pt>
              </c:numCache>
            </c:numRef>
          </c:val>
          <c:extLst>
            <c:ext xmlns:c16="http://schemas.microsoft.com/office/drawing/2014/chart" uri="{C3380CC4-5D6E-409C-BE32-E72D297353CC}">
              <c16:uniqueId val="{00000001-DC82-4311-A13F-825B5FE9C28D}"/>
            </c:ext>
          </c:extLst>
        </c:ser>
        <c:dLbls>
          <c:showLegendKey val="0"/>
          <c:showVal val="0"/>
          <c:showCatName val="0"/>
          <c:showSerName val="0"/>
          <c:showPercent val="0"/>
          <c:showBubbleSize val="0"/>
        </c:dLbls>
        <c:gapWidth val="219"/>
        <c:overlap val="-27"/>
        <c:axId val="1039451296"/>
        <c:axId val="1039449856"/>
      </c:barChart>
      <c:catAx>
        <c:axId val="103945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449856"/>
        <c:crosses val="autoZero"/>
        <c:auto val="1"/>
        <c:lblAlgn val="ctr"/>
        <c:lblOffset val="100"/>
        <c:noMultiLvlLbl val="0"/>
      </c:catAx>
      <c:valAx>
        <c:axId val="103944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451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Keramik</a:t>
            </a:r>
            <a:r>
              <a:rPr lang="en-US" baseline="0"/>
              <a:t> 123 </a:t>
            </a:r>
            <a:r>
              <a:rPr lang="en-US" sz="1400" b="0" i="0" u="none" strike="noStrike" kern="1200" spc="0" baseline="0">
                <a:solidFill>
                  <a:sysClr val="windowText" lastClr="000000">
                    <a:lumMod val="65000"/>
                    <a:lumOff val="35000"/>
                  </a:sysClr>
                </a:solidFill>
              </a:rPr>
              <a:t>Unit Size Sold &amp; Target Comparison  </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Pivot'!$D$40</c:f>
              <c:strCache>
                <c:ptCount val="1"/>
                <c:pt idx="0">
                  <c:v>Target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Pivot'!$E$39:$G$39</c:f>
              <c:strCache>
                <c:ptCount val="3"/>
                <c:pt idx="0">
                  <c:v>60x30</c:v>
                </c:pt>
                <c:pt idx="1">
                  <c:v>60X60</c:v>
                </c:pt>
                <c:pt idx="2">
                  <c:v>90X15</c:v>
                </c:pt>
              </c:strCache>
            </c:strRef>
          </c:cat>
          <c:val>
            <c:numRef>
              <c:f>'Promo Pivot'!$E$40:$G$40</c:f>
              <c:numCache>
                <c:formatCode>General</c:formatCode>
                <c:ptCount val="3"/>
                <c:pt idx="0">
                  <c:v>500</c:v>
                </c:pt>
                <c:pt idx="1">
                  <c:v>900</c:v>
                </c:pt>
                <c:pt idx="2">
                  <c:v>600</c:v>
                </c:pt>
              </c:numCache>
            </c:numRef>
          </c:val>
          <c:extLst>
            <c:ext xmlns:c16="http://schemas.microsoft.com/office/drawing/2014/chart" uri="{C3380CC4-5D6E-409C-BE32-E72D297353CC}">
              <c16:uniqueId val="{00000000-63D2-4B48-B64B-63D6E26A5C6D}"/>
            </c:ext>
          </c:extLst>
        </c:ser>
        <c:ser>
          <c:idx val="1"/>
          <c:order val="1"/>
          <c:tx>
            <c:strRef>
              <c:f>'Promo Pivot'!$D$41</c:f>
              <c:strCache>
                <c:ptCount val="1"/>
                <c:pt idx="0">
                  <c:v>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Pivot'!$E$39:$G$39</c:f>
              <c:strCache>
                <c:ptCount val="3"/>
                <c:pt idx="0">
                  <c:v>60x30</c:v>
                </c:pt>
                <c:pt idx="1">
                  <c:v>60X60</c:v>
                </c:pt>
                <c:pt idx="2">
                  <c:v>90X15</c:v>
                </c:pt>
              </c:strCache>
            </c:strRef>
          </c:cat>
          <c:val>
            <c:numRef>
              <c:f>'Promo Pivot'!$E$41:$G$41</c:f>
              <c:numCache>
                <c:formatCode>General</c:formatCode>
                <c:ptCount val="3"/>
                <c:pt idx="0">
                  <c:v>292</c:v>
                </c:pt>
                <c:pt idx="1">
                  <c:v>937</c:v>
                </c:pt>
                <c:pt idx="2">
                  <c:v>73</c:v>
                </c:pt>
              </c:numCache>
            </c:numRef>
          </c:val>
          <c:extLst>
            <c:ext xmlns:c16="http://schemas.microsoft.com/office/drawing/2014/chart" uri="{C3380CC4-5D6E-409C-BE32-E72D297353CC}">
              <c16:uniqueId val="{00000001-63D2-4B48-B64B-63D6E26A5C6D}"/>
            </c:ext>
          </c:extLst>
        </c:ser>
        <c:dLbls>
          <c:dLblPos val="outEnd"/>
          <c:showLegendKey val="0"/>
          <c:showVal val="1"/>
          <c:showCatName val="0"/>
          <c:showSerName val="0"/>
          <c:showPercent val="0"/>
          <c:showBubbleSize val="0"/>
        </c:dLbls>
        <c:gapWidth val="219"/>
        <c:overlap val="-27"/>
        <c:axId val="1039451296"/>
        <c:axId val="1039449856"/>
      </c:barChart>
      <c:catAx>
        <c:axId val="103945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449856"/>
        <c:crosses val="autoZero"/>
        <c:auto val="1"/>
        <c:lblAlgn val="ctr"/>
        <c:lblOffset val="100"/>
        <c:noMultiLvlLbl val="0"/>
      </c:catAx>
      <c:valAx>
        <c:axId val="103944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45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Nia</a:t>
            </a:r>
            <a:r>
              <a:rPr lang="en-US" baseline="0"/>
              <a:t> Bangunan </a:t>
            </a:r>
            <a:r>
              <a:rPr lang="en-US" sz="1400" b="0" i="0" u="none" strike="noStrike" kern="1200" spc="0" baseline="0">
                <a:solidFill>
                  <a:sysClr val="windowText" lastClr="000000">
                    <a:lumMod val="65000"/>
                    <a:lumOff val="35000"/>
                  </a:sysClr>
                </a:solidFill>
              </a:rPr>
              <a:t>Unit Size Sold &amp; Target Comparison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Pivot'!$D$46</c:f>
              <c:strCache>
                <c:ptCount val="1"/>
                <c:pt idx="0">
                  <c:v>Target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Pivot'!$E$45:$G$45</c:f>
              <c:strCache>
                <c:ptCount val="3"/>
                <c:pt idx="0">
                  <c:v>60x30</c:v>
                </c:pt>
                <c:pt idx="1">
                  <c:v>60X60</c:v>
                </c:pt>
                <c:pt idx="2">
                  <c:v>90X15</c:v>
                </c:pt>
              </c:strCache>
            </c:strRef>
          </c:cat>
          <c:val>
            <c:numRef>
              <c:f>'Promo Pivot'!$E$46:$G$46</c:f>
              <c:numCache>
                <c:formatCode>_-* #,##0_-;\-* #,##0_-;_-* "-"??_-;_-@_-</c:formatCode>
                <c:ptCount val="3"/>
                <c:pt idx="0">
                  <c:v>300</c:v>
                </c:pt>
                <c:pt idx="1">
                  <c:v>900</c:v>
                </c:pt>
                <c:pt idx="2">
                  <c:v>300</c:v>
                </c:pt>
              </c:numCache>
            </c:numRef>
          </c:val>
          <c:extLst>
            <c:ext xmlns:c16="http://schemas.microsoft.com/office/drawing/2014/chart" uri="{C3380CC4-5D6E-409C-BE32-E72D297353CC}">
              <c16:uniqueId val="{00000000-36DC-4B53-A8F4-2B75522169FD}"/>
            </c:ext>
          </c:extLst>
        </c:ser>
        <c:ser>
          <c:idx val="1"/>
          <c:order val="1"/>
          <c:tx>
            <c:strRef>
              <c:f>'Promo Pivot'!$D$47</c:f>
              <c:strCache>
                <c:ptCount val="1"/>
                <c:pt idx="0">
                  <c:v>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Pivot'!$E$45:$G$45</c:f>
              <c:strCache>
                <c:ptCount val="3"/>
                <c:pt idx="0">
                  <c:v>60x30</c:v>
                </c:pt>
                <c:pt idx="1">
                  <c:v>60X60</c:v>
                </c:pt>
                <c:pt idx="2">
                  <c:v>90X15</c:v>
                </c:pt>
              </c:strCache>
            </c:strRef>
          </c:cat>
          <c:val>
            <c:numRef>
              <c:f>'Promo Pivot'!$E$47:$G$47</c:f>
              <c:numCache>
                <c:formatCode>General</c:formatCode>
                <c:ptCount val="3"/>
                <c:pt idx="0">
                  <c:v>299</c:v>
                </c:pt>
                <c:pt idx="1">
                  <c:v>994</c:v>
                </c:pt>
                <c:pt idx="2">
                  <c:v>66</c:v>
                </c:pt>
              </c:numCache>
            </c:numRef>
          </c:val>
          <c:extLst>
            <c:ext xmlns:c16="http://schemas.microsoft.com/office/drawing/2014/chart" uri="{C3380CC4-5D6E-409C-BE32-E72D297353CC}">
              <c16:uniqueId val="{00000001-36DC-4B53-A8F4-2B75522169FD}"/>
            </c:ext>
          </c:extLst>
        </c:ser>
        <c:dLbls>
          <c:dLblPos val="outEnd"/>
          <c:showLegendKey val="0"/>
          <c:showVal val="1"/>
          <c:showCatName val="0"/>
          <c:showSerName val="0"/>
          <c:showPercent val="0"/>
          <c:showBubbleSize val="0"/>
        </c:dLbls>
        <c:gapWidth val="219"/>
        <c:overlap val="-27"/>
        <c:axId val="1131423728"/>
        <c:axId val="1131422288"/>
      </c:barChart>
      <c:catAx>
        <c:axId val="113142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22288"/>
        <c:crosses val="autoZero"/>
        <c:auto val="1"/>
        <c:lblAlgn val="ctr"/>
        <c:lblOffset val="100"/>
        <c:noMultiLvlLbl val="0"/>
      </c:catAx>
      <c:valAx>
        <c:axId val="11314222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2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Pivot'!$D$52</c:f>
              <c:strCache>
                <c:ptCount val="1"/>
                <c:pt idx="0">
                  <c:v>Karya Material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Pivot'!$E$51:$G$51</c:f>
              <c:strCache>
                <c:ptCount val="3"/>
                <c:pt idx="0">
                  <c:v>60x30</c:v>
                </c:pt>
                <c:pt idx="1">
                  <c:v>60X60</c:v>
                </c:pt>
                <c:pt idx="2">
                  <c:v>90X15</c:v>
                </c:pt>
              </c:strCache>
            </c:strRef>
          </c:cat>
          <c:val>
            <c:numRef>
              <c:f>'Promo Pivot'!$E$52:$G$52</c:f>
              <c:numCache>
                <c:formatCode>0%</c:formatCode>
                <c:ptCount val="3"/>
                <c:pt idx="0">
                  <c:v>0.81599999999999995</c:v>
                </c:pt>
                <c:pt idx="1">
                  <c:v>1.2395</c:v>
                </c:pt>
                <c:pt idx="2">
                  <c:v>0.91400000000000003</c:v>
                </c:pt>
              </c:numCache>
            </c:numRef>
          </c:val>
          <c:extLst>
            <c:ext xmlns:c16="http://schemas.microsoft.com/office/drawing/2014/chart" uri="{C3380CC4-5D6E-409C-BE32-E72D297353CC}">
              <c16:uniqueId val="{00000000-120E-43C2-938E-7C43197D3F3B}"/>
            </c:ext>
          </c:extLst>
        </c:ser>
        <c:ser>
          <c:idx val="1"/>
          <c:order val="1"/>
          <c:tx>
            <c:strRef>
              <c:f>'Promo Pivot'!$D$53</c:f>
              <c:strCache>
                <c:ptCount val="1"/>
                <c:pt idx="0">
                  <c:v>Keramik 123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Pivot'!$E$51:$G$51</c:f>
              <c:strCache>
                <c:ptCount val="3"/>
                <c:pt idx="0">
                  <c:v>60x30</c:v>
                </c:pt>
                <c:pt idx="1">
                  <c:v>60X60</c:v>
                </c:pt>
                <c:pt idx="2">
                  <c:v>90X15</c:v>
                </c:pt>
              </c:strCache>
            </c:strRef>
          </c:cat>
          <c:val>
            <c:numRef>
              <c:f>'Promo Pivot'!$E$53:$G$53</c:f>
              <c:numCache>
                <c:formatCode>0%</c:formatCode>
                <c:ptCount val="3"/>
                <c:pt idx="0">
                  <c:v>0.58399999999999996</c:v>
                </c:pt>
                <c:pt idx="1">
                  <c:v>1.0411111111111111</c:v>
                </c:pt>
                <c:pt idx="2">
                  <c:v>0.12166666666666667</c:v>
                </c:pt>
              </c:numCache>
            </c:numRef>
          </c:val>
          <c:extLst>
            <c:ext xmlns:c16="http://schemas.microsoft.com/office/drawing/2014/chart" uri="{C3380CC4-5D6E-409C-BE32-E72D297353CC}">
              <c16:uniqueId val="{00000001-120E-43C2-938E-7C43197D3F3B}"/>
            </c:ext>
          </c:extLst>
        </c:ser>
        <c:ser>
          <c:idx val="2"/>
          <c:order val="2"/>
          <c:tx>
            <c:strRef>
              <c:f>'Promo Pivot'!$D$54</c:f>
              <c:strCache>
                <c:ptCount val="1"/>
                <c:pt idx="0">
                  <c:v>Nia Bangunan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Pivot'!$E$51:$G$51</c:f>
              <c:strCache>
                <c:ptCount val="3"/>
                <c:pt idx="0">
                  <c:v>60x30</c:v>
                </c:pt>
                <c:pt idx="1">
                  <c:v>60X60</c:v>
                </c:pt>
                <c:pt idx="2">
                  <c:v>90X15</c:v>
                </c:pt>
              </c:strCache>
            </c:strRef>
          </c:cat>
          <c:val>
            <c:numRef>
              <c:f>'Promo Pivot'!$E$54:$G$54</c:f>
              <c:numCache>
                <c:formatCode>0%</c:formatCode>
                <c:ptCount val="3"/>
                <c:pt idx="0">
                  <c:v>0.9966666666666667</c:v>
                </c:pt>
                <c:pt idx="1">
                  <c:v>1.1044444444444443</c:v>
                </c:pt>
                <c:pt idx="2">
                  <c:v>0.22</c:v>
                </c:pt>
              </c:numCache>
            </c:numRef>
          </c:val>
          <c:extLst>
            <c:ext xmlns:c16="http://schemas.microsoft.com/office/drawing/2014/chart" uri="{C3380CC4-5D6E-409C-BE32-E72D297353CC}">
              <c16:uniqueId val="{00000002-120E-43C2-938E-7C43197D3F3B}"/>
            </c:ext>
          </c:extLst>
        </c:ser>
        <c:dLbls>
          <c:dLblPos val="outEnd"/>
          <c:showLegendKey val="0"/>
          <c:showVal val="1"/>
          <c:showCatName val="0"/>
          <c:showSerName val="0"/>
          <c:showPercent val="0"/>
          <c:showBubbleSize val="0"/>
        </c:dLbls>
        <c:gapWidth val="219"/>
        <c:overlap val="-27"/>
        <c:axId val="787446032"/>
        <c:axId val="787446992"/>
      </c:barChart>
      <c:catAx>
        <c:axId val="78744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6992"/>
        <c:crosses val="autoZero"/>
        <c:auto val="1"/>
        <c:lblAlgn val="ctr"/>
        <c:lblOffset val="100"/>
        <c:noMultiLvlLbl val="0"/>
      </c:catAx>
      <c:valAx>
        <c:axId val="787446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Pivot'!$B$67</c:f>
              <c:strCache>
                <c:ptCount val="1"/>
                <c:pt idx="0">
                  <c:v>Target</c:v>
                </c:pt>
              </c:strCache>
            </c:strRef>
          </c:tx>
          <c:spPr>
            <a:solidFill>
              <a:schemeClr val="accent1"/>
            </a:solidFill>
            <a:ln>
              <a:solidFill>
                <a:schemeClr val="bg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Pivot'!$A$68:$A$69</c:f>
              <c:strCache>
                <c:ptCount val="2"/>
                <c:pt idx="0">
                  <c:v>Box</c:v>
                </c:pt>
                <c:pt idx="1">
                  <c:v>M2</c:v>
                </c:pt>
              </c:strCache>
            </c:strRef>
          </c:cat>
          <c:val>
            <c:numRef>
              <c:f>'Promo Pivot'!$B$68:$B$69</c:f>
              <c:numCache>
                <c:formatCode>General</c:formatCode>
                <c:ptCount val="2"/>
                <c:pt idx="0">
                  <c:v>7000</c:v>
                </c:pt>
                <c:pt idx="1">
                  <c:v>7560</c:v>
                </c:pt>
              </c:numCache>
            </c:numRef>
          </c:val>
          <c:extLst>
            <c:ext xmlns:c16="http://schemas.microsoft.com/office/drawing/2014/chart" uri="{C3380CC4-5D6E-409C-BE32-E72D297353CC}">
              <c16:uniqueId val="{00000000-180E-4724-AA2C-CD6611F992D4}"/>
            </c:ext>
          </c:extLst>
        </c:ser>
        <c:ser>
          <c:idx val="1"/>
          <c:order val="1"/>
          <c:tx>
            <c:strRef>
              <c:f>'Promo Pivot'!$C$67</c:f>
              <c:strCache>
                <c:ptCount val="1"/>
                <c:pt idx="0">
                  <c:v>Actual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Pivot'!$A$68:$A$69</c:f>
              <c:strCache>
                <c:ptCount val="2"/>
                <c:pt idx="0">
                  <c:v>Box</c:v>
                </c:pt>
                <c:pt idx="1">
                  <c:v>M2</c:v>
                </c:pt>
              </c:strCache>
            </c:strRef>
          </c:cat>
          <c:val>
            <c:numRef>
              <c:f>'Promo Pivot'!$C$68:$C$69</c:f>
              <c:numCache>
                <c:formatCode>General</c:formatCode>
                <c:ptCount val="2"/>
                <c:pt idx="0">
                  <c:v>6413</c:v>
                </c:pt>
                <c:pt idx="1">
                  <c:v>6926.0399999999936</c:v>
                </c:pt>
              </c:numCache>
            </c:numRef>
          </c:val>
          <c:extLst>
            <c:ext xmlns:c16="http://schemas.microsoft.com/office/drawing/2014/chart" uri="{C3380CC4-5D6E-409C-BE32-E72D297353CC}">
              <c16:uniqueId val="{00000001-180E-4724-AA2C-CD6611F992D4}"/>
            </c:ext>
          </c:extLst>
        </c:ser>
        <c:dLbls>
          <c:dLblPos val="outEnd"/>
          <c:showLegendKey val="0"/>
          <c:showVal val="1"/>
          <c:showCatName val="0"/>
          <c:showSerName val="0"/>
          <c:showPercent val="0"/>
          <c:showBubbleSize val="0"/>
        </c:dLbls>
        <c:gapWidth val="219"/>
        <c:overlap val="-27"/>
        <c:axId val="435489328"/>
        <c:axId val="435494128"/>
      </c:barChart>
      <c:catAx>
        <c:axId val="43548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94128"/>
        <c:crosses val="autoZero"/>
        <c:auto val="1"/>
        <c:lblAlgn val="ctr"/>
        <c:lblOffset val="100"/>
        <c:noMultiLvlLbl val="0"/>
      </c:catAx>
      <c:valAx>
        <c:axId val="43549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8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1.xlsx]Promo Pivot!PivotTable5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'Promo Pivot'!$B$72:$B$74</c:f>
              <c:strCache>
                <c:ptCount val="1"/>
                <c:pt idx="0">
                  <c:v>BOX - 60x30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Pivot'!$A$75:$A$78</c:f>
              <c:strCache>
                <c:ptCount val="3"/>
                <c:pt idx="0">
                  <c:v>KARYA MATERIAL</c:v>
                </c:pt>
                <c:pt idx="1">
                  <c:v>KERAMIK 123</c:v>
                </c:pt>
                <c:pt idx="2">
                  <c:v>NIA BANGUNAN</c:v>
                </c:pt>
              </c:strCache>
            </c:strRef>
          </c:cat>
          <c:val>
            <c:numRef>
              <c:f>'Promo Pivot'!$B$75:$B$78</c:f>
              <c:numCache>
                <c:formatCode>General</c:formatCode>
                <c:ptCount val="3"/>
                <c:pt idx="0">
                  <c:v>148000</c:v>
                </c:pt>
                <c:pt idx="1">
                  <c:v>145500</c:v>
                </c:pt>
                <c:pt idx="2">
                  <c:v>148000</c:v>
                </c:pt>
              </c:numCache>
            </c:numRef>
          </c:val>
          <c:extLst>
            <c:ext xmlns:c16="http://schemas.microsoft.com/office/drawing/2014/chart" uri="{C3380CC4-5D6E-409C-BE32-E72D297353CC}">
              <c16:uniqueId val="{00000000-DCC2-4EEF-8E23-51B47565D6A0}"/>
            </c:ext>
          </c:extLst>
        </c:ser>
        <c:ser>
          <c:idx val="1"/>
          <c:order val="1"/>
          <c:tx>
            <c:strRef>
              <c:f>'Promo Pivot'!$C$72:$C$74</c:f>
              <c:strCache>
                <c:ptCount val="1"/>
                <c:pt idx="0">
                  <c:v>BOX - 60X60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Pivot'!$A$75:$A$78</c:f>
              <c:strCache>
                <c:ptCount val="3"/>
                <c:pt idx="0">
                  <c:v>KARYA MATERIAL</c:v>
                </c:pt>
                <c:pt idx="1">
                  <c:v>KERAMIK 123</c:v>
                </c:pt>
                <c:pt idx="2">
                  <c:v>NIA BANGUNAN</c:v>
                </c:pt>
              </c:strCache>
            </c:strRef>
          </c:cat>
          <c:val>
            <c:numRef>
              <c:f>'Promo Pivot'!$C$75:$C$78</c:f>
              <c:numCache>
                <c:formatCode>General</c:formatCode>
                <c:ptCount val="3"/>
                <c:pt idx="0">
                  <c:v>145144.92753623187</c:v>
                </c:pt>
                <c:pt idx="1">
                  <c:v>155760.86956521738</c:v>
                </c:pt>
                <c:pt idx="2">
                  <c:v>158225.80645161291</c:v>
                </c:pt>
              </c:numCache>
            </c:numRef>
          </c:val>
          <c:extLst>
            <c:ext xmlns:c16="http://schemas.microsoft.com/office/drawing/2014/chart" uri="{C3380CC4-5D6E-409C-BE32-E72D297353CC}">
              <c16:uniqueId val="{00000001-DCC2-4EEF-8E23-51B47565D6A0}"/>
            </c:ext>
          </c:extLst>
        </c:ser>
        <c:ser>
          <c:idx val="2"/>
          <c:order val="2"/>
          <c:tx>
            <c:strRef>
              <c:f>'Promo Pivot'!$D$72:$D$74</c:f>
              <c:strCache>
                <c:ptCount val="1"/>
                <c:pt idx="0">
                  <c:v>BOX - 90X15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Pivot'!$A$75:$A$78</c:f>
              <c:strCache>
                <c:ptCount val="3"/>
                <c:pt idx="0">
                  <c:v>KARYA MATERIAL</c:v>
                </c:pt>
                <c:pt idx="1">
                  <c:v>KERAMIK 123</c:v>
                </c:pt>
                <c:pt idx="2">
                  <c:v>NIA BANGUNAN</c:v>
                </c:pt>
              </c:strCache>
            </c:strRef>
          </c:cat>
          <c:val>
            <c:numRef>
              <c:f>'Promo Pivot'!$D$75:$D$78</c:f>
              <c:numCache>
                <c:formatCode>General</c:formatCode>
                <c:ptCount val="3"/>
                <c:pt idx="0">
                  <c:v>192794.11764705883</c:v>
                </c:pt>
                <c:pt idx="1">
                  <c:v>192857.14285714287</c:v>
                </c:pt>
                <c:pt idx="2">
                  <c:v>195000</c:v>
                </c:pt>
              </c:numCache>
            </c:numRef>
          </c:val>
          <c:extLst>
            <c:ext xmlns:c16="http://schemas.microsoft.com/office/drawing/2014/chart" uri="{C3380CC4-5D6E-409C-BE32-E72D297353CC}">
              <c16:uniqueId val="{00000002-DCC2-4EEF-8E23-51B47565D6A0}"/>
            </c:ext>
          </c:extLst>
        </c:ser>
        <c:dLbls>
          <c:dLblPos val="outEnd"/>
          <c:showLegendKey val="0"/>
          <c:showVal val="1"/>
          <c:showCatName val="0"/>
          <c:showSerName val="0"/>
          <c:showPercent val="0"/>
          <c:showBubbleSize val="0"/>
        </c:dLbls>
        <c:gapWidth val="219"/>
        <c:overlap val="-27"/>
        <c:axId val="435452848"/>
        <c:axId val="435458128"/>
      </c:barChart>
      <c:catAx>
        <c:axId val="4354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58128"/>
        <c:crosses val="autoZero"/>
        <c:auto val="1"/>
        <c:lblAlgn val="ctr"/>
        <c:lblOffset val="100"/>
        <c:noMultiLvlLbl val="0"/>
      </c:catAx>
      <c:valAx>
        <c:axId val="43545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1.xlsx]Promo 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'Promo Pivot'!$B$102:$B$104</c:f>
              <c:strCache>
                <c:ptCount val="1"/>
                <c:pt idx="0">
                  <c:v>60x30 - M2</c:v>
                </c:pt>
              </c:strCache>
            </c:strRef>
          </c:tx>
          <c:spPr>
            <a:solidFill>
              <a:schemeClr val="accent1"/>
            </a:solidFill>
            <a:ln>
              <a:noFill/>
            </a:ln>
            <a:effectLst/>
          </c:spPr>
          <c:invertIfNegative val="0"/>
          <c:cat>
            <c:strRef>
              <c:f>'Promo Pivot'!$A$105:$A$108</c:f>
              <c:strCache>
                <c:ptCount val="3"/>
                <c:pt idx="0">
                  <c:v>KARYA MATERIAL</c:v>
                </c:pt>
                <c:pt idx="1">
                  <c:v>KERAMIK 123</c:v>
                </c:pt>
                <c:pt idx="2">
                  <c:v>NIA BANGUNAN</c:v>
                </c:pt>
              </c:strCache>
            </c:strRef>
          </c:cat>
          <c:val>
            <c:numRef>
              <c:f>'Promo Pivot'!$B$105:$B$108</c:f>
              <c:numCache>
                <c:formatCode>General</c:formatCode>
                <c:ptCount val="3"/>
                <c:pt idx="0">
                  <c:v>148000</c:v>
                </c:pt>
                <c:pt idx="1">
                  <c:v>145500</c:v>
                </c:pt>
                <c:pt idx="2">
                  <c:v>148000</c:v>
                </c:pt>
              </c:numCache>
            </c:numRef>
          </c:val>
          <c:extLst>
            <c:ext xmlns:c16="http://schemas.microsoft.com/office/drawing/2014/chart" uri="{C3380CC4-5D6E-409C-BE32-E72D297353CC}">
              <c16:uniqueId val="{00000000-B30F-46B2-976E-0A1123812254}"/>
            </c:ext>
          </c:extLst>
        </c:ser>
        <c:ser>
          <c:idx val="1"/>
          <c:order val="1"/>
          <c:tx>
            <c:strRef>
              <c:f>'Promo Pivot'!$D$102:$D$104</c:f>
              <c:strCache>
                <c:ptCount val="1"/>
                <c:pt idx="0">
                  <c:v>60X60 - M2</c:v>
                </c:pt>
              </c:strCache>
            </c:strRef>
          </c:tx>
          <c:spPr>
            <a:solidFill>
              <a:schemeClr val="accent2"/>
            </a:solidFill>
            <a:ln>
              <a:noFill/>
            </a:ln>
            <a:effectLst/>
          </c:spPr>
          <c:invertIfNegative val="0"/>
          <c:cat>
            <c:strRef>
              <c:f>'Promo Pivot'!$A$105:$A$108</c:f>
              <c:strCache>
                <c:ptCount val="3"/>
                <c:pt idx="0">
                  <c:v>KARYA MATERIAL</c:v>
                </c:pt>
                <c:pt idx="1">
                  <c:v>KERAMIK 123</c:v>
                </c:pt>
                <c:pt idx="2">
                  <c:v>NIA BANGUNAN</c:v>
                </c:pt>
              </c:strCache>
            </c:strRef>
          </c:cat>
          <c:val>
            <c:numRef>
              <c:f>'Promo Pivot'!$D$105:$D$108</c:f>
              <c:numCache>
                <c:formatCode>General</c:formatCode>
                <c:ptCount val="3"/>
                <c:pt idx="0">
                  <c:v>145144.92753623187</c:v>
                </c:pt>
                <c:pt idx="1">
                  <c:v>155760.86956521738</c:v>
                </c:pt>
                <c:pt idx="2">
                  <c:v>158225.80645161291</c:v>
                </c:pt>
              </c:numCache>
            </c:numRef>
          </c:val>
          <c:extLst>
            <c:ext xmlns:c16="http://schemas.microsoft.com/office/drawing/2014/chart" uri="{C3380CC4-5D6E-409C-BE32-E72D297353CC}">
              <c16:uniqueId val="{00000001-B30F-46B2-976E-0A1123812254}"/>
            </c:ext>
          </c:extLst>
        </c:ser>
        <c:ser>
          <c:idx val="2"/>
          <c:order val="2"/>
          <c:tx>
            <c:strRef>
              <c:f>'Promo Pivot'!$F$102:$F$104</c:f>
              <c:strCache>
                <c:ptCount val="1"/>
                <c:pt idx="0">
                  <c:v>90X15 - M2</c:v>
                </c:pt>
              </c:strCache>
            </c:strRef>
          </c:tx>
          <c:spPr>
            <a:solidFill>
              <a:schemeClr val="accent3"/>
            </a:solidFill>
            <a:ln>
              <a:noFill/>
            </a:ln>
            <a:effectLst/>
          </c:spPr>
          <c:invertIfNegative val="0"/>
          <c:cat>
            <c:strRef>
              <c:f>'Promo Pivot'!$A$105:$A$108</c:f>
              <c:strCache>
                <c:ptCount val="3"/>
                <c:pt idx="0">
                  <c:v>KARYA MATERIAL</c:v>
                </c:pt>
                <c:pt idx="1">
                  <c:v>KERAMIK 123</c:v>
                </c:pt>
                <c:pt idx="2">
                  <c:v>NIA BANGUNAN</c:v>
                </c:pt>
              </c:strCache>
            </c:strRef>
          </c:cat>
          <c:val>
            <c:numRef>
              <c:f>'Promo Pivot'!$F$105:$F$108</c:f>
              <c:numCache>
                <c:formatCode>General</c:formatCode>
                <c:ptCount val="3"/>
                <c:pt idx="0">
                  <c:v>192794.11764705883</c:v>
                </c:pt>
                <c:pt idx="1">
                  <c:v>192857.14285714287</c:v>
                </c:pt>
                <c:pt idx="2">
                  <c:v>195000</c:v>
                </c:pt>
              </c:numCache>
            </c:numRef>
          </c:val>
          <c:extLst>
            <c:ext xmlns:c16="http://schemas.microsoft.com/office/drawing/2014/chart" uri="{C3380CC4-5D6E-409C-BE32-E72D297353CC}">
              <c16:uniqueId val="{00000002-B30F-46B2-976E-0A1123812254}"/>
            </c:ext>
          </c:extLst>
        </c:ser>
        <c:dLbls>
          <c:showLegendKey val="0"/>
          <c:showVal val="0"/>
          <c:showCatName val="0"/>
          <c:showSerName val="0"/>
          <c:showPercent val="0"/>
          <c:showBubbleSize val="0"/>
        </c:dLbls>
        <c:gapWidth val="219"/>
        <c:overlap val="-27"/>
        <c:axId val="513142160"/>
        <c:axId val="513160400"/>
      </c:barChart>
      <c:catAx>
        <c:axId val="5131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60400"/>
        <c:crosses val="autoZero"/>
        <c:auto val="1"/>
        <c:lblAlgn val="ctr"/>
        <c:lblOffset val="100"/>
        <c:noMultiLvlLbl val="0"/>
      </c:catAx>
      <c:valAx>
        <c:axId val="51316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Amount </a:t>
            </a:r>
            <a:r>
              <a:rPr lang="en-US"/>
              <a:t>Growth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'Promo Pivot'!$D$129</c:f>
              <c:strCache>
                <c:ptCount val="1"/>
                <c:pt idx="0">
                  <c:v>Monthly Growth Rate</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Pivot'!$C$130:$C$141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Pivot'!$D$130:$D$141</c:f>
              <c:numCache>
                <c:formatCode>0%</c:formatCode>
                <c:ptCount val="12"/>
                <c:pt idx="0">
                  <c:v>0</c:v>
                </c:pt>
                <c:pt idx="1">
                  <c:v>0.15338022311823096</c:v>
                </c:pt>
                <c:pt idx="2">
                  <c:v>0.37523906568427651</c:v>
                </c:pt>
                <c:pt idx="3">
                  <c:v>-0.77480396459450684</c:v>
                </c:pt>
                <c:pt idx="4">
                  <c:v>3.336590121514543</c:v>
                </c:pt>
                <c:pt idx="5">
                  <c:v>-0.23646176939543984</c:v>
                </c:pt>
                <c:pt idx="6" formatCode="0.00%">
                  <c:v>7.1850062677714251E-4</c:v>
                </c:pt>
                <c:pt idx="7">
                  <c:v>0.39498327248285237</c:v>
                </c:pt>
                <c:pt idx="8">
                  <c:v>-0.25432285335698718</c:v>
                </c:pt>
                <c:pt idx="9">
                  <c:v>0.36382594392962564</c:v>
                </c:pt>
                <c:pt idx="10">
                  <c:v>0.25886482819516082</c:v>
                </c:pt>
                <c:pt idx="11">
                  <c:v>-0.58553380037123526</c:v>
                </c:pt>
              </c:numCache>
            </c:numRef>
          </c:val>
          <c:smooth val="0"/>
          <c:extLst>
            <c:ext xmlns:c16="http://schemas.microsoft.com/office/drawing/2014/chart" uri="{C3380CC4-5D6E-409C-BE32-E72D297353CC}">
              <c16:uniqueId val="{00000000-93CF-4BF3-A317-682BB347CE2C}"/>
            </c:ext>
          </c:extLst>
        </c:ser>
        <c:ser>
          <c:idx val="1"/>
          <c:order val="1"/>
          <c:tx>
            <c:strRef>
              <c:f>'Promo Pivot'!$E$129</c:f>
              <c:strCache>
                <c:ptCount val="1"/>
                <c:pt idx="0">
                  <c:v>Promotion Period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Pivot'!$C$130:$C$141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Pivot'!$E$130:$E$141</c:f>
              <c:numCache>
                <c:formatCode>0%</c:formatCode>
                <c:ptCount val="12"/>
                <c:pt idx="2">
                  <c:v>0.37523906568427651</c:v>
                </c:pt>
                <c:pt idx="3">
                  <c:v>-0.77480396459450684</c:v>
                </c:pt>
                <c:pt idx="4">
                  <c:v>3.336590121514543</c:v>
                </c:pt>
              </c:numCache>
            </c:numRef>
          </c:val>
          <c:smooth val="0"/>
          <c:extLst>
            <c:ext xmlns:c16="http://schemas.microsoft.com/office/drawing/2014/chart" uri="{C3380CC4-5D6E-409C-BE32-E72D297353CC}">
              <c16:uniqueId val="{00000006-93CF-4BF3-A317-682BB347CE2C}"/>
            </c:ext>
          </c:extLst>
        </c:ser>
        <c:dLbls>
          <c:dLblPos val="t"/>
          <c:showLegendKey val="0"/>
          <c:showVal val="1"/>
          <c:showCatName val="0"/>
          <c:showSerName val="0"/>
          <c:showPercent val="0"/>
          <c:showBubbleSize val="0"/>
        </c:dLbls>
        <c:marker val="1"/>
        <c:smooth val="0"/>
        <c:axId val="513177200"/>
        <c:axId val="513173360"/>
      </c:lineChart>
      <c:catAx>
        <c:axId val="51317720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3360"/>
        <c:crosses val="autoZero"/>
        <c:auto val="1"/>
        <c:lblAlgn val="ctr"/>
        <c:lblOffset val="100"/>
        <c:noMultiLvlLbl val="0"/>
      </c:catAx>
      <c:valAx>
        <c:axId val="5131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7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'Promo Pivot'!$D$112</c:f>
              <c:strCache>
                <c:ptCount val="1"/>
                <c:pt idx="0">
                  <c:v>Monthly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Pivot'!$C$113:$C$124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Pivot'!$D$113:$D$124</c:f>
              <c:numCache>
                <c:formatCode>0.00%</c:formatCode>
                <c:ptCount val="12"/>
                <c:pt idx="0" formatCode="General">
                  <c:v>0</c:v>
                </c:pt>
                <c:pt idx="1">
                  <c:v>0.10682819383259912</c:v>
                </c:pt>
                <c:pt idx="2">
                  <c:v>0.35820895522388058</c:v>
                </c:pt>
                <c:pt idx="3">
                  <c:v>-0.77948717948717949</c:v>
                </c:pt>
                <c:pt idx="4">
                  <c:v>4.117940199335548</c:v>
                </c:pt>
                <c:pt idx="5">
                  <c:v>-0.29081467056150601</c:v>
                </c:pt>
                <c:pt idx="6">
                  <c:v>-2.745995423340961E-3</c:v>
                </c:pt>
                <c:pt idx="7">
                  <c:v>0.41257457549334559</c:v>
                </c:pt>
                <c:pt idx="8">
                  <c:v>-0.25828460038986356</c:v>
                </c:pt>
                <c:pt idx="9">
                  <c:v>0.35523434077967586</c:v>
                </c:pt>
                <c:pt idx="10">
                  <c:v>0.259857789269554</c:v>
                </c:pt>
                <c:pt idx="11">
                  <c:v>-0.58234992303745514</c:v>
                </c:pt>
              </c:numCache>
            </c:numRef>
          </c:val>
          <c:smooth val="0"/>
          <c:extLst>
            <c:ext xmlns:c16="http://schemas.microsoft.com/office/drawing/2014/chart" uri="{C3380CC4-5D6E-409C-BE32-E72D297353CC}">
              <c16:uniqueId val="{00000000-1F15-421A-9D99-AB07304AE0B2}"/>
            </c:ext>
          </c:extLst>
        </c:ser>
        <c:ser>
          <c:idx val="1"/>
          <c:order val="1"/>
          <c:tx>
            <c:strRef>
              <c:f>'Promo Pivot'!$E$112</c:f>
              <c:strCache>
                <c:ptCount val="1"/>
                <c:pt idx="0">
                  <c:v>Promotion Period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Pivot'!$C$113:$C$124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Pivot'!$E$113:$E$124</c:f>
              <c:numCache>
                <c:formatCode>General</c:formatCode>
                <c:ptCount val="12"/>
                <c:pt idx="2" formatCode="0.00%">
                  <c:v>0.35820895522388058</c:v>
                </c:pt>
                <c:pt idx="3" formatCode="0.00%">
                  <c:v>-0.77948717948717949</c:v>
                </c:pt>
                <c:pt idx="4" formatCode="0.00%">
                  <c:v>4.117940199335548</c:v>
                </c:pt>
              </c:numCache>
            </c:numRef>
          </c:val>
          <c:smooth val="0"/>
          <c:extLst>
            <c:ext xmlns:c16="http://schemas.microsoft.com/office/drawing/2014/chart" uri="{C3380CC4-5D6E-409C-BE32-E72D297353CC}">
              <c16:uniqueId val="{00000002-1F15-421A-9D99-AB07304AE0B2}"/>
            </c:ext>
          </c:extLst>
        </c:ser>
        <c:dLbls>
          <c:dLblPos val="t"/>
          <c:showLegendKey val="0"/>
          <c:showVal val="1"/>
          <c:showCatName val="0"/>
          <c:showSerName val="0"/>
          <c:showPercent val="0"/>
          <c:showBubbleSize val="0"/>
        </c:dLbls>
        <c:smooth val="0"/>
        <c:axId val="651894944"/>
        <c:axId val="651904064"/>
      </c:lineChart>
      <c:catAx>
        <c:axId val="65189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04064"/>
        <c:crosses val="autoZero"/>
        <c:auto val="1"/>
        <c:lblAlgn val="ctr"/>
        <c:lblOffset val="100"/>
        <c:noMultiLvlLbl val="0"/>
      </c:catAx>
      <c:valAx>
        <c:axId val="6519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9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Growth in Unit Item Sales to Karya Material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'Promo Pivot'!$C$163</c:f>
              <c:strCache>
                <c:ptCount val="1"/>
                <c:pt idx="0">
                  <c:v>Monthly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Pivot'!$A$164:$A$175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Pivot'!$C$164:$C$175</c:f>
              <c:numCache>
                <c:formatCode>0%</c:formatCode>
                <c:ptCount val="12"/>
                <c:pt idx="0">
                  <c:v>0</c:v>
                </c:pt>
                <c:pt idx="1">
                  <c:v>-2.2801302931596091E-2</c:v>
                </c:pt>
                <c:pt idx="2">
                  <c:v>-3.3333333333333335E-3</c:v>
                </c:pt>
                <c:pt idx="3">
                  <c:v>-0.70317725752508364</c:v>
                </c:pt>
                <c:pt idx="4">
                  <c:v>5.2</c:v>
                </c:pt>
                <c:pt idx="5">
                  <c:v>-0.44298046342571556</c:v>
                </c:pt>
                <c:pt idx="6">
                  <c:v>-0.26753670473083196</c:v>
                </c:pt>
                <c:pt idx="7">
                  <c:v>0.53006681514476617</c:v>
                </c:pt>
                <c:pt idx="8">
                  <c:v>-0.26200873362445415</c:v>
                </c:pt>
                <c:pt idx="9">
                  <c:v>0.44477317554240631</c:v>
                </c:pt>
                <c:pt idx="10">
                  <c:v>-0.37337883959044371</c:v>
                </c:pt>
                <c:pt idx="11">
                  <c:v>-0.30827886710239649</c:v>
                </c:pt>
              </c:numCache>
            </c:numRef>
          </c:val>
          <c:smooth val="0"/>
          <c:extLst>
            <c:ext xmlns:c16="http://schemas.microsoft.com/office/drawing/2014/chart" uri="{C3380CC4-5D6E-409C-BE32-E72D297353CC}">
              <c16:uniqueId val="{00000001-9095-4BD2-917F-92A4A0CE1247}"/>
            </c:ext>
          </c:extLst>
        </c:ser>
        <c:dLbls>
          <c:dLblPos val="t"/>
          <c:showLegendKey val="0"/>
          <c:showVal val="1"/>
          <c:showCatName val="0"/>
          <c:showSerName val="0"/>
          <c:showPercent val="0"/>
          <c:showBubbleSize val="0"/>
        </c:dLbls>
        <c:smooth val="0"/>
        <c:axId val="239944256"/>
        <c:axId val="239945696"/>
        <c:extLst>
          <c:ext xmlns:c15="http://schemas.microsoft.com/office/drawing/2012/chart" uri="{02D57815-91ED-43cb-92C2-25804820EDAC}">
            <c15:filteredLineSeries>
              <c15:ser>
                <c:idx val="0"/>
                <c:order val="0"/>
                <c:tx>
                  <c:strRef>
                    <c:extLst>
                      <c:ext uri="{02D57815-91ED-43cb-92C2-25804820EDAC}">
                        <c15:formulaRef>
                          <c15:sqref>'Promo Pivot'!$B$163</c15:sqref>
                        </c15:formulaRef>
                      </c:ext>
                    </c:extLst>
                    <c:strCache>
                      <c:ptCount val="1"/>
                      <c:pt idx="0">
                        <c:v>Unit Sold Monthly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'Promo Pivot'!$A$164:$A$175</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'Promo Pivot'!$B$164:$B$175</c15:sqref>
                        </c15:formulaRef>
                      </c:ext>
                    </c:extLst>
                    <c:numCache>
                      <c:formatCode>General</c:formatCode>
                      <c:ptCount val="12"/>
                      <c:pt idx="0">
                        <c:v>1228</c:v>
                      </c:pt>
                      <c:pt idx="1">
                        <c:v>1200</c:v>
                      </c:pt>
                      <c:pt idx="2">
                        <c:v>1196</c:v>
                      </c:pt>
                      <c:pt idx="3">
                        <c:v>355</c:v>
                      </c:pt>
                      <c:pt idx="4">
                        <c:v>2201</c:v>
                      </c:pt>
                      <c:pt idx="5">
                        <c:v>1226</c:v>
                      </c:pt>
                      <c:pt idx="6">
                        <c:v>898</c:v>
                      </c:pt>
                      <c:pt idx="7">
                        <c:v>1374</c:v>
                      </c:pt>
                      <c:pt idx="8">
                        <c:v>1014</c:v>
                      </c:pt>
                      <c:pt idx="9">
                        <c:v>1465</c:v>
                      </c:pt>
                      <c:pt idx="10">
                        <c:v>918</c:v>
                      </c:pt>
                      <c:pt idx="11">
                        <c:v>635</c:v>
                      </c:pt>
                    </c:numCache>
                  </c:numRef>
                </c:val>
                <c:smooth val="0"/>
                <c:extLst>
                  <c:ext xmlns:c16="http://schemas.microsoft.com/office/drawing/2014/chart" uri="{C3380CC4-5D6E-409C-BE32-E72D297353CC}">
                    <c16:uniqueId val="{00000000-9095-4BD2-917F-92A4A0CE1247}"/>
                  </c:ext>
                </c:extLst>
              </c15:ser>
            </c15:filteredLineSeries>
          </c:ext>
        </c:extLst>
      </c:lineChart>
      <c:catAx>
        <c:axId val="2399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45696"/>
        <c:crosses val="autoZero"/>
        <c:auto val="1"/>
        <c:lblAlgn val="ctr"/>
        <c:lblOffset val="100"/>
        <c:noMultiLvlLbl val="0"/>
      </c:catAx>
      <c:valAx>
        <c:axId val="23994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4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a:t>
            </a:r>
            <a:r>
              <a:rPr lang="en-US" baseline="0"/>
              <a:t> in Unit Item Sales to Keramik 123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'Promo Pivot'!$G$163</c:f>
              <c:strCache>
                <c:ptCount val="1"/>
                <c:pt idx="0">
                  <c:v>Monthly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Pivot'!$E$164:$E$175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Pivot'!$G$164:$G$175</c:f>
              <c:numCache>
                <c:formatCode>General</c:formatCode>
                <c:ptCount val="12"/>
                <c:pt idx="0">
                  <c:v>0</c:v>
                </c:pt>
                <c:pt idx="1">
                  <c:v>0.58192090395480223</c:v>
                </c:pt>
                <c:pt idx="2" formatCode="0%">
                  <c:v>0.64642857142857146</c:v>
                </c:pt>
                <c:pt idx="3">
                  <c:v>-0.6290672451193059</c:v>
                </c:pt>
                <c:pt idx="4">
                  <c:v>2.9181286549707601</c:v>
                </c:pt>
                <c:pt idx="5">
                  <c:v>3.2835820895522387E-2</c:v>
                </c:pt>
                <c:pt idx="6">
                  <c:v>0.46242774566473988</c:v>
                </c:pt>
                <c:pt idx="7">
                  <c:v>0.61660079051383399</c:v>
                </c:pt>
                <c:pt idx="8">
                  <c:v>-0.28973105134474325</c:v>
                </c:pt>
                <c:pt idx="9">
                  <c:v>-0.10413080895008606</c:v>
                </c:pt>
                <c:pt idx="10">
                  <c:v>1.2977905859750241</c:v>
                </c:pt>
                <c:pt idx="11">
                  <c:v>-0.79138795986622068</c:v>
                </c:pt>
              </c:numCache>
            </c:numRef>
          </c:val>
          <c:smooth val="0"/>
          <c:extLst>
            <c:ext xmlns:c16="http://schemas.microsoft.com/office/drawing/2014/chart" uri="{C3380CC4-5D6E-409C-BE32-E72D297353CC}">
              <c16:uniqueId val="{00000001-B3F1-4E1C-B961-5AD9EEE478E9}"/>
            </c:ext>
          </c:extLst>
        </c:ser>
        <c:dLbls>
          <c:dLblPos val="t"/>
          <c:showLegendKey val="0"/>
          <c:showVal val="1"/>
          <c:showCatName val="0"/>
          <c:showSerName val="0"/>
          <c:showPercent val="0"/>
          <c:showBubbleSize val="0"/>
        </c:dLbls>
        <c:marker val="1"/>
        <c:smooth val="0"/>
        <c:axId val="518778112"/>
        <c:axId val="518779552"/>
        <c:extLst>
          <c:ext xmlns:c15="http://schemas.microsoft.com/office/drawing/2012/chart" uri="{02D57815-91ED-43cb-92C2-25804820EDAC}">
            <c15:filteredLineSeries>
              <c15:ser>
                <c:idx val="0"/>
                <c:order val="0"/>
                <c:tx>
                  <c:strRef>
                    <c:extLst>
                      <c:ext uri="{02D57815-91ED-43cb-92C2-25804820EDAC}">
                        <c15:formulaRef>
                          <c15:sqref>'Promo Pivot'!$F$163</c15:sqref>
                        </c15:formulaRef>
                      </c:ext>
                    </c:extLst>
                    <c:strCache>
                      <c:ptCount val="1"/>
                      <c:pt idx="0">
                        <c:v>Unit Sold Monthly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'Promo Pivot'!$E$164:$E$175</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'Promo Pivot'!$F$164:$F$175</c15:sqref>
                        </c15:formulaRef>
                      </c:ext>
                    </c:extLst>
                    <c:numCache>
                      <c:formatCode>General</c:formatCode>
                      <c:ptCount val="12"/>
                      <c:pt idx="0">
                        <c:v>177</c:v>
                      </c:pt>
                      <c:pt idx="1">
                        <c:v>280</c:v>
                      </c:pt>
                      <c:pt idx="2">
                        <c:v>461</c:v>
                      </c:pt>
                      <c:pt idx="3">
                        <c:v>171</c:v>
                      </c:pt>
                      <c:pt idx="4">
                        <c:v>670</c:v>
                      </c:pt>
                      <c:pt idx="5">
                        <c:v>692</c:v>
                      </c:pt>
                      <c:pt idx="6">
                        <c:v>1012</c:v>
                      </c:pt>
                      <c:pt idx="7">
                        <c:v>1636</c:v>
                      </c:pt>
                      <c:pt idx="8">
                        <c:v>1162</c:v>
                      </c:pt>
                      <c:pt idx="9">
                        <c:v>1041</c:v>
                      </c:pt>
                      <c:pt idx="10">
                        <c:v>2392</c:v>
                      </c:pt>
                      <c:pt idx="11">
                        <c:v>499</c:v>
                      </c:pt>
                    </c:numCache>
                  </c:numRef>
                </c:val>
                <c:smooth val="0"/>
                <c:extLst>
                  <c:ext xmlns:c16="http://schemas.microsoft.com/office/drawing/2014/chart" uri="{C3380CC4-5D6E-409C-BE32-E72D297353CC}">
                    <c16:uniqueId val="{00000000-B3F1-4E1C-B961-5AD9EEE478E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'Promo Pivot'!$H$163</c15:sqref>
                        </c15:formulaRef>
                      </c:ext>
                    </c:extLst>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'Promo Pivot'!$E$164:$E$175</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xmlns:c15="http://schemas.microsoft.com/office/drawing/2012/chart">
                      <c:ext xmlns:c15="http://schemas.microsoft.com/office/drawing/2012/chart" uri="{02D57815-91ED-43cb-92C2-25804820EDAC}">
                        <c15:formulaRef>
                          <c15:sqref>'Promo Pivot'!$H$164:$H$175</c15:sqref>
                        </c15:formulaRef>
                      </c:ext>
                    </c:extLst>
                    <c:numCache>
                      <c:formatCode>General</c:formatCode>
                      <c:ptCount val="12"/>
                    </c:numCache>
                  </c:numRef>
                </c:val>
                <c:smooth val="0"/>
                <c:extLst xmlns:c15="http://schemas.microsoft.com/office/drawing/2012/chart">
                  <c:ext xmlns:c16="http://schemas.microsoft.com/office/drawing/2014/chart" uri="{C3380CC4-5D6E-409C-BE32-E72D297353CC}">
                    <c16:uniqueId val="{00000002-B3F1-4E1C-B961-5AD9EEE478E9}"/>
                  </c:ext>
                </c:extLst>
              </c15:ser>
            </c15:filteredLineSeries>
          </c:ext>
        </c:extLst>
      </c:lineChart>
      <c:catAx>
        <c:axId val="5187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9552"/>
        <c:crosses val="autoZero"/>
        <c:auto val="1"/>
        <c:lblAlgn val="ctr"/>
        <c:lblOffset val="100"/>
        <c:noMultiLvlLbl val="0"/>
      </c:catAx>
      <c:valAx>
        <c:axId val="51877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8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 in Unit Item Sales</a:t>
            </a:r>
            <a:r>
              <a:rPr lang="en-US" baseline="0"/>
              <a:t> to Nia Building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1"/>
          <c:tx>
            <c:strRef>
              <c:f>'Promo Pivot'!$K$162:$K$163</c:f>
              <c:strCache>
                <c:ptCount val="2"/>
                <c:pt idx="0">
                  <c:v>Nia Bangunan </c:v>
                </c:pt>
                <c:pt idx="1">
                  <c:v>Monthly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Pivot'!$I$164:$I$175</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Pivot'!$K$164:$K$175</c:f>
              <c:numCache>
                <c:formatCode>General</c:formatCode>
                <c:ptCount val="12"/>
                <c:pt idx="0">
                  <c:v>0</c:v>
                </c:pt>
                <c:pt idx="1">
                  <c:v>0.28953771289537711</c:v>
                </c:pt>
                <c:pt idx="2" formatCode="0%">
                  <c:v>1.0245283018867926</c:v>
                </c:pt>
                <c:pt idx="3">
                  <c:v>-0.92917054986020509</c:v>
                </c:pt>
                <c:pt idx="4">
                  <c:v>1.763157894736842</c:v>
                </c:pt>
                <c:pt idx="5">
                  <c:v>0.27142857142857141</c:v>
                </c:pt>
                <c:pt idx="6">
                  <c:v>7.4906367041198503E-3</c:v>
                </c:pt>
                <c:pt idx="7">
                  <c:v>-0.74721189591078063</c:v>
                </c:pt>
                <c:pt idx="8">
                  <c:v>0.57352941176470584</c:v>
                </c:pt>
                <c:pt idx="9">
                  <c:v>4.4953271028037385</c:v>
                </c:pt>
                <c:pt idx="10">
                  <c:v>0</c:v>
                </c:pt>
                <c:pt idx="11">
                  <c:v>-0.1598639455782313</c:v>
                </c:pt>
              </c:numCache>
            </c:numRef>
          </c:val>
          <c:smooth val="0"/>
          <c:extLst>
            <c:ext xmlns:c16="http://schemas.microsoft.com/office/drawing/2014/chart" uri="{C3380CC4-5D6E-409C-BE32-E72D297353CC}">
              <c16:uniqueId val="{00000001-F9D9-4427-961F-63AC6042A17C}"/>
            </c:ext>
          </c:extLst>
        </c:ser>
        <c:dLbls>
          <c:dLblPos val="t"/>
          <c:showLegendKey val="0"/>
          <c:showVal val="1"/>
          <c:showCatName val="0"/>
          <c:showSerName val="0"/>
          <c:showPercent val="0"/>
          <c:showBubbleSize val="0"/>
        </c:dLbls>
        <c:smooth val="0"/>
        <c:axId val="513919504"/>
        <c:axId val="513922864"/>
        <c:extLst>
          <c:ext xmlns:c15="http://schemas.microsoft.com/office/drawing/2012/chart" uri="{02D57815-91ED-43cb-92C2-25804820EDAC}">
            <c15:filteredLineSeries>
              <c15:ser>
                <c:idx val="0"/>
                <c:order val="0"/>
                <c:tx>
                  <c:strRef>
                    <c:extLst>
                      <c:ext uri="{02D57815-91ED-43cb-92C2-25804820EDAC}">
                        <c15:formulaRef>
                          <c15:sqref>'Promo Pivot'!$J$162:$J$163</c15:sqref>
                        </c15:formulaRef>
                      </c:ext>
                    </c:extLst>
                    <c:strCache>
                      <c:ptCount val="2"/>
                      <c:pt idx="0">
                        <c:v>Nia Bangunan </c:v>
                      </c:pt>
                      <c:pt idx="1">
                        <c:v>Unit Sold Monthly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'Promo Pivot'!$I$164:$I$175</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'Promo Pivot'!$J$164:$J$175</c15:sqref>
                        </c15:formulaRef>
                      </c:ext>
                    </c:extLst>
                    <c:numCache>
                      <c:formatCode>General</c:formatCode>
                      <c:ptCount val="12"/>
                      <c:pt idx="0">
                        <c:v>411</c:v>
                      </c:pt>
                      <c:pt idx="1">
                        <c:v>530</c:v>
                      </c:pt>
                      <c:pt idx="2">
                        <c:v>1073</c:v>
                      </c:pt>
                      <c:pt idx="3">
                        <c:v>76</c:v>
                      </c:pt>
                      <c:pt idx="4">
                        <c:v>210</c:v>
                      </c:pt>
                      <c:pt idx="5">
                        <c:v>267</c:v>
                      </c:pt>
                      <c:pt idx="6">
                        <c:v>269</c:v>
                      </c:pt>
                      <c:pt idx="7">
                        <c:v>68</c:v>
                      </c:pt>
                      <c:pt idx="8">
                        <c:v>107</c:v>
                      </c:pt>
                      <c:pt idx="9">
                        <c:v>588</c:v>
                      </c:pt>
                      <c:pt idx="10">
                        <c:v>588</c:v>
                      </c:pt>
                      <c:pt idx="11">
                        <c:v>494</c:v>
                      </c:pt>
                    </c:numCache>
                  </c:numRef>
                </c:val>
                <c:smooth val="0"/>
                <c:extLst>
                  <c:ext xmlns:c16="http://schemas.microsoft.com/office/drawing/2014/chart" uri="{C3380CC4-5D6E-409C-BE32-E72D297353CC}">
                    <c16:uniqueId val="{00000000-F9D9-4427-961F-63AC6042A17C}"/>
                  </c:ext>
                </c:extLst>
              </c15:ser>
            </c15:filteredLineSeries>
          </c:ext>
        </c:extLst>
      </c:lineChart>
      <c:catAx>
        <c:axId val="5139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22864"/>
        <c:crosses val="autoZero"/>
        <c:auto val="1"/>
        <c:lblAlgn val="ctr"/>
        <c:lblOffset val="100"/>
        <c:noMultiLvlLbl val="0"/>
      </c:catAx>
      <c:valAx>
        <c:axId val="5139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1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Nia</a:t>
            </a:r>
            <a:r>
              <a:rPr lang="en-US" baseline="0"/>
              <a:t> Bangunan </a:t>
            </a:r>
            <a:r>
              <a:rPr lang="en-US" sz="1400" b="0" i="0" u="none" strike="noStrike" kern="1200" spc="0" baseline="0">
                <a:solidFill>
                  <a:sysClr val="windowText" lastClr="000000">
                    <a:lumMod val="65000"/>
                    <a:lumOff val="35000"/>
                  </a:sysClr>
                </a:solidFill>
              </a:rPr>
              <a:t>Unit Size Sold &amp; Target Comparison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Pivot'!$D$46</c:f>
              <c:strCache>
                <c:ptCount val="1"/>
                <c:pt idx="0">
                  <c:v>Target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Pivot'!$E$45:$G$45</c:f>
              <c:strCache>
                <c:ptCount val="3"/>
                <c:pt idx="0">
                  <c:v>60x30</c:v>
                </c:pt>
                <c:pt idx="1">
                  <c:v>60X60</c:v>
                </c:pt>
                <c:pt idx="2">
                  <c:v>90X15</c:v>
                </c:pt>
              </c:strCache>
            </c:strRef>
          </c:cat>
          <c:val>
            <c:numRef>
              <c:f>'Promo Pivot'!$E$46:$G$46</c:f>
              <c:numCache>
                <c:formatCode>_-* #,##0_-;\-* #,##0_-;_-* "-"??_-;_-@_-</c:formatCode>
                <c:ptCount val="3"/>
                <c:pt idx="0">
                  <c:v>300</c:v>
                </c:pt>
                <c:pt idx="1">
                  <c:v>900</c:v>
                </c:pt>
                <c:pt idx="2">
                  <c:v>300</c:v>
                </c:pt>
              </c:numCache>
            </c:numRef>
          </c:val>
          <c:extLst>
            <c:ext xmlns:c16="http://schemas.microsoft.com/office/drawing/2014/chart" uri="{C3380CC4-5D6E-409C-BE32-E72D297353CC}">
              <c16:uniqueId val="{00000000-88C4-4AA3-922A-CB0DA6B71FBF}"/>
            </c:ext>
          </c:extLst>
        </c:ser>
        <c:ser>
          <c:idx val="1"/>
          <c:order val="1"/>
          <c:tx>
            <c:strRef>
              <c:f>'Promo Pivot'!$D$47</c:f>
              <c:strCache>
                <c:ptCount val="1"/>
                <c:pt idx="0">
                  <c:v>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Pivot'!$E$45:$G$45</c:f>
              <c:strCache>
                <c:ptCount val="3"/>
                <c:pt idx="0">
                  <c:v>60x30</c:v>
                </c:pt>
                <c:pt idx="1">
                  <c:v>60X60</c:v>
                </c:pt>
                <c:pt idx="2">
                  <c:v>90X15</c:v>
                </c:pt>
              </c:strCache>
            </c:strRef>
          </c:cat>
          <c:val>
            <c:numRef>
              <c:f>'Promo Pivot'!$E$47:$G$47</c:f>
              <c:numCache>
                <c:formatCode>General</c:formatCode>
                <c:ptCount val="3"/>
                <c:pt idx="0">
                  <c:v>299</c:v>
                </c:pt>
                <c:pt idx="1">
                  <c:v>994</c:v>
                </c:pt>
                <c:pt idx="2">
                  <c:v>66</c:v>
                </c:pt>
              </c:numCache>
            </c:numRef>
          </c:val>
          <c:extLst>
            <c:ext xmlns:c16="http://schemas.microsoft.com/office/drawing/2014/chart" uri="{C3380CC4-5D6E-409C-BE32-E72D297353CC}">
              <c16:uniqueId val="{00000001-88C4-4AA3-922A-CB0DA6B71FBF}"/>
            </c:ext>
          </c:extLst>
        </c:ser>
        <c:dLbls>
          <c:dLblPos val="outEnd"/>
          <c:showLegendKey val="0"/>
          <c:showVal val="1"/>
          <c:showCatName val="0"/>
          <c:showSerName val="0"/>
          <c:showPercent val="0"/>
          <c:showBubbleSize val="0"/>
        </c:dLbls>
        <c:gapWidth val="219"/>
        <c:overlap val="-27"/>
        <c:axId val="1131423728"/>
        <c:axId val="1131422288"/>
      </c:barChart>
      <c:catAx>
        <c:axId val="113142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22288"/>
        <c:crosses val="autoZero"/>
        <c:auto val="1"/>
        <c:lblAlgn val="ctr"/>
        <c:lblOffset val="100"/>
        <c:noMultiLvlLbl val="0"/>
      </c:catAx>
      <c:valAx>
        <c:axId val="113142228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42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Achievement Unit Sold for Karya Material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'Promo Pivot'!$L$1</c:f>
              <c:strCache>
                <c:ptCount val="1"/>
                <c:pt idx="0">
                  <c:v>Achieved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22-4C02-9600-8B8C19FEEA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'Promo Pivot'!$K$2</c:f>
              <c:strCache>
                <c:ptCount val="1"/>
                <c:pt idx="0">
                  <c:v>Karya Material</c:v>
                </c:pt>
              </c:strCache>
            </c:strRef>
          </c:cat>
          <c:val>
            <c:numRef>
              <c:f>'Promo Pivot'!$L$2</c:f>
              <c:numCache>
                <c:formatCode>0%</c:formatCode>
                <c:ptCount val="1"/>
                <c:pt idx="0">
                  <c:v>1.1088571428571428</c:v>
                </c:pt>
              </c:numCache>
            </c:numRef>
          </c:val>
          <c:extLst>
            <c:ext xmlns:c16="http://schemas.microsoft.com/office/drawing/2014/chart" uri="{C3380CC4-5D6E-409C-BE32-E72D297353CC}">
              <c16:uniqueId val="{00000001-7AEE-4115-805A-CEC8C7964B4A}"/>
            </c:ext>
          </c:extLst>
        </c:ser>
        <c:ser>
          <c:idx val="1"/>
          <c:order val="1"/>
          <c:tx>
            <c:strRef>
              <c:f>'Promo Pivot'!$M$1</c:f>
              <c:strCache>
                <c:ptCount val="1"/>
                <c:pt idx="0">
                  <c:v>Unachieved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A22-4C02-9600-8B8C19FEEAB7}"/>
              </c:ext>
            </c:extLst>
          </c:dPt>
          <c:cat>
            <c:strRef>
              <c:f>'Promo Pivot'!$K$2</c:f>
              <c:strCache>
                <c:ptCount val="1"/>
                <c:pt idx="0">
                  <c:v>Karya Material</c:v>
                </c:pt>
              </c:strCache>
            </c:strRef>
          </c:cat>
          <c:val>
            <c:numRef>
              <c:f>'Promo Pivot'!$M$2</c:f>
              <c:numCache>
                <c:formatCode>0%</c:formatCode>
                <c:ptCount val="1"/>
              </c:numCache>
            </c:numRef>
          </c:val>
          <c:extLst>
            <c:ext xmlns:c16="http://schemas.microsoft.com/office/drawing/2014/chart" uri="{C3380CC4-5D6E-409C-BE32-E72D297353CC}">
              <c16:uniqueId val="{00000003-7AEE-4115-805A-CEC8C7964B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Achievement Unit Sold for Keramik 123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tx>
            <c:strRef>
              <c:f>'Promo Pivot'!$K$3</c:f>
              <c:strCache>
                <c:ptCount val="1"/>
                <c:pt idx="0">
                  <c:v>Keramik 123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F3-40C4-9DB6-066EE601B1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F3-40C4-9DB6-066EE601B1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'Promo Pivot'!$L$1:$M$1</c:f>
              <c:strCache>
                <c:ptCount val="2"/>
                <c:pt idx="0">
                  <c:v>Achieved</c:v>
                </c:pt>
                <c:pt idx="1">
                  <c:v>Unachieved</c:v>
                </c:pt>
              </c:strCache>
            </c:strRef>
          </c:cat>
          <c:val>
            <c:numRef>
              <c:f>'Promo Pivot'!$L$3:$M$3</c:f>
              <c:numCache>
                <c:formatCode>0%</c:formatCode>
                <c:ptCount val="2"/>
                <c:pt idx="0">
                  <c:v>0.68300000000000005</c:v>
                </c:pt>
                <c:pt idx="1">
                  <c:v>0.31699999999999995</c:v>
                </c:pt>
              </c:numCache>
            </c:numRef>
          </c:val>
          <c:extLst>
            <c:ext xmlns:c16="http://schemas.microsoft.com/office/drawing/2014/chart" uri="{C3380CC4-5D6E-409C-BE32-E72D297353CC}">
              <c16:uniqueId val="{0000000E-6E41-4D22-8981-69670E129DE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Achievement Unit Sold for Nia Bangunan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2"/>
          <c:order val="0"/>
          <c:tx>
            <c:strRef>
              <c:f>'Promo Pivot'!$K$4</c:f>
              <c:strCache>
                <c:ptCount val="1"/>
                <c:pt idx="0">
                  <c:v>Nia Bangunan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23-45AF-AE80-C025230476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23-45AF-AE80-C025230476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'Promo Pivot'!$L$4:$M$4</c:f>
              <c:numCache>
                <c:formatCode>0%</c:formatCode>
                <c:ptCount val="2"/>
                <c:pt idx="0">
                  <c:v>0.90600000000000003</c:v>
                </c:pt>
                <c:pt idx="1">
                  <c:v>9.3999999999999972E-2</c:v>
                </c:pt>
              </c:numCache>
            </c:numRef>
          </c:cat>
          <c:val>
            <c:numRef>
              <c:f>'Promo Pivot'!$L$4:$M$4</c:f>
              <c:numCache>
                <c:formatCode>0%</c:formatCode>
                <c:ptCount val="2"/>
                <c:pt idx="0">
                  <c:v>0.90600000000000003</c:v>
                </c:pt>
                <c:pt idx="1">
                  <c:v>9.3999999999999972E-2</c:v>
                </c:pt>
              </c:numCache>
            </c:numRef>
          </c:val>
          <c:extLst>
            <c:ext xmlns:c16="http://schemas.microsoft.com/office/drawing/2014/chart" uri="{C3380CC4-5D6E-409C-BE32-E72D297353CC}">
              <c16:uniqueId val="{0000000A-7268-49E5-A312-DB2A92EF66D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Size Sold &amp; Store Target Achived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Pivot'!$D$52</c:f>
              <c:strCache>
                <c:ptCount val="1"/>
                <c:pt idx="0">
                  <c:v>Karya Material</c:v>
                </c:pt>
              </c:strCache>
            </c:strRef>
          </c:tx>
          <c:spPr>
            <a:solidFill>
              <a:srgbClr val="8064A2"/>
            </a:solidFill>
            <a:ln>
              <a:solidFill>
                <a:srgbClr val="8064A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Pivot'!$E$51:$G$51</c:f>
              <c:strCache>
                <c:ptCount val="3"/>
                <c:pt idx="0">
                  <c:v>60x30</c:v>
                </c:pt>
                <c:pt idx="1">
                  <c:v>60X60</c:v>
                </c:pt>
                <c:pt idx="2">
                  <c:v>90X15</c:v>
                </c:pt>
              </c:strCache>
            </c:strRef>
          </c:cat>
          <c:val>
            <c:numRef>
              <c:f>'Promo Pivot'!$E$52:$G$52</c:f>
              <c:numCache>
                <c:formatCode>0%</c:formatCode>
                <c:ptCount val="3"/>
                <c:pt idx="0">
                  <c:v>0.81599999999999995</c:v>
                </c:pt>
                <c:pt idx="1">
                  <c:v>1.2395</c:v>
                </c:pt>
                <c:pt idx="2">
                  <c:v>0.91400000000000003</c:v>
                </c:pt>
              </c:numCache>
            </c:numRef>
          </c:val>
          <c:extLst>
            <c:ext xmlns:c16="http://schemas.microsoft.com/office/drawing/2014/chart" uri="{C3380CC4-5D6E-409C-BE32-E72D297353CC}">
              <c16:uniqueId val="{00000000-D924-479B-8CB6-CE02EEFC3686}"/>
            </c:ext>
          </c:extLst>
        </c:ser>
        <c:ser>
          <c:idx val="1"/>
          <c:order val="1"/>
          <c:tx>
            <c:strRef>
              <c:f>'Promo Pivot'!$D$53</c:f>
              <c:strCache>
                <c:ptCount val="1"/>
                <c:pt idx="0">
                  <c:v>Keramik 123</c:v>
                </c:pt>
              </c:strCache>
            </c:strRef>
          </c:tx>
          <c:spPr>
            <a:solidFill>
              <a:srgbClr val="9BBB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Pivot'!$E$51:$G$51</c:f>
              <c:strCache>
                <c:ptCount val="3"/>
                <c:pt idx="0">
                  <c:v>60x30</c:v>
                </c:pt>
                <c:pt idx="1">
                  <c:v>60X60</c:v>
                </c:pt>
                <c:pt idx="2">
                  <c:v>90X15</c:v>
                </c:pt>
              </c:strCache>
            </c:strRef>
          </c:cat>
          <c:val>
            <c:numRef>
              <c:f>'Promo Pivot'!$E$53:$G$53</c:f>
              <c:numCache>
                <c:formatCode>0%</c:formatCode>
                <c:ptCount val="3"/>
                <c:pt idx="0">
                  <c:v>0.58399999999999996</c:v>
                </c:pt>
                <c:pt idx="1">
                  <c:v>1.0411111111111111</c:v>
                </c:pt>
                <c:pt idx="2">
                  <c:v>0.12166666666666667</c:v>
                </c:pt>
              </c:numCache>
            </c:numRef>
          </c:val>
          <c:extLst>
            <c:ext xmlns:c16="http://schemas.microsoft.com/office/drawing/2014/chart" uri="{C3380CC4-5D6E-409C-BE32-E72D297353CC}">
              <c16:uniqueId val="{00000001-D924-479B-8CB6-CE02EEFC3686}"/>
            </c:ext>
          </c:extLst>
        </c:ser>
        <c:ser>
          <c:idx val="2"/>
          <c:order val="2"/>
          <c:tx>
            <c:strRef>
              <c:f>'Promo Pivot'!$D$54</c:f>
              <c:strCache>
                <c:ptCount val="1"/>
                <c:pt idx="0">
                  <c:v>Nia Bangunan </c:v>
                </c:pt>
              </c:strCache>
            </c:strRef>
          </c:tx>
          <c:spPr>
            <a:solidFill>
              <a:srgbClr val="4BAC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Pivot'!$E$51:$G$51</c:f>
              <c:strCache>
                <c:ptCount val="3"/>
                <c:pt idx="0">
                  <c:v>60x30</c:v>
                </c:pt>
                <c:pt idx="1">
                  <c:v>60X60</c:v>
                </c:pt>
                <c:pt idx="2">
                  <c:v>90X15</c:v>
                </c:pt>
              </c:strCache>
            </c:strRef>
          </c:cat>
          <c:val>
            <c:numRef>
              <c:f>'Promo Pivot'!$E$54:$G$54</c:f>
              <c:numCache>
                <c:formatCode>0%</c:formatCode>
                <c:ptCount val="3"/>
                <c:pt idx="0">
                  <c:v>0.9966666666666667</c:v>
                </c:pt>
                <c:pt idx="1">
                  <c:v>1.1044444444444443</c:v>
                </c:pt>
                <c:pt idx="2">
                  <c:v>0.22</c:v>
                </c:pt>
              </c:numCache>
            </c:numRef>
          </c:val>
          <c:extLst>
            <c:ext xmlns:c16="http://schemas.microsoft.com/office/drawing/2014/chart" uri="{C3380CC4-5D6E-409C-BE32-E72D297353CC}">
              <c16:uniqueId val="{00000002-D924-479B-8CB6-CE02EEFC3686}"/>
            </c:ext>
          </c:extLst>
        </c:ser>
        <c:dLbls>
          <c:dLblPos val="outEnd"/>
          <c:showLegendKey val="0"/>
          <c:showVal val="1"/>
          <c:showCatName val="0"/>
          <c:showSerName val="0"/>
          <c:showPercent val="0"/>
          <c:showBubbleSize val="0"/>
        </c:dLbls>
        <c:gapWidth val="219"/>
        <c:overlap val="-27"/>
        <c:axId val="787446032"/>
        <c:axId val="787446992"/>
      </c:barChart>
      <c:catAx>
        <c:axId val="78744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6992"/>
        <c:crosses val="autoZero"/>
        <c:auto val="1"/>
        <c:lblAlgn val="ctr"/>
        <c:lblOffset val="100"/>
        <c:noMultiLvlLbl val="0"/>
      </c:catAx>
      <c:valAx>
        <c:axId val="787446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4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a:t>
            </a:r>
            <a:r>
              <a:rPr lang="en-US" baseline="0"/>
              <a:t> in Per Box, M2 &amp; Target Comparison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'Promo Pivot'!$B$67</c:f>
              <c:strCache>
                <c:ptCount val="1"/>
                <c:pt idx="0">
                  <c:v>Target</c:v>
                </c:pt>
              </c:strCache>
            </c:strRef>
          </c:tx>
          <c:spPr>
            <a:solidFill>
              <a:schemeClr val="accent1"/>
            </a:solidFill>
            <a:ln>
              <a:solidFill>
                <a:schemeClr val="bg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Pivot'!$A$68:$A$69</c:f>
              <c:strCache>
                <c:ptCount val="2"/>
                <c:pt idx="0">
                  <c:v>Box</c:v>
                </c:pt>
                <c:pt idx="1">
                  <c:v>M2</c:v>
                </c:pt>
              </c:strCache>
            </c:strRef>
          </c:cat>
          <c:val>
            <c:numRef>
              <c:f>'Promo Pivot'!$B$68:$B$69</c:f>
              <c:numCache>
                <c:formatCode>General</c:formatCode>
                <c:ptCount val="2"/>
                <c:pt idx="0">
                  <c:v>7000</c:v>
                </c:pt>
                <c:pt idx="1">
                  <c:v>7560</c:v>
                </c:pt>
              </c:numCache>
            </c:numRef>
          </c:val>
          <c:extLst>
            <c:ext xmlns:c16="http://schemas.microsoft.com/office/drawing/2014/chart" uri="{C3380CC4-5D6E-409C-BE32-E72D297353CC}">
              <c16:uniqueId val="{00000000-4513-4A23-AEA4-821F0F7F5D57}"/>
            </c:ext>
          </c:extLst>
        </c:ser>
        <c:ser>
          <c:idx val="1"/>
          <c:order val="1"/>
          <c:tx>
            <c:strRef>
              <c:f>'Promo Pivot'!$C$67</c:f>
              <c:strCache>
                <c:ptCount val="1"/>
                <c:pt idx="0">
                  <c:v>Actual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Pivot'!$A$68:$A$69</c:f>
              <c:strCache>
                <c:ptCount val="2"/>
                <c:pt idx="0">
                  <c:v>Box</c:v>
                </c:pt>
                <c:pt idx="1">
                  <c:v>M2</c:v>
                </c:pt>
              </c:strCache>
            </c:strRef>
          </c:cat>
          <c:val>
            <c:numRef>
              <c:f>'Promo Pivot'!$C$68:$C$69</c:f>
              <c:numCache>
                <c:formatCode>General</c:formatCode>
                <c:ptCount val="2"/>
                <c:pt idx="0">
                  <c:v>6413</c:v>
                </c:pt>
                <c:pt idx="1">
                  <c:v>6926.0399999999936</c:v>
                </c:pt>
              </c:numCache>
            </c:numRef>
          </c:val>
          <c:extLst>
            <c:ext xmlns:c16="http://schemas.microsoft.com/office/drawing/2014/chart" uri="{C3380CC4-5D6E-409C-BE32-E72D297353CC}">
              <c16:uniqueId val="{00000001-4513-4A23-AEA4-821F0F7F5D57}"/>
            </c:ext>
          </c:extLst>
        </c:ser>
        <c:dLbls>
          <c:dLblPos val="outEnd"/>
          <c:showLegendKey val="0"/>
          <c:showVal val="1"/>
          <c:showCatName val="0"/>
          <c:showSerName val="0"/>
          <c:showPercent val="0"/>
          <c:showBubbleSize val="0"/>
        </c:dLbls>
        <c:gapWidth val="219"/>
        <c:overlap val="-27"/>
        <c:axId val="435489328"/>
        <c:axId val="435494128"/>
      </c:barChart>
      <c:catAx>
        <c:axId val="43548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94128"/>
        <c:crosses val="autoZero"/>
        <c:auto val="1"/>
        <c:lblAlgn val="ctr"/>
        <c:lblOffset val="100"/>
        <c:noMultiLvlLbl val="0"/>
      </c:catAx>
      <c:valAx>
        <c:axId val="43549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8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[Soal Interview Data Analyst (version 2) (version 3) 1.xlsx]Promo Pivot!PivotTable5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Analysis of Average Box Price from Transactions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'Promo Pivot'!$B$72:$B$74</c:f>
              <c:strCache>
                <c:ptCount val="1"/>
                <c:pt idx="0">
                  <c:v>BOX - 60x30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Pivot'!$A$75:$A$78</c:f>
              <c:strCache>
                <c:ptCount val="3"/>
                <c:pt idx="0">
                  <c:v>KARYA MATERIAL</c:v>
                </c:pt>
                <c:pt idx="1">
                  <c:v>KERAMIK 123</c:v>
                </c:pt>
                <c:pt idx="2">
                  <c:v>NIA BANGUNAN</c:v>
                </c:pt>
              </c:strCache>
            </c:strRef>
          </c:cat>
          <c:val>
            <c:numRef>
              <c:f>'Promo Pivot'!$B$75:$B$78</c:f>
              <c:numCache>
                <c:formatCode>General</c:formatCode>
                <c:ptCount val="3"/>
                <c:pt idx="0">
                  <c:v>148000</c:v>
                </c:pt>
                <c:pt idx="1">
                  <c:v>145500</c:v>
                </c:pt>
                <c:pt idx="2">
                  <c:v>148000</c:v>
                </c:pt>
              </c:numCache>
            </c:numRef>
          </c:val>
          <c:extLst>
            <c:ext xmlns:c16="http://schemas.microsoft.com/office/drawing/2014/chart" uri="{C3380CC4-5D6E-409C-BE32-E72D297353CC}">
              <c16:uniqueId val="{00000000-FA52-4DB1-93C3-38C500C49009}"/>
            </c:ext>
          </c:extLst>
        </c:ser>
        <c:ser>
          <c:idx val="1"/>
          <c:order val="1"/>
          <c:tx>
            <c:strRef>
              <c:f>'Promo Pivot'!$C$72:$C$74</c:f>
              <c:strCache>
                <c:ptCount val="1"/>
                <c:pt idx="0">
                  <c:v>BOX - 60X60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Pivot'!$A$75:$A$78</c:f>
              <c:strCache>
                <c:ptCount val="3"/>
                <c:pt idx="0">
                  <c:v>KARYA MATERIAL</c:v>
                </c:pt>
                <c:pt idx="1">
                  <c:v>KERAMIK 123</c:v>
                </c:pt>
                <c:pt idx="2">
                  <c:v>NIA BANGUNAN</c:v>
                </c:pt>
              </c:strCache>
            </c:strRef>
          </c:cat>
          <c:val>
            <c:numRef>
              <c:f>'Promo Pivot'!$C$75:$C$78</c:f>
              <c:numCache>
                <c:formatCode>General</c:formatCode>
                <c:ptCount val="3"/>
                <c:pt idx="0">
                  <c:v>145144.92753623187</c:v>
                </c:pt>
                <c:pt idx="1">
                  <c:v>155760.86956521738</c:v>
                </c:pt>
                <c:pt idx="2">
                  <c:v>158225.80645161291</c:v>
                </c:pt>
              </c:numCache>
            </c:numRef>
          </c:val>
          <c:extLst>
            <c:ext xmlns:c16="http://schemas.microsoft.com/office/drawing/2014/chart" uri="{C3380CC4-5D6E-409C-BE32-E72D297353CC}">
              <c16:uniqueId val="{00000001-FA52-4DB1-93C3-38C500C49009}"/>
            </c:ext>
          </c:extLst>
        </c:ser>
        <c:ser>
          <c:idx val="2"/>
          <c:order val="2"/>
          <c:tx>
            <c:strRef>
              <c:f>'Promo Pivot'!$D$72:$D$74</c:f>
              <c:strCache>
                <c:ptCount val="1"/>
                <c:pt idx="0">
                  <c:v>BOX - 90X15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Pivot'!$A$75:$A$78</c:f>
              <c:strCache>
                <c:ptCount val="3"/>
                <c:pt idx="0">
                  <c:v>KARYA MATERIAL</c:v>
                </c:pt>
                <c:pt idx="1">
                  <c:v>KERAMIK 123</c:v>
                </c:pt>
                <c:pt idx="2">
                  <c:v>NIA BANGUNAN</c:v>
                </c:pt>
              </c:strCache>
            </c:strRef>
          </c:cat>
          <c:val>
            <c:numRef>
              <c:f>'Promo Pivot'!$D$75:$D$78</c:f>
              <c:numCache>
                <c:formatCode>General</c:formatCode>
                <c:ptCount val="3"/>
                <c:pt idx="0">
                  <c:v>192794.11764705883</c:v>
                </c:pt>
                <c:pt idx="1">
                  <c:v>192857.14285714287</c:v>
                </c:pt>
                <c:pt idx="2">
                  <c:v>195000</c:v>
                </c:pt>
              </c:numCache>
            </c:numRef>
          </c:val>
          <c:extLst>
            <c:ext xmlns:c16="http://schemas.microsoft.com/office/drawing/2014/chart" uri="{C3380CC4-5D6E-409C-BE32-E72D297353CC}">
              <c16:uniqueId val="{00000002-FA52-4DB1-93C3-38C500C49009}"/>
            </c:ext>
          </c:extLst>
        </c:ser>
        <c:dLbls>
          <c:dLblPos val="outEnd"/>
          <c:showLegendKey val="0"/>
          <c:showVal val="1"/>
          <c:showCatName val="0"/>
          <c:showSerName val="0"/>
          <c:showPercent val="0"/>
          <c:showBubbleSize val="0"/>
        </c:dLbls>
        <c:gapWidth val="219"/>
        <c:overlap val="-27"/>
        <c:axId val="435452848"/>
        <c:axId val="435458128"/>
      </c:barChart>
      <c:catAx>
        <c:axId val="4354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58128"/>
        <c:crosses val="autoZero"/>
        <c:auto val="1"/>
        <c:lblAlgn val="ctr"/>
        <c:lblOffset val="100"/>
        <c:noMultiLvlLbl val="0"/>
      </c:catAx>
      <c:valAx>
        <c:axId val="43545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[Soal Interview Data Analyst (version 2) (version 3) 1.xlsx]Promo 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Analysis of Average Box Price from Transactions (M2)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'Promo Pivot'!$B$102:$B$104</c:f>
              <c:strCache>
                <c:ptCount val="1"/>
                <c:pt idx="0">
                  <c:v>60x30 - M2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Pivot'!$A$105:$A$108</c:f>
              <c:strCache>
                <c:ptCount val="3"/>
                <c:pt idx="0">
                  <c:v>KARYA MATERIAL</c:v>
                </c:pt>
                <c:pt idx="1">
                  <c:v>KERAMIK 123</c:v>
                </c:pt>
                <c:pt idx="2">
                  <c:v>NIA BANGUNAN</c:v>
                </c:pt>
              </c:strCache>
            </c:strRef>
          </c:cat>
          <c:val>
            <c:numRef>
              <c:f>'Promo Pivot'!$B$105:$B$108</c:f>
              <c:numCache>
                <c:formatCode>General</c:formatCode>
                <c:ptCount val="3"/>
                <c:pt idx="0">
                  <c:v>148000</c:v>
                </c:pt>
                <c:pt idx="1">
                  <c:v>145500</c:v>
                </c:pt>
                <c:pt idx="2">
                  <c:v>148000</c:v>
                </c:pt>
              </c:numCache>
            </c:numRef>
          </c:val>
          <c:extLst>
            <c:ext xmlns:c16="http://schemas.microsoft.com/office/drawing/2014/chart" uri="{C3380CC4-5D6E-409C-BE32-E72D297353CC}">
              <c16:uniqueId val="{00000000-EF77-4A37-9142-F45DFDA608D5}"/>
            </c:ext>
          </c:extLst>
        </c:ser>
        <c:ser>
          <c:idx val="1"/>
          <c:order val="1"/>
          <c:tx>
            <c:strRef>
              <c:f>'Promo Pivot'!$D$102:$D$104</c:f>
              <c:strCache>
                <c:ptCount val="1"/>
                <c:pt idx="0">
                  <c:v>60X60 - M2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Pivot'!$A$105:$A$108</c:f>
              <c:strCache>
                <c:ptCount val="3"/>
                <c:pt idx="0">
                  <c:v>KARYA MATERIAL</c:v>
                </c:pt>
                <c:pt idx="1">
                  <c:v>KERAMIK 123</c:v>
                </c:pt>
                <c:pt idx="2">
                  <c:v>NIA BANGUNAN</c:v>
                </c:pt>
              </c:strCache>
            </c:strRef>
          </c:cat>
          <c:val>
            <c:numRef>
              <c:f>'Promo Pivot'!$D$105:$D$108</c:f>
              <c:numCache>
                <c:formatCode>General</c:formatCode>
                <c:ptCount val="3"/>
                <c:pt idx="0">
                  <c:v>145144.92753623187</c:v>
                </c:pt>
                <c:pt idx="1">
                  <c:v>155760.86956521738</c:v>
                </c:pt>
                <c:pt idx="2">
                  <c:v>158225.80645161291</c:v>
                </c:pt>
              </c:numCache>
            </c:numRef>
          </c:val>
          <c:extLst>
            <c:ext xmlns:c16="http://schemas.microsoft.com/office/drawing/2014/chart" uri="{C3380CC4-5D6E-409C-BE32-E72D297353CC}">
              <c16:uniqueId val="{00000001-EF77-4A37-9142-F45DFDA608D5}"/>
            </c:ext>
          </c:extLst>
        </c:ser>
        <c:ser>
          <c:idx val="2"/>
          <c:order val="2"/>
          <c:tx>
            <c:strRef>
              <c:f>'Promo Pivot'!$F$102:$F$104</c:f>
              <c:strCache>
                <c:ptCount val="1"/>
                <c:pt idx="0">
                  <c:v>90X15 - M2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 Pivot'!$A$105:$A$108</c:f>
              <c:strCache>
                <c:ptCount val="3"/>
                <c:pt idx="0">
                  <c:v>KARYA MATERIAL</c:v>
                </c:pt>
                <c:pt idx="1">
                  <c:v>KERAMIK 123</c:v>
                </c:pt>
                <c:pt idx="2">
                  <c:v>NIA BANGUNAN</c:v>
                </c:pt>
              </c:strCache>
            </c:strRef>
          </c:cat>
          <c:val>
            <c:numRef>
              <c:f>'Promo Pivot'!$F$105:$F$108</c:f>
              <c:numCache>
                <c:formatCode>General</c:formatCode>
                <c:ptCount val="3"/>
                <c:pt idx="0">
                  <c:v>192794.11764705883</c:v>
                </c:pt>
                <c:pt idx="1">
                  <c:v>192857.14285714287</c:v>
                </c:pt>
                <c:pt idx="2">
                  <c:v>195000</c:v>
                </c:pt>
              </c:numCache>
            </c:numRef>
          </c:val>
          <c:extLst>
            <c:ext xmlns:c16="http://schemas.microsoft.com/office/drawing/2014/chart" uri="{C3380CC4-5D6E-409C-BE32-E72D297353CC}">
              <c16:uniqueId val="{00000002-EF77-4A37-9142-F45DFDA608D5}"/>
            </c:ext>
          </c:extLst>
        </c:ser>
        <c:dLbls>
          <c:dLblPos val="outEnd"/>
          <c:showLegendKey val="0"/>
          <c:showVal val="1"/>
          <c:showCatName val="0"/>
          <c:showSerName val="0"/>
          <c:showPercent val="0"/>
          <c:showBubbleSize val="0"/>
        </c:dLbls>
        <c:gapWidth val="219"/>
        <c:overlap val="-27"/>
        <c:axId val="513142160"/>
        <c:axId val="513160400"/>
      </c:barChart>
      <c:catAx>
        <c:axId val="5131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60400"/>
        <c:crosses val="autoZero"/>
        <c:auto val="1"/>
        <c:lblAlgn val="ctr"/>
        <c:lblOffset val="100"/>
        <c:noMultiLvlLbl val="0"/>
      </c:catAx>
      <c:valAx>
        <c:axId val="51316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a:t>
            </a:r>
            <a:r>
              <a:rPr lang="en-US"/>
              <a:t>Monthly Growth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'Promo Pivot'!$D$112</c:f>
              <c:strCache>
                <c:ptCount val="1"/>
                <c:pt idx="0">
                  <c:v>Monthly Growth</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Pivot'!$C$113:$C$124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Pivot'!$D$113:$D$124</c:f>
              <c:numCache>
                <c:formatCode>0.00%</c:formatCode>
                <c:ptCount val="12"/>
                <c:pt idx="0" formatCode="General">
                  <c:v>0</c:v>
                </c:pt>
                <c:pt idx="1">
                  <c:v>0.10682819383259912</c:v>
                </c:pt>
                <c:pt idx="2">
                  <c:v>0.35820895522388058</c:v>
                </c:pt>
                <c:pt idx="3">
                  <c:v>-0.77948717948717949</c:v>
                </c:pt>
                <c:pt idx="4">
                  <c:v>4.117940199335548</c:v>
                </c:pt>
                <c:pt idx="5">
                  <c:v>-0.29081467056150601</c:v>
                </c:pt>
                <c:pt idx="6">
                  <c:v>-2.745995423340961E-3</c:v>
                </c:pt>
                <c:pt idx="7">
                  <c:v>0.41257457549334559</c:v>
                </c:pt>
                <c:pt idx="8">
                  <c:v>-0.25828460038986356</c:v>
                </c:pt>
                <c:pt idx="9">
                  <c:v>0.35523434077967586</c:v>
                </c:pt>
                <c:pt idx="10">
                  <c:v>0.259857789269554</c:v>
                </c:pt>
                <c:pt idx="11">
                  <c:v>-0.58234992303745514</c:v>
                </c:pt>
              </c:numCache>
            </c:numRef>
          </c:val>
          <c:smooth val="0"/>
          <c:extLst>
            <c:ext xmlns:c16="http://schemas.microsoft.com/office/drawing/2014/chart" uri="{C3380CC4-5D6E-409C-BE32-E72D297353CC}">
              <c16:uniqueId val="{00000000-7A73-41D2-AA71-ECE5C293B09C}"/>
            </c:ext>
          </c:extLst>
        </c:ser>
        <c:ser>
          <c:idx val="1"/>
          <c:order val="1"/>
          <c:tx>
            <c:strRef>
              <c:f>'Promo Pivot'!$E$112</c:f>
              <c:strCache>
                <c:ptCount val="1"/>
                <c:pt idx="0">
                  <c:v>Promotion Period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'Promo Pivot'!$C$113:$C$124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'Promo Pivot'!$E$113:$E$124</c:f>
              <c:numCache>
                <c:formatCode>General</c:formatCode>
                <c:ptCount val="12"/>
                <c:pt idx="2" formatCode="0.00%">
                  <c:v>0.35820895522388058</c:v>
                </c:pt>
                <c:pt idx="3" formatCode="0.00%">
                  <c:v>-0.77948717948717949</c:v>
                </c:pt>
                <c:pt idx="4" formatCode="0.00%">
                  <c:v>4.117940199335548</c:v>
                </c:pt>
              </c:numCache>
            </c:numRef>
          </c:val>
          <c:smooth val="0"/>
          <c:extLst>
            <c:ext xmlns:c16="http://schemas.microsoft.com/office/drawing/2014/chart" uri="{C3380CC4-5D6E-409C-BE32-E72D297353CC}">
              <c16:uniqueId val="{00000001-7A73-41D2-AA71-ECE5C293B09C}"/>
            </c:ext>
          </c:extLst>
        </c:ser>
        <c:dLbls>
          <c:dLblPos val="t"/>
          <c:showLegendKey val="0"/>
          <c:showVal val="1"/>
          <c:showCatName val="0"/>
          <c:showSerName val="0"/>
          <c:showPercent val="0"/>
          <c:showBubbleSize val="0"/>
        </c:dLbls>
        <c:smooth val="0"/>
        <c:axId val="435483568"/>
        <c:axId val="435484528"/>
      </c:lineChart>
      <c:catAx>
        <c:axId val="43548356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84528"/>
        <c:crosses val="autoZero"/>
        <c:auto val="1"/>
        <c:lblAlgn val="ctr"/>
        <c:lblOffset val="100"/>
        <c:noMultiLvlLbl val="0"/>
      </c:catAx>
      <c:valAx>
        <c:axId val="43548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8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3" Type="http://schemas.openxmlformats.org/officeDocument/2006/relationships/chart" Target="../charts/chart29.xml"/><Relationship Id="rId7" Type="http://schemas.openxmlformats.org/officeDocument/2006/relationships/chart" Target="../charts/chart33.xml"/><Relationship Id="rId12" Type="http://schemas.openxmlformats.org/officeDocument/2006/relationships/chart" Target="../charts/chart38.xml"/><Relationship Id="rId2" Type="http://schemas.openxmlformats.org/officeDocument/2006/relationships/chart" Target="../charts/chart28.xml"/><Relationship Id="rId16" Type="http://schemas.openxmlformats.org/officeDocument/2006/relationships/chart" Target="../charts/chart42.xml"/><Relationship Id="rId1" Type="http://schemas.openxmlformats.org/officeDocument/2006/relationships/chart" Target="../charts/chart27.xml"/><Relationship Id="rId6" Type="http://schemas.openxmlformats.org/officeDocument/2006/relationships/chart" Target="../charts/chart32.xml"/><Relationship Id="rId11" Type="http://schemas.openxmlformats.org/officeDocument/2006/relationships/chart" Target="../charts/chart37.xml"/><Relationship Id="rId5" Type="http://schemas.openxmlformats.org/officeDocument/2006/relationships/chart" Target="../charts/chart31.xml"/><Relationship Id="rId15" Type="http://schemas.openxmlformats.org/officeDocument/2006/relationships/chart" Target="../charts/chart41.xml"/><Relationship Id="rId10" Type="http://schemas.openxmlformats.org/officeDocument/2006/relationships/chart" Target="../charts/chart36.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12700</xdr:rowOff>
    </xdr:from>
    <xdr:to>
      <xdr:col>2</xdr:col>
      <xdr:colOff>323850</xdr:colOff>
      <xdr:row>8</xdr:row>
      <xdr:rowOff>95250</xdr:rowOff>
    </xdr:to>
    <xdr:sp macro="" textlink="">
      <xdr:nvSpPr>
        <xdr:cNvPr id="7" name="Rectangle 6">
          <a:extLst>
            <a:ext uri="{FF2B5EF4-FFF2-40B4-BE49-F238E27FC236}">
              <a16:creationId xmlns:a16="http://schemas.microsoft.com/office/drawing/2014/main" id="{360A80FB-2947-4485-8291-BBCB5B234B7E}"/>
            </a:ext>
          </a:extLst>
        </xdr:cNvPr>
        <xdr:cNvSpPr/>
      </xdr:nvSpPr>
      <xdr:spPr>
        <a:xfrm>
          <a:off x="0" y="571500"/>
          <a:ext cx="1543050" cy="742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a:t>
          </a:r>
          <a:r>
            <a:rPr lang="en-US" sz="1400" baseline="0"/>
            <a:t> </a:t>
          </a:r>
          <a:r>
            <a:rPr lang="en-US" sz="1400" b="1" baseline="0"/>
            <a:t>Sales</a:t>
          </a:r>
          <a:endParaRPr lang="en-US" sz="1400" b="1"/>
        </a:p>
      </xdr:txBody>
    </xdr:sp>
    <xdr:clientData/>
  </xdr:twoCellAnchor>
  <xdr:oneCellAnchor>
    <xdr:from>
      <xdr:col>0</xdr:col>
      <xdr:colOff>0</xdr:colOff>
      <xdr:row>6</xdr:row>
      <xdr:rowOff>139700</xdr:rowOff>
    </xdr:from>
    <xdr:ext cx="1536700" cy="311496"/>
    <xdr:sp macro="" textlink="'Promo Pivot'!G5:I5">
      <xdr:nvSpPr>
        <xdr:cNvPr id="8" name="TextBox 7">
          <a:extLst>
            <a:ext uri="{FF2B5EF4-FFF2-40B4-BE49-F238E27FC236}">
              <a16:creationId xmlns:a16="http://schemas.microsoft.com/office/drawing/2014/main" id="{4F88CB85-CDED-B1A6-C177-D907307A69BB}"/>
            </a:ext>
          </a:extLst>
        </xdr:cNvPr>
        <xdr:cNvSpPr txBox="1"/>
      </xdr:nvSpPr>
      <xdr:spPr>
        <a:xfrm>
          <a:off x="0" y="1209174"/>
          <a:ext cx="15367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5A4B974-BB35-471F-9096-DB78BDDF3ED3}" type="TxLink">
            <a:rPr lang="en-US" sz="1400" b="1" i="0" u="none" strike="noStrike">
              <a:solidFill>
                <a:schemeClr val="bg1"/>
              </a:solidFill>
              <a:latin typeface="Eras Medium ITC"/>
            </a:rPr>
            <a:pPr algn="ctr"/>
            <a:t> 965.771.800,00 </a:t>
          </a:fld>
          <a:endParaRPr lang="en-US" sz="1400">
            <a:solidFill>
              <a:schemeClr val="bg1"/>
            </a:solidFill>
          </a:endParaRPr>
        </a:p>
      </xdr:txBody>
    </xdr:sp>
    <xdr:clientData/>
  </xdr:oneCellAnchor>
  <xdr:twoCellAnchor>
    <xdr:from>
      <xdr:col>0</xdr:col>
      <xdr:colOff>0</xdr:colOff>
      <xdr:row>9</xdr:row>
      <xdr:rowOff>19050</xdr:rowOff>
    </xdr:from>
    <xdr:to>
      <xdr:col>2</xdr:col>
      <xdr:colOff>323850</xdr:colOff>
      <xdr:row>13</xdr:row>
      <xdr:rowOff>101600</xdr:rowOff>
    </xdr:to>
    <xdr:sp macro="" textlink="">
      <xdr:nvSpPr>
        <xdr:cNvPr id="9" name="Rectangle 8">
          <a:extLst>
            <a:ext uri="{FF2B5EF4-FFF2-40B4-BE49-F238E27FC236}">
              <a16:creationId xmlns:a16="http://schemas.microsoft.com/office/drawing/2014/main" id="{85BEE76B-FCF7-40F3-9746-74D3D237B9B9}"/>
            </a:ext>
          </a:extLst>
        </xdr:cNvPr>
        <xdr:cNvSpPr/>
      </xdr:nvSpPr>
      <xdr:spPr>
        <a:xfrm>
          <a:off x="0" y="1403350"/>
          <a:ext cx="1543050" cy="742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a:t>
          </a:r>
          <a:r>
            <a:rPr lang="en-US" sz="1400" baseline="0"/>
            <a:t> </a:t>
          </a:r>
          <a:r>
            <a:rPr lang="en-US" sz="1400" b="1" baseline="0"/>
            <a:t>Discount</a:t>
          </a:r>
        </a:p>
        <a:p>
          <a:pPr algn="ctr"/>
          <a:endParaRPr lang="en-US" sz="1400" b="1"/>
        </a:p>
      </xdr:txBody>
    </xdr:sp>
    <xdr:clientData/>
  </xdr:twoCellAnchor>
  <xdr:oneCellAnchor>
    <xdr:from>
      <xdr:col>0</xdr:col>
      <xdr:colOff>0</xdr:colOff>
      <xdr:row>11</xdr:row>
      <xdr:rowOff>133350</xdr:rowOff>
    </xdr:from>
    <xdr:ext cx="1536700" cy="311496"/>
    <xdr:sp macro="" textlink="'Promo Pivot'!G8:I8">
      <xdr:nvSpPr>
        <xdr:cNvPr id="10" name="TextBox 9">
          <a:extLst>
            <a:ext uri="{FF2B5EF4-FFF2-40B4-BE49-F238E27FC236}">
              <a16:creationId xmlns:a16="http://schemas.microsoft.com/office/drawing/2014/main" id="{466F7CA1-0352-4C0A-BB64-FF58448504B9}"/>
            </a:ext>
          </a:extLst>
        </xdr:cNvPr>
        <xdr:cNvSpPr txBox="1"/>
      </xdr:nvSpPr>
      <xdr:spPr>
        <a:xfrm>
          <a:off x="0" y="2038350"/>
          <a:ext cx="15367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F1A7B02E-4F00-483F-B35E-D4679CED046B}" type="TxLink">
            <a:rPr lang="en-US" sz="1400" b="1" i="0" u="none" strike="noStrike">
              <a:solidFill>
                <a:schemeClr val="bg1"/>
              </a:solidFill>
              <a:latin typeface="Eras Medium ITC"/>
            </a:rPr>
            <a:pPr algn="ctr"/>
            <a:t> 328.200,00 </a:t>
          </a:fld>
          <a:endParaRPr lang="en-US" sz="1400">
            <a:solidFill>
              <a:schemeClr val="bg1"/>
            </a:solidFill>
          </a:endParaRPr>
        </a:p>
      </xdr:txBody>
    </xdr:sp>
    <xdr:clientData/>
  </xdr:oneCellAnchor>
  <xdr:twoCellAnchor>
    <xdr:from>
      <xdr:col>0</xdr:col>
      <xdr:colOff>0</xdr:colOff>
      <xdr:row>14</xdr:row>
      <xdr:rowOff>76200</xdr:rowOff>
    </xdr:from>
    <xdr:to>
      <xdr:col>2</xdr:col>
      <xdr:colOff>323850</xdr:colOff>
      <xdr:row>18</xdr:row>
      <xdr:rowOff>158750</xdr:rowOff>
    </xdr:to>
    <xdr:sp macro="" textlink="">
      <xdr:nvSpPr>
        <xdr:cNvPr id="11" name="Rectangle 10">
          <a:extLst>
            <a:ext uri="{FF2B5EF4-FFF2-40B4-BE49-F238E27FC236}">
              <a16:creationId xmlns:a16="http://schemas.microsoft.com/office/drawing/2014/main" id="{D5C8582C-813B-4767-B762-D9408C82F637}"/>
            </a:ext>
          </a:extLst>
        </xdr:cNvPr>
        <xdr:cNvSpPr/>
      </xdr:nvSpPr>
      <xdr:spPr>
        <a:xfrm>
          <a:off x="0" y="2286000"/>
          <a:ext cx="1543050" cy="742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t>Total Unit Sold Achived </a:t>
          </a:r>
        </a:p>
        <a:p>
          <a:pPr algn="ctr"/>
          <a:endParaRPr lang="en-US" sz="1400" b="1"/>
        </a:p>
      </xdr:txBody>
    </xdr:sp>
    <xdr:clientData/>
  </xdr:twoCellAnchor>
  <xdr:oneCellAnchor>
    <xdr:from>
      <xdr:col>0</xdr:col>
      <xdr:colOff>0</xdr:colOff>
      <xdr:row>17</xdr:row>
      <xdr:rowOff>7798</xdr:rowOff>
    </xdr:from>
    <xdr:ext cx="1536700" cy="295466"/>
    <xdr:sp macro="" textlink="">
      <xdr:nvSpPr>
        <xdr:cNvPr id="13" name="TextBox 12">
          <a:extLst>
            <a:ext uri="{FF2B5EF4-FFF2-40B4-BE49-F238E27FC236}">
              <a16:creationId xmlns:a16="http://schemas.microsoft.com/office/drawing/2014/main" id="{FBBEDD69-16E9-4AAF-A166-F6FD3F242DBD}"/>
            </a:ext>
          </a:extLst>
        </xdr:cNvPr>
        <xdr:cNvSpPr txBox="1"/>
      </xdr:nvSpPr>
      <xdr:spPr>
        <a:xfrm>
          <a:off x="0" y="2915430"/>
          <a:ext cx="1536700" cy="295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i="0" u="none" strike="noStrike">
              <a:solidFill>
                <a:schemeClr val="bg1"/>
              </a:solidFill>
              <a:latin typeface="Eras Medium ITC"/>
            </a:rPr>
            <a:t>92%</a:t>
          </a:r>
        </a:p>
      </xdr:txBody>
    </xdr:sp>
    <xdr:clientData/>
  </xdr:oneCellAnchor>
  <xdr:twoCellAnchor>
    <xdr:from>
      <xdr:col>2</xdr:col>
      <xdr:colOff>406399</xdr:colOff>
      <xdr:row>4</xdr:row>
      <xdr:rowOff>12700</xdr:rowOff>
    </xdr:from>
    <xdr:to>
      <xdr:col>13</xdr:col>
      <xdr:colOff>15487</xdr:colOff>
      <xdr:row>20</xdr:row>
      <xdr:rowOff>1</xdr:rowOff>
    </xdr:to>
    <xdr:graphicFrame macro="">
      <xdr:nvGraphicFramePr>
        <xdr:cNvPr id="14" name="Chart 13">
          <a:extLst>
            <a:ext uri="{FF2B5EF4-FFF2-40B4-BE49-F238E27FC236}">
              <a16:creationId xmlns:a16="http://schemas.microsoft.com/office/drawing/2014/main" id="{664548CB-3D20-4ACE-8152-7A982559D462}"/>
            </a:ext>
            <a:ext uri="{147F2762-F138-4A5C-976F-8EAC2B608ADB}">
              <a16:predDERef xmlns:a16="http://schemas.microsoft.com/office/drawing/2014/main" pred="{FBBEDD69-16E9-4AAF-A166-F6FD3F242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552450</xdr:colOff>
      <xdr:row>4</xdr:row>
      <xdr:rowOff>107950</xdr:rowOff>
    </xdr:from>
    <xdr:to>
      <xdr:col>31</xdr:col>
      <xdr:colOff>539750</xdr:colOff>
      <xdr:row>17</xdr:row>
      <xdr:rowOff>146050</xdr:rowOff>
    </xdr:to>
    <xdr:graphicFrame macro="">
      <xdr:nvGraphicFramePr>
        <xdr:cNvPr id="2" name="Chart 1">
          <a:extLst>
            <a:ext uri="{FF2B5EF4-FFF2-40B4-BE49-F238E27FC236}">
              <a16:creationId xmlns:a16="http://schemas.microsoft.com/office/drawing/2014/main" id="{87DDFE9A-0308-4BA3-B30D-D8F2686CB311}"/>
            </a:ext>
            <a:ext uri="{147F2762-F138-4A5C-976F-8EAC2B608ADB}">
              <a16:predDERef xmlns:a16="http://schemas.microsoft.com/office/drawing/2014/main" pred="{664548CB-3D20-4ACE-8152-7A982559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6350</xdr:colOff>
      <xdr:row>4</xdr:row>
      <xdr:rowOff>6350</xdr:rowOff>
    </xdr:from>
    <xdr:to>
      <xdr:col>17</xdr:col>
      <xdr:colOff>336550</xdr:colOff>
      <xdr:row>8</xdr:row>
      <xdr:rowOff>88900</xdr:rowOff>
    </xdr:to>
    <xdr:sp macro="" textlink="">
      <xdr:nvSpPr>
        <xdr:cNvPr id="3" name="Rectangle 2">
          <a:extLst>
            <a:ext uri="{FF2B5EF4-FFF2-40B4-BE49-F238E27FC236}">
              <a16:creationId xmlns:a16="http://schemas.microsoft.com/office/drawing/2014/main" id="{98768F32-F132-4122-B4DE-435ECAC75715}"/>
            </a:ext>
          </a:extLst>
        </xdr:cNvPr>
        <xdr:cNvSpPr/>
      </xdr:nvSpPr>
      <xdr:spPr>
        <a:xfrm>
          <a:off x="5530850" y="569913"/>
          <a:ext cx="2163763" cy="749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Top Store by Avg. Target Achievement</a:t>
          </a:r>
        </a:p>
      </xdr:txBody>
    </xdr:sp>
    <xdr:clientData/>
  </xdr:twoCellAnchor>
  <xdr:twoCellAnchor>
    <xdr:from>
      <xdr:col>14</xdr:col>
      <xdr:colOff>19050</xdr:colOff>
      <xdr:row>9</xdr:row>
      <xdr:rowOff>38100</xdr:rowOff>
    </xdr:from>
    <xdr:to>
      <xdr:col>17</xdr:col>
      <xdr:colOff>349250</xdr:colOff>
      <xdr:row>13</xdr:row>
      <xdr:rowOff>120650</xdr:rowOff>
    </xdr:to>
    <xdr:sp macro="" textlink="">
      <xdr:nvSpPr>
        <xdr:cNvPr id="4" name="Rectangle 3">
          <a:extLst>
            <a:ext uri="{FF2B5EF4-FFF2-40B4-BE49-F238E27FC236}">
              <a16:creationId xmlns:a16="http://schemas.microsoft.com/office/drawing/2014/main" id="{3D99778B-063E-481A-8AA0-1FBBE3B10BC9}"/>
            </a:ext>
          </a:extLst>
        </xdr:cNvPr>
        <xdr:cNvSpPr/>
      </xdr:nvSpPr>
      <xdr:spPr>
        <a:xfrm>
          <a:off x="5543550" y="1435100"/>
          <a:ext cx="2163763" cy="749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Top Size by Avg. Unit</a:t>
          </a:r>
          <a:r>
            <a:rPr lang="en-US" sz="1400" b="1" baseline="0"/>
            <a:t> Sold</a:t>
          </a:r>
          <a:endParaRPr lang="en-US" sz="1400" b="1"/>
        </a:p>
      </xdr:txBody>
    </xdr:sp>
    <xdr:clientData/>
  </xdr:twoCellAnchor>
  <xdr:twoCellAnchor>
    <xdr:from>
      <xdr:col>14</xdr:col>
      <xdr:colOff>38100</xdr:colOff>
      <xdr:row>14</xdr:row>
      <xdr:rowOff>63500</xdr:rowOff>
    </xdr:from>
    <xdr:to>
      <xdr:col>17</xdr:col>
      <xdr:colOff>368300</xdr:colOff>
      <xdr:row>18</xdr:row>
      <xdr:rowOff>146050</xdr:rowOff>
    </xdr:to>
    <xdr:sp macro="" textlink="">
      <xdr:nvSpPr>
        <xdr:cNvPr id="5" name="Rectangle 4">
          <a:extLst>
            <a:ext uri="{FF2B5EF4-FFF2-40B4-BE49-F238E27FC236}">
              <a16:creationId xmlns:a16="http://schemas.microsoft.com/office/drawing/2014/main" id="{D3D3489C-7018-49E2-BACD-70E11753ED49}"/>
            </a:ext>
          </a:extLst>
        </xdr:cNvPr>
        <xdr:cNvSpPr/>
      </xdr:nvSpPr>
      <xdr:spPr>
        <a:xfrm>
          <a:off x="5562600" y="2293938"/>
          <a:ext cx="2163763" cy="749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Top Size by Avg. Sales</a:t>
          </a:r>
          <a:r>
            <a:rPr lang="en-US" sz="1400" b="1" baseline="0"/>
            <a:t> Amount</a:t>
          </a:r>
          <a:endParaRPr lang="en-US" sz="1400" b="1"/>
        </a:p>
      </xdr:txBody>
    </xdr:sp>
    <xdr:clientData/>
  </xdr:twoCellAnchor>
  <xdr:twoCellAnchor>
    <xdr:from>
      <xdr:col>25</xdr:col>
      <xdr:colOff>577850</xdr:colOff>
      <xdr:row>18</xdr:row>
      <xdr:rowOff>133350</xdr:rowOff>
    </xdr:from>
    <xdr:to>
      <xdr:col>31</xdr:col>
      <xdr:colOff>584200</xdr:colOff>
      <xdr:row>32</xdr:row>
      <xdr:rowOff>158750</xdr:rowOff>
    </xdr:to>
    <xdr:graphicFrame macro="">
      <xdr:nvGraphicFramePr>
        <xdr:cNvPr id="12" name="Chart 11">
          <a:extLst>
            <a:ext uri="{FF2B5EF4-FFF2-40B4-BE49-F238E27FC236}">
              <a16:creationId xmlns:a16="http://schemas.microsoft.com/office/drawing/2014/main" id="{18732059-D842-43B1-9290-7765B75B5456}"/>
            </a:ext>
            <a:ext uri="{147F2762-F138-4A5C-976F-8EAC2B608ADB}">
              <a16:predDERef xmlns:a16="http://schemas.microsoft.com/office/drawing/2014/main" pred="{D3D3489C-7018-49E2-BACD-70E11753E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546100</xdr:colOff>
      <xdr:row>18</xdr:row>
      <xdr:rowOff>76200</xdr:rowOff>
    </xdr:from>
    <xdr:to>
      <xdr:col>25</xdr:col>
      <xdr:colOff>349250</xdr:colOff>
      <xdr:row>32</xdr:row>
      <xdr:rowOff>95250</xdr:rowOff>
    </xdr:to>
    <xdr:graphicFrame macro="">
      <xdr:nvGraphicFramePr>
        <xdr:cNvPr id="15" name="Chart 14">
          <a:extLst>
            <a:ext uri="{FF2B5EF4-FFF2-40B4-BE49-F238E27FC236}">
              <a16:creationId xmlns:a16="http://schemas.microsoft.com/office/drawing/2014/main" id="{244340B1-C900-46D7-8E1F-87937684DD01}"/>
            </a:ext>
            <a:ext uri="{147F2762-F138-4A5C-976F-8EAC2B608ADB}">
              <a16:predDERef xmlns:a16="http://schemas.microsoft.com/office/drawing/2014/main" pred="{18732059-D842-43B1-9290-7765B75B5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457201</xdr:colOff>
      <xdr:row>4</xdr:row>
      <xdr:rowOff>88901</xdr:rowOff>
    </xdr:from>
    <xdr:to>
      <xdr:col>25</xdr:col>
      <xdr:colOff>387351</xdr:colOff>
      <xdr:row>17</xdr:row>
      <xdr:rowOff>120651</xdr:rowOff>
    </xdr:to>
    <xdr:graphicFrame macro="">
      <xdr:nvGraphicFramePr>
        <xdr:cNvPr id="19" name="Chart 18">
          <a:extLst>
            <a:ext uri="{FF2B5EF4-FFF2-40B4-BE49-F238E27FC236}">
              <a16:creationId xmlns:a16="http://schemas.microsoft.com/office/drawing/2014/main" id="{4643501A-5B66-44F9-95B7-41EA4D2BAA7F}"/>
            </a:ext>
            <a:ext uri="{147F2762-F138-4A5C-976F-8EAC2B608ADB}">
              <a16:predDERef xmlns:a16="http://schemas.microsoft.com/office/drawing/2014/main" pred="{244340B1-C900-46D7-8E1F-87937684D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14</xdr:col>
      <xdr:colOff>6350</xdr:colOff>
      <xdr:row>6</xdr:row>
      <xdr:rowOff>120650</xdr:rowOff>
    </xdr:from>
    <xdr:ext cx="2159000" cy="342786"/>
    <xdr:sp macro="" textlink="">
      <xdr:nvSpPr>
        <xdr:cNvPr id="20" name="TextBox 19">
          <a:extLst>
            <a:ext uri="{FF2B5EF4-FFF2-40B4-BE49-F238E27FC236}">
              <a16:creationId xmlns:a16="http://schemas.microsoft.com/office/drawing/2014/main" id="{6894FE97-1CFF-4021-A0CB-FBD714139392}"/>
            </a:ext>
          </a:extLst>
        </xdr:cNvPr>
        <xdr:cNvSpPr txBox="1"/>
      </xdr:nvSpPr>
      <xdr:spPr>
        <a:xfrm>
          <a:off x="7637490" y="1190124"/>
          <a:ext cx="2159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bg1"/>
              </a:solidFill>
            </a:rPr>
            <a:t>Karya</a:t>
          </a:r>
          <a:r>
            <a:rPr lang="en-US" sz="1600" b="1" baseline="0">
              <a:solidFill>
                <a:schemeClr val="bg1"/>
              </a:solidFill>
            </a:rPr>
            <a:t> Material (99%)</a:t>
          </a:r>
          <a:endParaRPr lang="en-US" sz="1600" b="1">
            <a:solidFill>
              <a:schemeClr val="bg1"/>
            </a:solidFill>
          </a:endParaRPr>
        </a:p>
      </xdr:txBody>
    </xdr:sp>
    <xdr:clientData/>
  </xdr:oneCellAnchor>
  <xdr:oneCellAnchor>
    <xdr:from>
      <xdr:col>14</xdr:col>
      <xdr:colOff>63500</xdr:colOff>
      <xdr:row>11</xdr:row>
      <xdr:rowOff>95250</xdr:rowOff>
    </xdr:from>
    <xdr:ext cx="2159000" cy="342786"/>
    <xdr:sp macro="" textlink="">
      <xdr:nvSpPr>
        <xdr:cNvPr id="21" name="TextBox 20">
          <a:extLst>
            <a:ext uri="{FF2B5EF4-FFF2-40B4-BE49-F238E27FC236}">
              <a16:creationId xmlns:a16="http://schemas.microsoft.com/office/drawing/2014/main" id="{00347DAF-B920-41C2-9701-416DEBDEACFD}"/>
            </a:ext>
          </a:extLst>
        </xdr:cNvPr>
        <xdr:cNvSpPr txBox="1"/>
      </xdr:nvSpPr>
      <xdr:spPr>
        <a:xfrm>
          <a:off x="7694640" y="2000250"/>
          <a:ext cx="2159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bg1"/>
              </a:solidFill>
            </a:rPr>
            <a:t>60x60</a:t>
          </a:r>
          <a:r>
            <a:rPr lang="en-US" sz="1600" b="1" baseline="0">
              <a:solidFill>
                <a:schemeClr val="bg1"/>
              </a:solidFill>
            </a:rPr>
            <a:t> (1470)</a:t>
          </a:r>
          <a:endParaRPr lang="en-US" sz="1600" b="1">
            <a:solidFill>
              <a:schemeClr val="bg1"/>
            </a:solidFill>
          </a:endParaRPr>
        </a:p>
      </xdr:txBody>
    </xdr:sp>
    <xdr:clientData/>
  </xdr:oneCellAnchor>
  <xdr:oneCellAnchor>
    <xdr:from>
      <xdr:col>14</xdr:col>
      <xdr:colOff>58737</xdr:colOff>
      <xdr:row>17</xdr:row>
      <xdr:rowOff>7938</xdr:rowOff>
    </xdr:from>
    <xdr:ext cx="2159000" cy="342786"/>
    <xdr:sp macro="" textlink="">
      <xdr:nvSpPr>
        <xdr:cNvPr id="22" name="TextBox 21">
          <a:extLst>
            <a:ext uri="{FF2B5EF4-FFF2-40B4-BE49-F238E27FC236}">
              <a16:creationId xmlns:a16="http://schemas.microsoft.com/office/drawing/2014/main" id="{660DD055-51FF-4D5F-9A87-D06DE58CE9D8}"/>
            </a:ext>
          </a:extLst>
        </xdr:cNvPr>
        <xdr:cNvSpPr txBox="1"/>
      </xdr:nvSpPr>
      <xdr:spPr>
        <a:xfrm>
          <a:off x="7689877" y="2915570"/>
          <a:ext cx="2159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bg1"/>
              </a:solidFill>
            </a:rPr>
            <a:t>60x60</a:t>
          </a:r>
          <a:r>
            <a:rPr lang="en-US" sz="1600" b="1" baseline="0">
              <a:solidFill>
                <a:schemeClr val="bg1"/>
              </a:solidFill>
            </a:rPr>
            <a:t> (</a:t>
          </a:r>
          <a:r>
            <a:rPr lang="en-US" sz="1600" b="1" i="0" u="none" strike="noStrike">
              <a:solidFill>
                <a:schemeClr val="bg1"/>
              </a:solidFill>
              <a:effectLst/>
              <a:latin typeface="+mn-lt"/>
              <a:ea typeface="+mn-ea"/>
              <a:cs typeface="+mn-cs"/>
            </a:rPr>
            <a:t>636153000</a:t>
          </a:r>
          <a:r>
            <a:rPr lang="en-US" sz="1600" b="1" baseline="0">
              <a:solidFill>
                <a:schemeClr val="bg1"/>
              </a:solidFill>
            </a:rPr>
            <a:t>)</a:t>
          </a:r>
          <a:endParaRPr lang="en-US" sz="1600" b="1">
            <a:solidFill>
              <a:schemeClr val="bg1"/>
            </a:solidFill>
          </a:endParaRPr>
        </a:p>
      </xdr:txBody>
    </xdr:sp>
    <xdr:clientData/>
  </xdr:oneCellAnchor>
  <xdr:twoCellAnchor>
    <xdr:from>
      <xdr:col>14</xdr:col>
      <xdr:colOff>41275</xdr:colOff>
      <xdr:row>19</xdr:row>
      <xdr:rowOff>152400</xdr:rowOff>
    </xdr:from>
    <xdr:to>
      <xdr:col>17</xdr:col>
      <xdr:colOff>371475</xdr:colOff>
      <xdr:row>26</xdr:row>
      <xdr:rowOff>68262</xdr:rowOff>
    </xdr:to>
    <xdr:sp macro="" textlink="">
      <xdr:nvSpPr>
        <xdr:cNvPr id="23" name="Rectangle 22">
          <a:extLst>
            <a:ext uri="{FF2B5EF4-FFF2-40B4-BE49-F238E27FC236}">
              <a16:creationId xmlns:a16="http://schemas.microsoft.com/office/drawing/2014/main" id="{D84F74B6-8F30-4120-AF0E-600AFAEE9402}"/>
            </a:ext>
          </a:extLst>
        </xdr:cNvPr>
        <xdr:cNvSpPr/>
      </xdr:nvSpPr>
      <xdr:spPr>
        <a:xfrm>
          <a:off x="5565775" y="3216275"/>
          <a:ext cx="2163763" cy="749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Lowest Target</a:t>
          </a:r>
          <a:r>
            <a:rPr lang="en-US" sz="1400" b="1" baseline="0"/>
            <a:t> </a:t>
          </a:r>
          <a:r>
            <a:rPr lang="en-US" sz="1400" b="1"/>
            <a:t>Achievement Store</a:t>
          </a:r>
        </a:p>
      </xdr:txBody>
    </xdr:sp>
    <xdr:clientData/>
  </xdr:twoCellAnchor>
  <xdr:oneCellAnchor>
    <xdr:from>
      <xdr:col>14</xdr:col>
      <xdr:colOff>57151</xdr:colOff>
      <xdr:row>24</xdr:row>
      <xdr:rowOff>112712</xdr:rowOff>
    </xdr:from>
    <xdr:ext cx="2159000" cy="342786"/>
    <xdr:sp macro="" textlink="">
      <xdr:nvSpPr>
        <xdr:cNvPr id="25" name="TextBox 24">
          <a:extLst>
            <a:ext uri="{FF2B5EF4-FFF2-40B4-BE49-F238E27FC236}">
              <a16:creationId xmlns:a16="http://schemas.microsoft.com/office/drawing/2014/main" id="{ECC08310-4BCC-4B29-8CA5-1D9CF81CB273}"/>
            </a:ext>
          </a:extLst>
        </xdr:cNvPr>
        <xdr:cNvSpPr txBox="1"/>
      </xdr:nvSpPr>
      <xdr:spPr>
        <a:xfrm>
          <a:off x="7688291" y="3922712"/>
          <a:ext cx="2159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bg1"/>
              </a:solidFill>
            </a:rPr>
            <a:t>Keramik</a:t>
          </a:r>
          <a:r>
            <a:rPr lang="en-US" sz="1600" b="1" baseline="0">
              <a:solidFill>
                <a:schemeClr val="bg1"/>
              </a:solidFill>
            </a:rPr>
            <a:t> 123 (58%)</a:t>
          </a:r>
          <a:endParaRPr lang="en-US" sz="1600" b="1">
            <a:solidFill>
              <a:schemeClr val="bg1"/>
            </a:solidFill>
          </a:endParaRPr>
        </a:p>
      </xdr:txBody>
    </xdr:sp>
    <xdr:clientData/>
  </xdr:oneCellAnchor>
  <xdr:twoCellAnchor>
    <xdr:from>
      <xdr:col>14</xdr:col>
      <xdr:colOff>26988</xdr:colOff>
      <xdr:row>27</xdr:row>
      <xdr:rowOff>82550</xdr:rowOff>
    </xdr:from>
    <xdr:to>
      <xdr:col>17</xdr:col>
      <xdr:colOff>357188</xdr:colOff>
      <xdr:row>31</xdr:row>
      <xdr:rowOff>165100</xdr:rowOff>
    </xdr:to>
    <xdr:sp macro="" textlink="">
      <xdr:nvSpPr>
        <xdr:cNvPr id="26" name="Rectangle 25">
          <a:extLst>
            <a:ext uri="{FF2B5EF4-FFF2-40B4-BE49-F238E27FC236}">
              <a16:creationId xmlns:a16="http://schemas.microsoft.com/office/drawing/2014/main" id="{5443857C-450A-47FC-992A-205C59951152}"/>
            </a:ext>
          </a:extLst>
        </xdr:cNvPr>
        <xdr:cNvSpPr/>
      </xdr:nvSpPr>
      <xdr:spPr>
        <a:xfrm>
          <a:off x="5551488" y="4146550"/>
          <a:ext cx="2163763" cy="749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Lowest Sales</a:t>
          </a:r>
          <a:r>
            <a:rPr lang="en-US" sz="1400" b="1" baseline="0"/>
            <a:t> Size</a:t>
          </a:r>
          <a:endParaRPr lang="en-US" sz="1400" b="1"/>
        </a:p>
      </xdr:txBody>
    </xdr:sp>
    <xdr:clientData/>
  </xdr:twoCellAnchor>
  <xdr:oneCellAnchor>
    <xdr:from>
      <xdr:col>14</xdr:col>
      <xdr:colOff>52388</xdr:colOff>
      <xdr:row>30</xdr:row>
      <xdr:rowOff>33338</xdr:rowOff>
    </xdr:from>
    <xdr:ext cx="2159000" cy="342786"/>
    <xdr:sp macro="" textlink="">
      <xdr:nvSpPr>
        <xdr:cNvPr id="27" name="TextBox 26">
          <a:extLst>
            <a:ext uri="{FF2B5EF4-FFF2-40B4-BE49-F238E27FC236}">
              <a16:creationId xmlns:a16="http://schemas.microsoft.com/office/drawing/2014/main" id="{34DCA7A5-1902-46E8-9AD7-F1B915445B91}"/>
            </a:ext>
          </a:extLst>
        </xdr:cNvPr>
        <xdr:cNvSpPr txBox="1"/>
      </xdr:nvSpPr>
      <xdr:spPr>
        <a:xfrm>
          <a:off x="7683528" y="4845970"/>
          <a:ext cx="2159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chemeClr val="bg1"/>
              </a:solidFill>
            </a:rPr>
            <a:t>90x50</a:t>
          </a:r>
          <a:r>
            <a:rPr lang="en-US" sz="1100" b="1" baseline="0">
              <a:solidFill>
                <a:schemeClr val="bg1"/>
              </a:solidFill>
            </a:rPr>
            <a:t> (</a:t>
          </a:r>
          <a:r>
            <a:rPr lang="en-US" sz="1600" b="1" i="0" u="none" strike="noStrike">
              <a:solidFill>
                <a:schemeClr val="bg1"/>
              </a:solidFill>
              <a:effectLst/>
              <a:latin typeface="+mn-lt"/>
              <a:ea typeface="+mn-ea"/>
              <a:cs typeface="+mn-cs"/>
            </a:rPr>
            <a:t>115382200</a:t>
          </a:r>
          <a:r>
            <a:rPr lang="en-US" sz="1100" b="1">
              <a:solidFill>
                <a:schemeClr val="bg1"/>
              </a:solidFill>
            </a:rPr>
            <a:t> )</a:t>
          </a:r>
        </a:p>
      </xdr:txBody>
    </xdr:sp>
    <xdr:clientData/>
  </xdr:oneCellAnchor>
  <xdr:twoCellAnchor>
    <xdr:from>
      <xdr:col>0</xdr:col>
      <xdr:colOff>0</xdr:colOff>
      <xdr:row>24</xdr:row>
      <xdr:rowOff>0</xdr:rowOff>
    </xdr:from>
    <xdr:to>
      <xdr:col>2</xdr:col>
      <xdr:colOff>323850</xdr:colOff>
      <xdr:row>28</xdr:row>
      <xdr:rowOff>82550</xdr:rowOff>
    </xdr:to>
    <xdr:sp macro="" textlink="">
      <xdr:nvSpPr>
        <xdr:cNvPr id="6" name="Rectangle 5">
          <a:extLst>
            <a:ext uri="{FF2B5EF4-FFF2-40B4-BE49-F238E27FC236}">
              <a16:creationId xmlns:a16="http://schemas.microsoft.com/office/drawing/2014/main" id="{2CD5E5F0-679A-4BD1-8356-7827F7D73622}"/>
            </a:ext>
          </a:extLst>
        </xdr:cNvPr>
        <xdr:cNvSpPr/>
      </xdr:nvSpPr>
      <xdr:spPr>
        <a:xfrm>
          <a:off x="0" y="3627438"/>
          <a:ext cx="1546225" cy="749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Sell</a:t>
          </a:r>
          <a:r>
            <a:rPr lang="en-US" sz="1400" b="1" baseline="0"/>
            <a:t> in M2 Achievement </a:t>
          </a:r>
          <a:endParaRPr lang="en-US" sz="1400" b="1"/>
        </a:p>
      </xdr:txBody>
    </xdr:sp>
    <xdr:clientData/>
  </xdr:twoCellAnchor>
  <xdr:oneCellAnchor>
    <xdr:from>
      <xdr:col>0</xdr:col>
      <xdr:colOff>0</xdr:colOff>
      <xdr:row>26</xdr:row>
      <xdr:rowOff>150812</xdr:rowOff>
    </xdr:from>
    <xdr:ext cx="1547813" cy="342786"/>
    <xdr:sp macro="" textlink="">
      <xdr:nvSpPr>
        <xdr:cNvPr id="16" name="TextBox 15">
          <a:extLst>
            <a:ext uri="{FF2B5EF4-FFF2-40B4-BE49-F238E27FC236}">
              <a16:creationId xmlns:a16="http://schemas.microsoft.com/office/drawing/2014/main" id="{64E5BEC5-F2EC-5F73-5EF0-7BF8C97606B5}"/>
            </a:ext>
          </a:extLst>
        </xdr:cNvPr>
        <xdr:cNvSpPr txBox="1"/>
      </xdr:nvSpPr>
      <xdr:spPr>
        <a:xfrm>
          <a:off x="0" y="4295023"/>
          <a:ext cx="154781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b="1">
              <a:solidFill>
                <a:schemeClr val="bg1"/>
              </a:solidFill>
            </a:rPr>
            <a:t>92%</a:t>
          </a:r>
        </a:p>
      </xdr:txBody>
    </xdr:sp>
    <xdr:clientData/>
  </xdr:oneCellAnchor>
  <xdr:twoCellAnchor>
    <xdr:from>
      <xdr:col>0</xdr:col>
      <xdr:colOff>0</xdr:colOff>
      <xdr:row>29</xdr:row>
      <xdr:rowOff>80963</xdr:rowOff>
    </xdr:from>
    <xdr:to>
      <xdr:col>2</xdr:col>
      <xdr:colOff>323850</xdr:colOff>
      <xdr:row>33</xdr:row>
      <xdr:rowOff>163513</xdr:rowOff>
    </xdr:to>
    <xdr:sp macro="" textlink="">
      <xdr:nvSpPr>
        <xdr:cNvPr id="17" name="Rectangle 16">
          <a:extLst>
            <a:ext uri="{FF2B5EF4-FFF2-40B4-BE49-F238E27FC236}">
              <a16:creationId xmlns:a16="http://schemas.microsoft.com/office/drawing/2014/main" id="{AD61D066-96F6-46C7-A747-A0CEE3F78A24}"/>
            </a:ext>
          </a:extLst>
        </xdr:cNvPr>
        <xdr:cNvSpPr/>
      </xdr:nvSpPr>
      <xdr:spPr>
        <a:xfrm>
          <a:off x="0" y="4541838"/>
          <a:ext cx="1546225" cy="749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t>Sell-in Per Box Target Achived</a:t>
          </a:r>
          <a:endParaRPr lang="en-US" sz="1400" b="1"/>
        </a:p>
      </xdr:txBody>
    </xdr:sp>
    <xdr:clientData/>
  </xdr:twoCellAnchor>
  <xdr:oneCellAnchor>
    <xdr:from>
      <xdr:col>0</xdr:col>
      <xdr:colOff>0</xdr:colOff>
      <xdr:row>32</xdr:row>
      <xdr:rowOff>89040</xdr:rowOff>
    </xdr:from>
    <xdr:ext cx="1547813" cy="295466"/>
    <xdr:sp macro="" textlink="'Promo Pivot'!D68">
      <xdr:nvSpPr>
        <xdr:cNvPr id="18" name="TextBox 17">
          <a:extLst>
            <a:ext uri="{FF2B5EF4-FFF2-40B4-BE49-F238E27FC236}">
              <a16:creationId xmlns:a16="http://schemas.microsoft.com/office/drawing/2014/main" id="{F821B74F-3D76-4CC4-B532-C696A9498138}"/>
            </a:ext>
          </a:extLst>
        </xdr:cNvPr>
        <xdr:cNvSpPr txBox="1"/>
      </xdr:nvSpPr>
      <xdr:spPr>
        <a:xfrm>
          <a:off x="0" y="5235882"/>
          <a:ext cx="1547813" cy="295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EA295A85-280C-42A3-8472-B54ABF7944D0}" type="TxLink">
            <a:rPr lang="en-US" sz="1400" b="1" i="0" u="none" strike="noStrike">
              <a:solidFill>
                <a:schemeClr val="bg1"/>
              </a:solidFill>
              <a:latin typeface="Eras Medium ITC"/>
            </a:rPr>
            <a:pPr algn="ctr"/>
            <a:t>92%</a:t>
          </a:fld>
          <a:endParaRPr lang="en-US" sz="1400" b="1" i="0" u="none" strike="noStrike">
            <a:solidFill>
              <a:schemeClr val="bg1"/>
            </a:solidFill>
            <a:latin typeface="Eras Medium ITC"/>
          </a:endParaRPr>
        </a:p>
      </xdr:txBody>
    </xdr:sp>
    <xdr:clientData/>
  </xdr:oneCellAnchor>
  <xdr:twoCellAnchor>
    <xdr:from>
      <xdr:col>2</xdr:col>
      <xdr:colOff>515937</xdr:colOff>
      <xdr:row>24</xdr:row>
      <xdr:rowOff>19078</xdr:rowOff>
    </xdr:from>
    <xdr:to>
      <xdr:col>13</xdr:col>
      <xdr:colOff>31750</xdr:colOff>
      <xdr:row>39</xdr:row>
      <xdr:rowOff>74640</xdr:rowOff>
    </xdr:to>
    <xdr:graphicFrame macro="">
      <xdr:nvGraphicFramePr>
        <xdr:cNvPr id="24" name="Chart 23">
          <a:extLst>
            <a:ext uri="{FF2B5EF4-FFF2-40B4-BE49-F238E27FC236}">
              <a16:creationId xmlns:a16="http://schemas.microsoft.com/office/drawing/2014/main" id="{1BE307FE-24F4-46CF-9FAE-17FFD60E7DD3}"/>
            </a:ext>
            <a:ext uri="{147F2762-F138-4A5C-976F-8EAC2B608ADB}">
              <a16:predDERef xmlns:a16="http://schemas.microsoft.com/office/drawing/2014/main" pred="{F821B74F-3D76-4CC4-B532-C696A9498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539751</xdr:colOff>
      <xdr:row>40</xdr:row>
      <xdr:rowOff>23812</xdr:rowOff>
    </xdr:from>
    <xdr:to>
      <xdr:col>13</xdr:col>
      <xdr:colOff>47625</xdr:colOff>
      <xdr:row>58</xdr:row>
      <xdr:rowOff>61951</xdr:rowOff>
    </xdr:to>
    <xdr:graphicFrame macro="">
      <xdr:nvGraphicFramePr>
        <xdr:cNvPr id="30" name="Chart 29">
          <a:extLst>
            <a:ext uri="{FF2B5EF4-FFF2-40B4-BE49-F238E27FC236}">
              <a16:creationId xmlns:a16="http://schemas.microsoft.com/office/drawing/2014/main" id="{147C11DD-4CD9-46C4-A161-684101CC0906}"/>
            </a:ext>
            <a:ext uri="{147F2762-F138-4A5C-976F-8EAC2B608ADB}">
              <a16:predDERef xmlns:a16="http://schemas.microsoft.com/office/drawing/2014/main" pred="{1BE307FE-24F4-46CF-9FAE-17FFD60E7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60</xdr:row>
      <xdr:rowOff>0</xdr:rowOff>
    </xdr:from>
    <xdr:to>
      <xdr:col>13</xdr:col>
      <xdr:colOff>62606</xdr:colOff>
      <xdr:row>77</xdr:row>
      <xdr:rowOff>6440</xdr:rowOff>
    </xdr:to>
    <xdr:graphicFrame macro="">
      <xdr:nvGraphicFramePr>
        <xdr:cNvPr id="31" name="Chart 30">
          <a:extLst>
            <a:ext uri="{FF2B5EF4-FFF2-40B4-BE49-F238E27FC236}">
              <a16:creationId xmlns:a16="http://schemas.microsoft.com/office/drawing/2014/main" id="{E7915A99-C3F1-4CB5-8ECA-E457E08FEF08}"/>
            </a:ext>
            <a:ext uri="{147F2762-F138-4A5C-976F-8EAC2B608ADB}">
              <a16:predDERef xmlns:a16="http://schemas.microsoft.com/office/drawing/2014/main" pred="{147C11DD-4CD9-46C4-A161-684101CC0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35</xdr:row>
      <xdr:rowOff>74557</xdr:rowOff>
    </xdr:from>
    <xdr:to>
      <xdr:col>2</xdr:col>
      <xdr:colOff>323850</xdr:colOff>
      <xdr:row>47</xdr:row>
      <xdr:rowOff>122544</xdr:rowOff>
    </xdr:to>
    <xdr:sp macro="" textlink="">
      <xdr:nvSpPr>
        <xdr:cNvPr id="33" name="Rectangle 32">
          <a:extLst>
            <a:ext uri="{FF2B5EF4-FFF2-40B4-BE49-F238E27FC236}">
              <a16:creationId xmlns:a16="http://schemas.microsoft.com/office/drawing/2014/main" id="{3B6C2FCE-4F67-40BC-9EB9-CAB3301EC25D}"/>
            </a:ext>
          </a:extLst>
        </xdr:cNvPr>
        <xdr:cNvSpPr/>
      </xdr:nvSpPr>
      <xdr:spPr>
        <a:xfrm>
          <a:off x="0" y="5789557"/>
          <a:ext cx="1549289" cy="18861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t>Sell-in Price Box Target Achived</a:t>
          </a:r>
        </a:p>
        <a:p>
          <a:pPr algn="ctr"/>
          <a:r>
            <a:rPr lang="en-US" sz="1400" b="1" baseline="0"/>
            <a:t>Karya Material</a:t>
          </a:r>
          <a:endParaRPr lang="en-US" sz="1400" b="1"/>
        </a:p>
      </xdr:txBody>
    </xdr:sp>
    <xdr:clientData/>
  </xdr:twoCellAnchor>
  <xdr:oneCellAnchor>
    <xdr:from>
      <xdr:col>0</xdr:col>
      <xdr:colOff>0</xdr:colOff>
      <xdr:row>41</xdr:row>
      <xdr:rowOff>22281</xdr:rowOff>
    </xdr:from>
    <xdr:ext cx="1537368" cy="1058333"/>
    <xdr:sp macro="" textlink="">
      <xdr:nvSpPr>
        <xdr:cNvPr id="34" name="TextBox 33">
          <a:extLst>
            <a:ext uri="{FF2B5EF4-FFF2-40B4-BE49-F238E27FC236}">
              <a16:creationId xmlns:a16="http://schemas.microsoft.com/office/drawing/2014/main" id="{321596CC-0CE7-8F4E-2086-F10A2EDC4C71}"/>
            </a:ext>
          </a:extLst>
        </xdr:cNvPr>
        <xdr:cNvSpPr txBox="1"/>
      </xdr:nvSpPr>
      <xdr:spPr>
        <a:xfrm>
          <a:off x="0" y="6572807"/>
          <a:ext cx="1537368" cy="1058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60x30: </a:t>
          </a:r>
          <a:r>
            <a:rPr lang="en-US" sz="1600" b="1" i="0" u="none" strike="noStrike">
              <a:solidFill>
                <a:schemeClr val="bg1"/>
              </a:solidFill>
              <a:effectLst/>
              <a:latin typeface="+mn-lt"/>
              <a:ea typeface="+mn-ea"/>
              <a:cs typeface="+mn-cs"/>
            </a:rPr>
            <a:t>99%</a:t>
          </a:r>
          <a:r>
            <a:rPr lang="en-US" sz="1600" b="1">
              <a:solidFill>
                <a:schemeClr val="bg1"/>
              </a:solidFill>
            </a:rPr>
            <a:t> </a:t>
          </a:r>
          <a:endParaRPr lang="en-US" sz="1600" b="1" i="0" u="none" strike="noStrike">
            <a:solidFill>
              <a:schemeClr val="bg1"/>
            </a:solidFill>
            <a:effectLst/>
            <a:latin typeface="+mn-lt"/>
            <a:ea typeface="+mn-ea"/>
            <a:cs typeface="+mn-cs"/>
          </a:endParaRPr>
        </a:p>
        <a:p>
          <a:pPr algn="ctr"/>
          <a:r>
            <a:rPr lang="en-US" sz="1600" b="1" i="0" u="none" strike="noStrike">
              <a:solidFill>
                <a:schemeClr val="bg1"/>
              </a:solidFill>
              <a:effectLst/>
              <a:latin typeface="+mn-lt"/>
              <a:ea typeface="+mn-ea"/>
              <a:cs typeface="+mn-cs"/>
            </a:rPr>
            <a:t>60x60:</a:t>
          </a:r>
          <a:r>
            <a:rPr lang="en-US" sz="1600" b="1" i="0" u="none" strike="noStrike" baseline="0">
              <a:solidFill>
                <a:schemeClr val="bg1"/>
              </a:solidFill>
              <a:effectLst/>
              <a:latin typeface="+mn-lt"/>
              <a:ea typeface="+mn-ea"/>
              <a:cs typeface="+mn-cs"/>
            </a:rPr>
            <a:t> 97%</a:t>
          </a:r>
        </a:p>
        <a:p>
          <a:pPr algn="ctr"/>
          <a:r>
            <a:rPr lang="en-US" sz="1600" b="1">
              <a:solidFill>
                <a:schemeClr val="bg1"/>
              </a:solidFill>
            </a:rPr>
            <a:t>90x15:</a:t>
          </a:r>
          <a:r>
            <a:rPr lang="en-US" sz="1600" b="1" baseline="0">
              <a:solidFill>
                <a:schemeClr val="bg1"/>
              </a:solidFill>
            </a:rPr>
            <a:t> 1</a:t>
          </a:r>
          <a:r>
            <a:rPr lang="en-US" sz="1600" b="1">
              <a:solidFill>
                <a:schemeClr val="bg1"/>
              </a:solidFill>
            </a:rPr>
            <a:t>29%</a:t>
          </a:r>
        </a:p>
        <a:p>
          <a:pPr algn="ctr"/>
          <a:endParaRPr lang="en-US" sz="1600" b="1">
            <a:solidFill>
              <a:schemeClr val="bg1"/>
            </a:solidFill>
          </a:endParaRPr>
        </a:p>
      </xdr:txBody>
    </xdr:sp>
    <xdr:clientData/>
  </xdr:oneCellAnchor>
  <xdr:twoCellAnchor>
    <xdr:from>
      <xdr:col>0</xdr:col>
      <xdr:colOff>0</xdr:colOff>
      <xdr:row>49</xdr:row>
      <xdr:rowOff>29995</xdr:rowOff>
    </xdr:from>
    <xdr:to>
      <xdr:col>2</xdr:col>
      <xdr:colOff>323850</xdr:colOff>
      <xdr:row>60</xdr:row>
      <xdr:rowOff>77981</xdr:rowOff>
    </xdr:to>
    <xdr:sp macro="" textlink="">
      <xdr:nvSpPr>
        <xdr:cNvPr id="35" name="Rectangle 34">
          <a:extLst>
            <a:ext uri="{FF2B5EF4-FFF2-40B4-BE49-F238E27FC236}">
              <a16:creationId xmlns:a16="http://schemas.microsoft.com/office/drawing/2014/main" id="{A584FC35-1BC9-4118-A9DA-8ACA64E7DA80}"/>
            </a:ext>
          </a:extLst>
        </xdr:cNvPr>
        <xdr:cNvSpPr/>
      </xdr:nvSpPr>
      <xdr:spPr>
        <a:xfrm>
          <a:off x="0" y="8474381"/>
          <a:ext cx="1549289" cy="18861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t>Sell-in Price Box Target Achived</a:t>
          </a:r>
        </a:p>
        <a:p>
          <a:pPr algn="ctr"/>
          <a:r>
            <a:rPr lang="en-US" sz="1400" b="1" baseline="0"/>
            <a:t>Keramik 123</a:t>
          </a:r>
          <a:endParaRPr lang="en-US" sz="1400" b="1"/>
        </a:p>
      </xdr:txBody>
    </xdr:sp>
    <xdr:clientData/>
  </xdr:twoCellAnchor>
  <xdr:oneCellAnchor>
    <xdr:from>
      <xdr:col>0</xdr:col>
      <xdr:colOff>0</xdr:colOff>
      <xdr:row>54</xdr:row>
      <xdr:rowOff>44562</xdr:rowOff>
    </xdr:from>
    <xdr:ext cx="1537368" cy="1058333"/>
    <xdr:sp macro="" textlink="">
      <xdr:nvSpPr>
        <xdr:cNvPr id="36" name="TextBox 35">
          <a:extLst>
            <a:ext uri="{FF2B5EF4-FFF2-40B4-BE49-F238E27FC236}">
              <a16:creationId xmlns:a16="http://schemas.microsoft.com/office/drawing/2014/main" id="{25EB3FBB-027D-484D-A026-CB35C709A16A}"/>
            </a:ext>
          </a:extLst>
        </xdr:cNvPr>
        <xdr:cNvSpPr txBox="1"/>
      </xdr:nvSpPr>
      <xdr:spPr>
        <a:xfrm>
          <a:off x="0" y="9324474"/>
          <a:ext cx="1537368" cy="1058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60x30: </a:t>
          </a:r>
          <a:r>
            <a:rPr lang="en-US" sz="1600" b="1" i="0" u="none" strike="noStrike">
              <a:solidFill>
                <a:schemeClr val="bg1"/>
              </a:solidFill>
              <a:effectLst/>
              <a:latin typeface="+mn-lt"/>
              <a:ea typeface="+mn-ea"/>
              <a:cs typeface="+mn-cs"/>
            </a:rPr>
            <a:t>98%</a:t>
          </a:r>
          <a:r>
            <a:rPr lang="en-US" sz="1600" b="1">
              <a:solidFill>
                <a:schemeClr val="bg1"/>
              </a:solidFill>
            </a:rPr>
            <a:t> </a:t>
          </a:r>
          <a:endParaRPr lang="en-US" sz="1600" b="1" i="0" u="none" strike="noStrike">
            <a:solidFill>
              <a:schemeClr val="bg1"/>
            </a:solidFill>
            <a:effectLst/>
            <a:latin typeface="+mn-lt"/>
            <a:ea typeface="+mn-ea"/>
            <a:cs typeface="+mn-cs"/>
          </a:endParaRPr>
        </a:p>
        <a:p>
          <a:pPr algn="ctr"/>
          <a:r>
            <a:rPr lang="en-US" sz="1600" b="1" i="0" u="none" strike="noStrike">
              <a:solidFill>
                <a:schemeClr val="bg1"/>
              </a:solidFill>
              <a:effectLst/>
              <a:latin typeface="+mn-lt"/>
              <a:ea typeface="+mn-ea"/>
              <a:cs typeface="+mn-cs"/>
            </a:rPr>
            <a:t>60x60:</a:t>
          </a:r>
          <a:r>
            <a:rPr lang="en-US" sz="1600" b="1" i="0" u="none" strike="noStrike" baseline="0">
              <a:solidFill>
                <a:schemeClr val="bg1"/>
              </a:solidFill>
              <a:effectLst/>
              <a:latin typeface="+mn-lt"/>
              <a:ea typeface="+mn-ea"/>
              <a:cs typeface="+mn-cs"/>
            </a:rPr>
            <a:t> 105%</a:t>
          </a:r>
        </a:p>
        <a:p>
          <a:pPr algn="ctr"/>
          <a:r>
            <a:rPr lang="en-US" sz="1600" b="1">
              <a:solidFill>
                <a:schemeClr val="bg1"/>
              </a:solidFill>
            </a:rPr>
            <a:t>90x15:</a:t>
          </a:r>
          <a:r>
            <a:rPr lang="en-US" sz="1600" b="1" baseline="0">
              <a:solidFill>
                <a:schemeClr val="bg1"/>
              </a:solidFill>
            </a:rPr>
            <a:t> 1</a:t>
          </a:r>
          <a:r>
            <a:rPr lang="en-US" sz="1600" b="1">
              <a:solidFill>
                <a:schemeClr val="bg1"/>
              </a:solidFill>
            </a:rPr>
            <a:t>29%</a:t>
          </a:r>
        </a:p>
        <a:p>
          <a:pPr algn="ctr"/>
          <a:endParaRPr lang="en-US" sz="1600" b="1">
            <a:solidFill>
              <a:schemeClr val="bg1"/>
            </a:solidFill>
          </a:endParaRPr>
        </a:p>
      </xdr:txBody>
    </xdr:sp>
    <xdr:clientData/>
  </xdr:oneCellAnchor>
  <xdr:twoCellAnchor>
    <xdr:from>
      <xdr:col>0</xdr:col>
      <xdr:colOff>0</xdr:colOff>
      <xdr:row>62</xdr:row>
      <xdr:rowOff>37571</xdr:rowOff>
    </xdr:from>
    <xdr:to>
      <xdr:col>2</xdr:col>
      <xdr:colOff>323850</xdr:colOff>
      <xdr:row>73</xdr:row>
      <xdr:rowOff>85557</xdr:rowOff>
    </xdr:to>
    <xdr:sp macro="" textlink="">
      <xdr:nvSpPr>
        <xdr:cNvPr id="37" name="Rectangle 36">
          <a:extLst>
            <a:ext uri="{FF2B5EF4-FFF2-40B4-BE49-F238E27FC236}">
              <a16:creationId xmlns:a16="http://schemas.microsoft.com/office/drawing/2014/main" id="{B24E2FD9-9571-4B2E-9C0D-CA4F3B547DC3}"/>
            </a:ext>
          </a:extLst>
        </xdr:cNvPr>
        <xdr:cNvSpPr/>
      </xdr:nvSpPr>
      <xdr:spPr>
        <a:xfrm>
          <a:off x="0" y="10654325"/>
          <a:ext cx="1549289" cy="18861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t>Sell-in Price Box Target Achived</a:t>
          </a:r>
        </a:p>
        <a:p>
          <a:pPr algn="ctr"/>
          <a:r>
            <a:rPr lang="en-US" sz="1400" b="1" baseline="0"/>
            <a:t>Nia Bangunan</a:t>
          </a:r>
        </a:p>
        <a:p>
          <a:pPr algn="ctr"/>
          <a:endParaRPr lang="en-US" sz="1400" b="1" baseline="0"/>
        </a:p>
        <a:p>
          <a:pPr algn="ctr"/>
          <a:endParaRPr lang="en-US" sz="1400" b="1"/>
        </a:p>
      </xdr:txBody>
    </xdr:sp>
    <xdr:clientData/>
  </xdr:twoCellAnchor>
  <xdr:oneCellAnchor>
    <xdr:from>
      <xdr:col>0</xdr:col>
      <xdr:colOff>0</xdr:colOff>
      <xdr:row>67</xdr:row>
      <xdr:rowOff>118978</xdr:rowOff>
    </xdr:from>
    <xdr:ext cx="1537368" cy="1058333"/>
    <xdr:sp macro="" textlink="">
      <xdr:nvSpPr>
        <xdr:cNvPr id="38" name="TextBox 37">
          <a:extLst>
            <a:ext uri="{FF2B5EF4-FFF2-40B4-BE49-F238E27FC236}">
              <a16:creationId xmlns:a16="http://schemas.microsoft.com/office/drawing/2014/main" id="{796BE84E-11EB-4290-AA52-4EEECBDADF4F}"/>
            </a:ext>
          </a:extLst>
        </xdr:cNvPr>
        <xdr:cNvSpPr txBox="1"/>
      </xdr:nvSpPr>
      <xdr:spPr>
        <a:xfrm>
          <a:off x="0" y="11571259"/>
          <a:ext cx="1537368" cy="1058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60x30: </a:t>
          </a:r>
          <a:r>
            <a:rPr lang="en-US" sz="1600" b="1" i="0" u="none" strike="noStrike">
              <a:solidFill>
                <a:schemeClr val="bg1"/>
              </a:solidFill>
              <a:effectLst/>
              <a:latin typeface="+mn-lt"/>
              <a:ea typeface="+mn-ea"/>
              <a:cs typeface="+mn-cs"/>
            </a:rPr>
            <a:t>99%</a:t>
          </a:r>
          <a:r>
            <a:rPr lang="en-US" sz="1600" b="1">
              <a:solidFill>
                <a:schemeClr val="bg1"/>
              </a:solidFill>
            </a:rPr>
            <a:t> </a:t>
          </a:r>
          <a:endParaRPr lang="en-US" sz="1600" b="1" i="0" u="none" strike="noStrike">
            <a:solidFill>
              <a:schemeClr val="bg1"/>
            </a:solidFill>
            <a:effectLst/>
            <a:latin typeface="+mn-lt"/>
            <a:ea typeface="+mn-ea"/>
            <a:cs typeface="+mn-cs"/>
          </a:endParaRPr>
        </a:p>
        <a:p>
          <a:pPr algn="ctr"/>
          <a:r>
            <a:rPr lang="en-US" sz="1600" b="1" i="0" u="none" strike="noStrike">
              <a:solidFill>
                <a:schemeClr val="bg1"/>
              </a:solidFill>
              <a:effectLst/>
              <a:latin typeface="+mn-lt"/>
              <a:ea typeface="+mn-ea"/>
              <a:cs typeface="+mn-cs"/>
            </a:rPr>
            <a:t>60x60:</a:t>
          </a:r>
          <a:r>
            <a:rPr lang="en-US" sz="1600" b="1" i="0" u="none" strike="noStrike" baseline="0">
              <a:solidFill>
                <a:schemeClr val="bg1"/>
              </a:solidFill>
              <a:effectLst/>
              <a:latin typeface="+mn-lt"/>
              <a:ea typeface="+mn-ea"/>
              <a:cs typeface="+mn-cs"/>
            </a:rPr>
            <a:t> 106%</a:t>
          </a:r>
        </a:p>
        <a:p>
          <a:pPr algn="ctr"/>
          <a:r>
            <a:rPr lang="en-US" sz="1600" b="1">
              <a:solidFill>
                <a:schemeClr val="bg1"/>
              </a:solidFill>
            </a:rPr>
            <a:t>90x15:</a:t>
          </a:r>
          <a:r>
            <a:rPr lang="en-US" sz="1600" b="1" baseline="0">
              <a:solidFill>
                <a:schemeClr val="bg1"/>
              </a:solidFill>
            </a:rPr>
            <a:t> 131</a:t>
          </a:r>
          <a:r>
            <a:rPr lang="en-US" sz="1600" b="1">
              <a:solidFill>
                <a:schemeClr val="bg1"/>
              </a:solidFill>
            </a:rPr>
            <a:t>%</a:t>
          </a:r>
        </a:p>
        <a:p>
          <a:pPr algn="ctr"/>
          <a:endParaRPr lang="en-US" sz="1600" b="1">
            <a:solidFill>
              <a:schemeClr val="bg1"/>
            </a:solidFill>
          </a:endParaRPr>
        </a:p>
      </xdr:txBody>
    </xdr:sp>
    <xdr:clientData/>
  </xdr:oneCellAnchor>
  <xdr:twoCellAnchor>
    <xdr:from>
      <xdr:col>17</xdr:col>
      <xdr:colOff>443675</xdr:colOff>
      <xdr:row>36</xdr:row>
      <xdr:rowOff>29534</xdr:rowOff>
    </xdr:from>
    <xdr:to>
      <xdr:col>24</xdr:col>
      <xdr:colOff>544875</xdr:colOff>
      <xdr:row>51</xdr:row>
      <xdr:rowOff>90994</xdr:rowOff>
    </xdr:to>
    <xdr:graphicFrame macro="">
      <xdr:nvGraphicFramePr>
        <xdr:cNvPr id="44" name="Chart 43">
          <a:extLst>
            <a:ext uri="{FF2B5EF4-FFF2-40B4-BE49-F238E27FC236}">
              <a16:creationId xmlns:a16="http://schemas.microsoft.com/office/drawing/2014/main" id="{73AB9DAA-4299-4CD2-A0DE-C2F3904142AA}"/>
            </a:ext>
            <a:ext uri="{147F2762-F138-4A5C-976F-8EAC2B608ADB}">
              <a16:predDERef xmlns:a16="http://schemas.microsoft.com/office/drawing/2014/main" pred="{796BE84E-11EB-4290-AA52-4EEECBDAD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449539</xdr:colOff>
      <xdr:row>35</xdr:row>
      <xdr:rowOff>147675</xdr:rowOff>
    </xdr:from>
    <xdr:to>
      <xdr:col>33</xdr:col>
      <xdr:colOff>295348</xdr:colOff>
      <xdr:row>50</xdr:row>
      <xdr:rowOff>147675</xdr:rowOff>
    </xdr:to>
    <xdr:graphicFrame macro="">
      <xdr:nvGraphicFramePr>
        <xdr:cNvPr id="45" name="Chart 44">
          <a:extLst>
            <a:ext uri="{FF2B5EF4-FFF2-40B4-BE49-F238E27FC236}">
              <a16:creationId xmlns:a16="http://schemas.microsoft.com/office/drawing/2014/main" id="{67E4D3DF-BABC-4245-B25A-4893667BF7D6}"/>
            </a:ext>
            <a:ext uri="{147F2762-F138-4A5C-976F-8EAC2B608ADB}">
              <a16:predDERef xmlns:a16="http://schemas.microsoft.com/office/drawing/2014/main" pred="{73AB9DAA-4299-4CD2-A0DE-C2F39041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37353</xdr:colOff>
      <xdr:row>35</xdr:row>
      <xdr:rowOff>93234</xdr:rowOff>
    </xdr:from>
    <xdr:to>
      <xdr:col>17</xdr:col>
      <xdr:colOff>336177</xdr:colOff>
      <xdr:row>45</xdr:row>
      <xdr:rowOff>28015</xdr:rowOff>
    </xdr:to>
    <xdr:sp macro="" textlink="">
      <xdr:nvSpPr>
        <xdr:cNvPr id="46" name="Rectangle 45">
          <a:extLst>
            <a:ext uri="{FF2B5EF4-FFF2-40B4-BE49-F238E27FC236}">
              <a16:creationId xmlns:a16="http://schemas.microsoft.com/office/drawing/2014/main" id="{B9B3475F-8F1B-4CD0-B409-4255C0DD2A9A}"/>
            </a:ext>
          </a:extLst>
        </xdr:cNvPr>
        <xdr:cNvSpPr/>
      </xdr:nvSpPr>
      <xdr:spPr>
        <a:xfrm>
          <a:off x="7620000" y="6349852"/>
          <a:ext cx="2119780" cy="14475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Top</a:t>
          </a:r>
          <a:r>
            <a:rPr lang="en-US" sz="1400" b="1" baseline="0"/>
            <a:t> Store with The Highest Purcahases Surge at </a:t>
          </a:r>
          <a:r>
            <a:rPr lang="en-US" sz="1400" b="1"/>
            <a:t>Promotion Start</a:t>
          </a:r>
        </a:p>
      </xdr:txBody>
    </xdr:sp>
    <xdr:clientData/>
  </xdr:twoCellAnchor>
  <xdr:oneCellAnchor>
    <xdr:from>
      <xdr:col>14</xdr:col>
      <xdr:colOff>345515</xdr:colOff>
      <xdr:row>39</xdr:row>
      <xdr:rowOff>110749</xdr:rowOff>
    </xdr:from>
    <xdr:ext cx="1537368" cy="1058333"/>
    <xdr:sp macro="" textlink="">
      <xdr:nvSpPr>
        <xdr:cNvPr id="47" name="TextBox 46">
          <a:extLst>
            <a:ext uri="{FF2B5EF4-FFF2-40B4-BE49-F238E27FC236}">
              <a16:creationId xmlns:a16="http://schemas.microsoft.com/office/drawing/2014/main" id="{A87968DB-FF73-4763-AC55-049DD54C281A}"/>
            </a:ext>
          </a:extLst>
        </xdr:cNvPr>
        <xdr:cNvSpPr txBox="1"/>
      </xdr:nvSpPr>
      <xdr:spPr>
        <a:xfrm>
          <a:off x="7928162" y="6871631"/>
          <a:ext cx="1537368" cy="1058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solidFill>
                <a:schemeClr val="bg1"/>
              </a:solidFill>
            </a:rPr>
            <a:t>Keramik</a:t>
          </a:r>
          <a:r>
            <a:rPr lang="en-US" sz="1600" b="1" baseline="0">
              <a:solidFill>
                <a:schemeClr val="bg1"/>
              </a:solidFill>
            </a:rPr>
            <a:t> 123 </a:t>
          </a:r>
        </a:p>
        <a:p>
          <a:pPr algn="ctr"/>
          <a:r>
            <a:rPr lang="en-US" sz="1600" b="1" baseline="0">
              <a:solidFill>
                <a:schemeClr val="bg1"/>
              </a:solidFill>
            </a:rPr>
            <a:t>(65%)</a:t>
          </a:r>
          <a:endParaRPr lang="en-US" sz="1600" b="1">
            <a:solidFill>
              <a:schemeClr val="bg1"/>
            </a:solidFill>
          </a:endParaRPr>
        </a:p>
      </xdr:txBody>
    </xdr:sp>
    <xdr:clientData/>
  </xdr:oneCellAnchor>
  <xdr:twoCellAnchor>
    <xdr:from>
      <xdr:col>14</xdr:col>
      <xdr:colOff>49680</xdr:colOff>
      <xdr:row>46</xdr:row>
      <xdr:rowOff>77546</xdr:rowOff>
    </xdr:from>
    <xdr:to>
      <xdr:col>17</xdr:col>
      <xdr:colOff>348504</xdr:colOff>
      <xdr:row>55</xdr:row>
      <xdr:rowOff>12327</xdr:rowOff>
    </xdr:to>
    <xdr:sp macro="" textlink="">
      <xdr:nvSpPr>
        <xdr:cNvPr id="48" name="Rectangle 47">
          <a:extLst>
            <a:ext uri="{FF2B5EF4-FFF2-40B4-BE49-F238E27FC236}">
              <a16:creationId xmlns:a16="http://schemas.microsoft.com/office/drawing/2014/main" id="{F4C3EBF9-41F4-476F-A3DE-18ACBDDC8E2A}"/>
            </a:ext>
          </a:extLst>
        </xdr:cNvPr>
        <xdr:cNvSpPr/>
      </xdr:nvSpPr>
      <xdr:spPr>
        <a:xfrm>
          <a:off x="7632327" y="8015046"/>
          <a:ext cx="2119780" cy="14475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Top</a:t>
          </a:r>
          <a:r>
            <a:rPr lang="en-US" sz="1400" b="1" baseline="0"/>
            <a:t> Store with The Lowest Purcahases Surge at </a:t>
          </a:r>
          <a:r>
            <a:rPr lang="en-US" sz="1400" b="1"/>
            <a:t>Promotion Start</a:t>
          </a:r>
        </a:p>
      </xdr:txBody>
    </xdr:sp>
    <xdr:clientData/>
  </xdr:twoCellAnchor>
  <xdr:oneCellAnchor>
    <xdr:from>
      <xdr:col>14</xdr:col>
      <xdr:colOff>348503</xdr:colOff>
      <xdr:row>49</xdr:row>
      <xdr:rowOff>141751</xdr:rowOff>
    </xdr:from>
    <xdr:ext cx="1537368" cy="1058333"/>
    <xdr:sp macro="" textlink="">
      <xdr:nvSpPr>
        <xdr:cNvPr id="49" name="TextBox 48">
          <a:extLst>
            <a:ext uri="{FF2B5EF4-FFF2-40B4-BE49-F238E27FC236}">
              <a16:creationId xmlns:a16="http://schemas.microsoft.com/office/drawing/2014/main" id="{C2A2CCC9-FEEC-40DC-B551-D2AF0E23EFC8}"/>
            </a:ext>
          </a:extLst>
        </xdr:cNvPr>
        <xdr:cNvSpPr txBox="1"/>
      </xdr:nvSpPr>
      <xdr:spPr>
        <a:xfrm>
          <a:off x="7931150" y="8583516"/>
          <a:ext cx="1537368" cy="1058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a:solidFill>
                <a:schemeClr val="bg1"/>
              </a:solidFill>
            </a:rPr>
            <a:t>Keramik</a:t>
          </a:r>
          <a:r>
            <a:rPr lang="en-US" sz="1600" b="1" baseline="0">
              <a:solidFill>
                <a:schemeClr val="bg1"/>
              </a:solidFill>
            </a:rPr>
            <a:t> 123 </a:t>
          </a:r>
        </a:p>
        <a:p>
          <a:pPr algn="ctr"/>
          <a:r>
            <a:rPr lang="en-US" sz="1600" b="1" baseline="0">
              <a:solidFill>
                <a:schemeClr val="bg1"/>
              </a:solidFill>
            </a:rPr>
            <a:t>(-0.3%)</a:t>
          </a:r>
          <a:endParaRPr lang="en-US" sz="1600" b="1">
            <a:solidFill>
              <a:schemeClr val="bg1"/>
            </a:solidFill>
          </a:endParaRPr>
        </a:p>
      </xdr:txBody>
    </xdr:sp>
    <xdr:clientData/>
  </xdr:oneCellAnchor>
  <xdr:twoCellAnchor>
    <xdr:from>
      <xdr:col>25</xdr:col>
      <xdr:colOff>472557</xdr:colOff>
      <xdr:row>53</xdr:row>
      <xdr:rowOff>59069</xdr:rowOff>
    </xdr:from>
    <xdr:to>
      <xdr:col>33</xdr:col>
      <xdr:colOff>371921</xdr:colOff>
      <xdr:row>72</xdr:row>
      <xdr:rowOff>38327</xdr:rowOff>
    </xdr:to>
    <xdr:graphicFrame macro="">
      <xdr:nvGraphicFramePr>
        <xdr:cNvPr id="51" name="Chart 50">
          <a:extLst>
            <a:ext uri="{FF2B5EF4-FFF2-40B4-BE49-F238E27FC236}">
              <a16:creationId xmlns:a16="http://schemas.microsoft.com/office/drawing/2014/main" id="{0C7BDB8A-00DF-46EA-9E1B-4133896E16E5}"/>
            </a:ext>
            <a:ext uri="{147F2762-F138-4A5C-976F-8EAC2B608ADB}">
              <a16:predDERef xmlns:a16="http://schemas.microsoft.com/office/drawing/2014/main" pred="{C2A2CCC9-FEEC-40DC-B551-D2AF0E23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398721</xdr:colOff>
      <xdr:row>53</xdr:row>
      <xdr:rowOff>0</xdr:rowOff>
    </xdr:from>
    <xdr:to>
      <xdr:col>25</xdr:col>
      <xdr:colOff>121827</xdr:colOff>
      <xdr:row>71</xdr:row>
      <xdr:rowOff>14767</xdr:rowOff>
    </xdr:to>
    <xdr:graphicFrame macro="">
      <xdr:nvGraphicFramePr>
        <xdr:cNvPr id="52" name="Chart 51">
          <a:extLst>
            <a:ext uri="{FF2B5EF4-FFF2-40B4-BE49-F238E27FC236}">
              <a16:creationId xmlns:a16="http://schemas.microsoft.com/office/drawing/2014/main" id="{D7C5C094-5D3F-4366-97D0-D8838D0EDFB7}"/>
            </a:ext>
            <a:ext uri="{147F2762-F138-4A5C-976F-8EAC2B608ADB}">
              <a16:predDERef xmlns:a16="http://schemas.microsoft.com/office/drawing/2014/main" pred="{0C7BDB8A-00DF-46EA-9E1B-4133896E1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487326</xdr:colOff>
      <xdr:row>73</xdr:row>
      <xdr:rowOff>118140</xdr:rowOff>
    </xdr:from>
    <xdr:to>
      <xdr:col>25</xdr:col>
      <xdr:colOff>132907</xdr:colOff>
      <xdr:row>95</xdr:row>
      <xdr:rowOff>79600</xdr:rowOff>
    </xdr:to>
    <xdr:graphicFrame macro="">
      <xdr:nvGraphicFramePr>
        <xdr:cNvPr id="53" name="Chart 52">
          <a:extLst>
            <a:ext uri="{FF2B5EF4-FFF2-40B4-BE49-F238E27FC236}">
              <a16:creationId xmlns:a16="http://schemas.microsoft.com/office/drawing/2014/main" id="{DC6F851D-5AFE-44D0-BDA1-337E93F5ABA3}"/>
            </a:ext>
            <a:ext uri="{147F2762-F138-4A5C-976F-8EAC2B608ADB}">
              <a16:predDERef xmlns:a16="http://schemas.microsoft.com/office/drawing/2014/main" pred="{D7C5C094-5D3F-4366-97D0-D8838D0ED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45748</xdr:colOff>
      <xdr:row>56</xdr:row>
      <xdr:rowOff>77546</xdr:rowOff>
    </xdr:from>
    <xdr:to>
      <xdr:col>17</xdr:col>
      <xdr:colOff>344572</xdr:colOff>
      <xdr:row>65</xdr:row>
      <xdr:rowOff>12327</xdr:rowOff>
    </xdr:to>
    <xdr:sp macro="" textlink="">
      <xdr:nvSpPr>
        <xdr:cNvPr id="54" name="Rectangle 53">
          <a:extLst>
            <a:ext uri="{FF2B5EF4-FFF2-40B4-BE49-F238E27FC236}">
              <a16:creationId xmlns:a16="http://schemas.microsoft.com/office/drawing/2014/main" id="{3A024AFA-673B-4AF0-AE7E-48D9AD8009F4}"/>
            </a:ext>
          </a:extLst>
        </xdr:cNvPr>
        <xdr:cNvSpPr/>
      </xdr:nvSpPr>
      <xdr:spPr>
        <a:xfrm>
          <a:off x="7632327" y="9936757"/>
          <a:ext cx="2103561" cy="14387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Singnificant</a:t>
          </a:r>
          <a:r>
            <a:rPr lang="en-US" sz="1400" b="1" baseline="0"/>
            <a:t> Increases in term of Amount ofSales and  Unit Sold</a:t>
          </a:r>
          <a:endParaRPr lang="en-US" sz="1400" b="1"/>
        </a:p>
      </xdr:txBody>
    </xdr:sp>
    <xdr:clientData/>
  </xdr:twoCellAnchor>
  <xdr:twoCellAnchor>
    <xdr:from>
      <xdr:col>14</xdr:col>
      <xdr:colOff>50132</xdr:colOff>
      <xdr:row>66</xdr:row>
      <xdr:rowOff>133684</xdr:rowOff>
    </xdr:from>
    <xdr:to>
      <xdr:col>17</xdr:col>
      <xdr:colOff>348956</xdr:colOff>
      <xdr:row>75</xdr:row>
      <xdr:rowOff>68464</xdr:rowOff>
    </xdr:to>
    <xdr:sp macro="" textlink="">
      <xdr:nvSpPr>
        <xdr:cNvPr id="55" name="Rectangle 54">
          <a:extLst>
            <a:ext uri="{FF2B5EF4-FFF2-40B4-BE49-F238E27FC236}">
              <a16:creationId xmlns:a16="http://schemas.microsoft.com/office/drawing/2014/main" id="{3457A1D2-ECE0-4889-BC8C-5E4E9D1A5CEC}"/>
            </a:ext>
          </a:extLst>
        </xdr:cNvPr>
        <xdr:cNvSpPr/>
      </xdr:nvSpPr>
      <xdr:spPr>
        <a:xfrm>
          <a:off x="7636711" y="11663947"/>
          <a:ext cx="2103561" cy="143872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All stores experienced a significant increase in item purchases for at least one month during the promotion period.</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419307</xdr:colOff>
      <xdr:row>4</xdr:row>
      <xdr:rowOff>11391</xdr:rowOff>
    </xdr:from>
    <xdr:to>
      <xdr:col>7</xdr:col>
      <xdr:colOff>552173</xdr:colOff>
      <xdr:row>10</xdr:row>
      <xdr:rowOff>129418</xdr:rowOff>
    </xdr:to>
    <xdr:sp macro="" textlink="">
      <xdr:nvSpPr>
        <xdr:cNvPr id="27" name="Rectangle: Rounded Corners 26">
          <a:extLst>
            <a:ext uri="{FF2B5EF4-FFF2-40B4-BE49-F238E27FC236}">
              <a16:creationId xmlns:a16="http://schemas.microsoft.com/office/drawing/2014/main" id="{80A13317-123F-EC5A-5F75-66434F5393C9}"/>
            </a:ext>
          </a:extLst>
        </xdr:cNvPr>
        <xdr:cNvSpPr/>
      </xdr:nvSpPr>
      <xdr:spPr>
        <a:xfrm>
          <a:off x="2241481" y="674000"/>
          <a:ext cx="1955040" cy="1111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Total</a:t>
          </a:r>
          <a:r>
            <a:rPr lang="en-US" sz="1800" b="1" baseline="0">
              <a:solidFill>
                <a:schemeClr val="bg1"/>
              </a:solidFill>
            </a:rPr>
            <a:t> Sales</a:t>
          </a:r>
          <a:endParaRPr lang="en-US" sz="1800" b="1">
            <a:solidFill>
              <a:schemeClr val="bg1"/>
            </a:solidFill>
          </a:endParaRPr>
        </a:p>
      </xdr:txBody>
    </xdr:sp>
    <xdr:clientData/>
  </xdr:twoCellAnchor>
  <xdr:twoCellAnchor>
    <xdr:from>
      <xdr:col>4</xdr:col>
      <xdr:colOff>327024</xdr:colOff>
      <xdr:row>12</xdr:row>
      <xdr:rowOff>36635</xdr:rowOff>
    </xdr:from>
    <xdr:to>
      <xdr:col>14</xdr:col>
      <xdr:colOff>366346</xdr:colOff>
      <xdr:row>57</xdr:row>
      <xdr:rowOff>122115</xdr:rowOff>
    </xdr:to>
    <xdr:graphicFrame macro="">
      <xdr:nvGraphicFramePr>
        <xdr:cNvPr id="13" name="Chart 12">
          <a:extLst>
            <a:ext uri="{FF2B5EF4-FFF2-40B4-BE49-F238E27FC236}">
              <a16:creationId xmlns:a16="http://schemas.microsoft.com/office/drawing/2014/main" id="{945A145E-EA4B-4EC1-AAB8-C2DD63E9475B}"/>
            </a:ext>
            <a:ext uri="{147F2762-F138-4A5C-976F-8EAC2B608ADB}">
              <a16:predDERef xmlns:a16="http://schemas.microsoft.com/office/drawing/2014/main" pred="{80A13317-123F-EC5A-5F75-66434F539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46</xdr:row>
      <xdr:rowOff>134327</xdr:rowOff>
    </xdr:from>
    <xdr:to>
      <xdr:col>4</xdr:col>
      <xdr:colOff>205763</xdr:colOff>
      <xdr:row>55</xdr:row>
      <xdr:rowOff>61058</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71B4C7FE-26FB-2C5F-DB98-E718CBAC99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998558"/>
              <a:ext cx="2648071" cy="1465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452438</xdr:colOff>
      <xdr:row>7</xdr:row>
      <xdr:rowOff>142875</xdr:rowOff>
    </xdr:from>
    <xdr:ext cx="184731" cy="264560"/>
    <xdr:sp macro="" textlink="">
      <xdr:nvSpPr>
        <xdr:cNvPr id="28" name="TextBox 27">
          <a:extLst>
            <a:ext uri="{FF2B5EF4-FFF2-40B4-BE49-F238E27FC236}">
              <a16:creationId xmlns:a16="http://schemas.microsoft.com/office/drawing/2014/main" id="{2DD96C70-6613-8AAA-A87B-4522515389AC}"/>
            </a:ext>
          </a:extLst>
        </xdr:cNvPr>
        <xdr:cNvSpPr txBox="1"/>
      </xdr:nvSpPr>
      <xdr:spPr>
        <a:xfrm>
          <a:off x="2674938" y="13096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426875</xdr:colOff>
      <xdr:row>7</xdr:row>
      <xdr:rowOff>44974</xdr:rowOff>
    </xdr:from>
    <xdr:ext cx="1968180" cy="358431"/>
    <xdr:sp macro="" textlink="'Top Sales'!B5">
      <xdr:nvSpPr>
        <xdr:cNvPr id="30" name="TextBox 29">
          <a:extLst>
            <a:ext uri="{FF2B5EF4-FFF2-40B4-BE49-F238E27FC236}">
              <a16:creationId xmlns:a16="http://schemas.microsoft.com/office/drawing/2014/main" id="{1B77E339-AC98-85E8-768F-884005A060D2}"/>
            </a:ext>
          </a:extLst>
        </xdr:cNvPr>
        <xdr:cNvSpPr txBox="1"/>
      </xdr:nvSpPr>
      <xdr:spPr>
        <a:xfrm>
          <a:off x="2249049" y="1204539"/>
          <a:ext cx="1968180"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474ECAC-E3F5-4736-8E49-1E8AD985DC6F}" type="TxLink">
            <a:rPr lang="en-US" sz="1700" b="1" i="0" u="none" strike="noStrike">
              <a:solidFill>
                <a:schemeClr val="bg1"/>
              </a:solidFill>
              <a:latin typeface="Eras Medium ITC"/>
            </a:rPr>
            <a:pPr/>
            <a:t> 4.288.646.800,00 </a:t>
          </a:fld>
          <a:endParaRPr lang="en-US" sz="1700" b="1">
            <a:solidFill>
              <a:schemeClr val="bg1"/>
            </a:solidFill>
          </a:endParaRPr>
        </a:p>
      </xdr:txBody>
    </xdr:sp>
    <xdr:clientData/>
  </xdr:oneCellAnchor>
  <xdr:twoCellAnchor>
    <xdr:from>
      <xdr:col>11</xdr:col>
      <xdr:colOff>495300</xdr:colOff>
      <xdr:row>4</xdr:row>
      <xdr:rowOff>19050</xdr:rowOff>
    </xdr:from>
    <xdr:to>
      <xdr:col>14</xdr:col>
      <xdr:colOff>504825</xdr:colOff>
      <xdr:row>10</xdr:row>
      <xdr:rowOff>133350</xdr:rowOff>
    </xdr:to>
    <xdr:sp macro="" textlink="">
      <xdr:nvSpPr>
        <xdr:cNvPr id="35" name="Rectangle: Rounded Corners 34">
          <a:extLst>
            <a:ext uri="{FF2B5EF4-FFF2-40B4-BE49-F238E27FC236}">
              <a16:creationId xmlns:a16="http://schemas.microsoft.com/office/drawing/2014/main" id="{3CC2A00A-E1E8-4915-90B1-6372A97B73E4}"/>
            </a:ext>
            <a:ext uri="{147F2762-F138-4A5C-976F-8EAC2B608ADB}">
              <a16:predDERef xmlns:a16="http://schemas.microsoft.com/office/drawing/2014/main" pred="{1B77E339-AC98-85E8-768F-884005A060D2}"/>
            </a:ext>
          </a:extLst>
        </xdr:cNvPr>
        <xdr:cNvSpPr/>
      </xdr:nvSpPr>
      <xdr:spPr>
        <a:xfrm>
          <a:off x="7200900" y="666750"/>
          <a:ext cx="1838325" cy="1085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a:solidFill>
                <a:schemeClr val="bg1"/>
              </a:solidFill>
              <a:latin typeface="+mn-lt"/>
              <a:ea typeface="+mn-lt"/>
              <a:cs typeface="+mn-lt"/>
            </a:rPr>
            <a:t>CMGR 2023</a:t>
          </a:r>
          <a:r>
            <a:rPr lang="en-US" sz="1800" b="1" i="0" u="none" strike="noStrike">
              <a:solidFill>
                <a:schemeClr val="bg1"/>
              </a:solidFill>
              <a:latin typeface="Calibri" panose="020F0502020204030204" pitchFamily="34" charset="0"/>
              <a:ea typeface="Calibri" panose="020F0502020204030204" pitchFamily="34" charset="0"/>
              <a:cs typeface="Calibri" panose="020F0502020204030204" pitchFamily="34" charset="0"/>
            </a:rPr>
            <a:t> </a:t>
          </a:r>
          <a:r>
            <a:rPr lang="en-US" sz="1800" b="1">
              <a:solidFill>
                <a:schemeClr val="bg1"/>
              </a:solidFill>
              <a:latin typeface="+mn-lt"/>
              <a:ea typeface="+mn-lt"/>
              <a:cs typeface="+mn-lt"/>
            </a:rPr>
            <a:t>-0.006300564		</a:t>
          </a:r>
        </a:p>
      </xdr:txBody>
    </xdr:sp>
    <xdr:clientData/>
  </xdr:twoCellAnchor>
  <xdr:twoCellAnchor>
    <xdr:from>
      <xdr:col>15</xdr:col>
      <xdr:colOff>172012</xdr:colOff>
      <xdr:row>4</xdr:row>
      <xdr:rowOff>15439</xdr:rowOff>
    </xdr:from>
    <xdr:to>
      <xdr:col>19</xdr:col>
      <xdr:colOff>534459</xdr:colOff>
      <xdr:row>10</xdr:row>
      <xdr:rowOff>129678</xdr:rowOff>
    </xdr:to>
    <xdr:sp macro="" textlink="">
      <xdr:nvSpPr>
        <xdr:cNvPr id="54" name="Rectangle: Rounded Corners 53">
          <a:extLst>
            <a:ext uri="{FF2B5EF4-FFF2-40B4-BE49-F238E27FC236}">
              <a16:creationId xmlns:a16="http://schemas.microsoft.com/office/drawing/2014/main" id="{062C631D-95EC-4EAA-9338-95416C95104C}"/>
            </a:ext>
          </a:extLst>
        </xdr:cNvPr>
        <xdr:cNvSpPr/>
      </xdr:nvSpPr>
      <xdr:spPr>
        <a:xfrm>
          <a:off x="8713385" y="662890"/>
          <a:ext cx="2802839" cy="1085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rPr>
            <a:t>Average</a:t>
          </a:r>
          <a:r>
            <a:rPr lang="en-US" sz="1800" b="1" baseline="0">
              <a:solidFill>
                <a:schemeClr val="bg1"/>
              </a:solidFill>
            </a:rPr>
            <a:t> Monthly Sales</a:t>
          </a:r>
          <a:endParaRPr lang="en-US" sz="1800" b="1">
            <a:solidFill>
              <a:schemeClr val="bg1"/>
            </a:solidFill>
          </a:endParaRPr>
        </a:p>
      </xdr:txBody>
    </xdr:sp>
    <xdr:clientData/>
  </xdr:twoCellAnchor>
  <xdr:twoCellAnchor>
    <xdr:from>
      <xdr:col>20</xdr:col>
      <xdr:colOff>148214</xdr:colOff>
      <xdr:row>4</xdr:row>
      <xdr:rowOff>34897</xdr:rowOff>
    </xdr:from>
    <xdr:to>
      <xdr:col>25</xdr:col>
      <xdr:colOff>70177</xdr:colOff>
      <xdr:row>10</xdr:row>
      <xdr:rowOff>155657</xdr:rowOff>
    </xdr:to>
    <xdr:sp macro="" textlink="">
      <xdr:nvSpPr>
        <xdr:cNvPr id="60" name="Rectangle: Rounded Corners 59">
          <a:extLst>
            <a:ext uri="{FF2B5EF4-FFF2-40B4-BE49-F238E27FC236}">
              <a16:creationId xmlns:a16="http://schemas.microsoft.com/office/drawing/2014/main" id="{CB9FB56D-16C4-4458-9BB6-D96F41A76779}"/>
            </a:ext>
          </a:extLst>
        </xdr:cNvPr>
        <xdr:cNvSpPr/>
      </xdr:nvSpPr>
      <xdr:spPr>
        <a:xfrm>
          <a:off x="11664805" y="689139"/>
          <a:ext cx="2952645" cy="110212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baseline="0">
              <a:solidFill>
                <a:schemeClr val="bg1"/>
              </a:solidFill>
            </a:rPr>
            <a:t>Highest Total Monthly Sales</a:t>
          </a:r>
          <a:endParaRPr lang="en-US" sz="1800" b="1">
            <a:solidFill>
              <a:schemeClr val="bg1"/>
            </a:solidFill>
          </a:endParaRPr>
        </a:p>
      </xdr:txBody>
    </xdr:sp>
    <xdr:clientData/>
  </xdr:twoCellAnchor>
  <xdr:oneCellAnchor>
    <xdr:from>
      <xdr:col>20</xdr:col>
      <xdr:colOff>134697</xdr:colOff>
      <xdr:row>6</xdr:row>
      <xdr:rowOff>90332</xdr:rowOff>
    </xdr:from>
    <xdr:ext cx="2982575" cy="358431"/>
    <xdr:sp macro="" textlink="'Top Sales'!I45:K45">
      <xdr:nvSpPr>
        <xdr:cNvPr id="61" name="TextBox 60">
          <a:extLst>
            <a:ext uri="{FF2B5EF4-FFF2-40B4-BE49-F238E27FC236}">
              <a16:creationId xmlns:a16="http://schemas.microsoft.com/office/drawing/2014/main" id="{E45AD211-451F-4BAF-B44D-C21394BB61D5}"/>
            </a:ext>
          </a:extLst>
        </xdr:cNvPr>
        <xdr:cNvSpPr txBox="1"/>
      </xdr:nvSpPr>
      <xdr:spPr>
        <a:xfrm>
          <a:off x="11651288" y="1071696"/>
          <a:ext cx="2982575"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558A9C6F-CD6D-450B-BF74-E095CCFFBF44}" type="TxLink">
            <a:rPr lang="en-US" sz="1700" b="1" i="0" u="none" strike="noStrike">
              <a:solidFill>
                <a:schemeClr val="bg1"/>
              </a:solidFill>
              <a:latin typeface="Eras Medium ITC"/>
            </a:rPr>
            <a:pPr algn="ctr"/>
            <a:t> 584.535.000,00 </a:t>
          </a:fld>
          <a:endParaRPr lang="en-US" sz="1700" b="1">
            <a:solidFill>
              <a:schemeClr val="bg1"/>
            </a:solidFill>
          </a:endParaRPr>
        </a:p>
      </xdr:txBody>
    </xdr:sp>
    <xdr:clientData/>
  </xdr:oneCellAnchor>
  <xdr:twoCellAnchor>
    <xdr:from>
      <xdr:col>25</xdr:col>
      <xdr:colOff>258641</xdr:colOff>
      <xdr:row>4</xdr:row>
      <xdr:rowOff>15310</xdr:rowOff>
    </xdr:from>
    <xdr:to>
      <xdr:col>29</xdr:col>
      <xdr:colOff>115456</xdr:colOff>
      <xdr:row>10</xdr:row>
      <xdr:rowOff>136070</xdr:rowOff>
    </xdr:to>
    <xdr:sp macro="" textlink="">
      <xdr:nvSpPr>
        <xdr:cNvPr id="64" name="Rectangle: Rounded Corners 63">
          <a:extLst>
            <a:ext uri="{FF2B5EF4-FFF2-40B4-BE49-F238E27FC236}">
              <a16:creationId xmlns:a16="http://schemas.microsoft.com/office/drawing/2014/main" id="{8AA18098-E98C-4454-A914-D3DD430ACAB9}"/>
            </a:ext>
          </a:extLst>
        </xdr:cNvPr>
        <xdr:cNvSpPr/>
      </xdr:nvSpPr>
      <xdr:spPr>
        <a:xfrm>
          <a:off x="14805914" y="669552"/>
          <a:ext cx="2281360" cy="110212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baseline="0">
              <a:solidFill>
                <a:schemeClr val="bg1"/>
              </a:solidFill>
            </a:rPr>
            <a:t>Top Selling Motif</a:t>
          </a:r>
        </a:p>
        <a:p>
          <a:pPr algn="ctr"/>
          <a:endParaRPr lang="en-US" sz="1800" b="1" baseline="0">
            <a:solidFill>
              <a:schemeClr val="bg1"/>
            </a:solidFill>
          </a:endParaRPr>
        </a:p>
        <a:p>
          <a:pPr algn="ctr"/>
          <a:endParaRPr lang="en-US" sz="1800" b="1">
            <a:solidFill>
              <a:schemeClr val="bg1"/>
            </a:solidFill>
          </a:endParaRPr>
        </a:p>
      </xdr:txBody>
    </xdr:sp>
    <xdr:clientData/>
  </xdr:twoCellAnchor>
  <xdr:oneCellAnchor>
    <xdr:from>
      <xdr:col>25</xdr:col>
      <xdr:colOff>246375</xdr:colOff>
      <xdr:row>6</xdr:row>
      <xdr:rowOff>105833</xdr:rowOff>
    </xdr:from>
    <xdr:ext cx="2322488" cy="358431"/>
    <xdr:sp macro="" textlink="'Top Sales'!B17">
      <xdr:nvSpPr>
        <xdr:cNvPr id="65" name="TextBox 64">
          <a:extLst>
            <a:ext uri="{FF2B5EF4-FFF2-40B4-BE49-F238E27FC236}">
              <a16:creationId xmlns:a16="http://schemas.microsoft.com/office/drawing/2014/main" id="{8CCED284-13A6-4354-BB89-454541B35282}"/>
            </a:ext>
          </a:extLst>
        </xdr:cNvPr>
        <xdr:cNvSpPr txBox="1"/>
      </xdr:nvSpPr>
      <xdr:spPr>
        <a:xfrm>
          <a:off x="14793648" y="1087197"/>
          <a:ext cx="2322488"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F6C5AA91-2FD9-402F-B6A4-47F417F6F851}" type="TxLink">
            <a:rPr lang="en-US" sz="1700" b="1" i="0" u="none" strike="noStrike">
              <a:solidFill>
                <a:schemeClr val="bg1"/>
              </a:solidFill>
              <a:latin typeface="Eras Medium ITC"/>
            </a:rPr>
            <a:pPr algn="ctr"/>
            <a:t>dMarseille Bone</a:t>
          </a:fld>
          <a:endParaRPr lang="en-US" sz="1700" b="1">
            <a:solidFill>
              <a:schemeClr val="bg1"/>
            </a:solidFill>
          </a:endParaRPr>
        </a:p>
      </xdr:txBody>
    </xdr:sp>
    <xdr:clientData/>
  </xdr:oneCellAnchor>
  <xdr:twoCellAnchor editAs="oneCell">
    <xdr:from>
      <xdr:col>0</xdr:col>
      <xdr:colOff>0</xdr:colOff>
      <xdr:row>3</xdr:row>
      <xdr:rowOff>38100</xdr:rowOff>
    </xdr:from>
    <xdr:to>
      <xdr:col>4</xdr:col>
      <xdr:colOff>190501</xdr:colOff>
      <xdr:row>11</xdr:row>
      <xdr:rowOff>88900</xdr:rowOff>
    </xdr:to>
    <mc:AlternateContent xmlns:mc="http://schemas.openxmlformats.org/markup-compatibility/2006" xmlns:tsle="http://schemas.microsoft.com/office/drawing/2012/timeslicer">
      <mc:Choice Requires="tsle">
        <xdr:graphicFrame macro="">
          <xdr:nvGraphicFramePr>
            <xdr:cNvPr id="66" name="Tgl Order input">
              <a:extLst>
                <a:ext uri="{FF2B5EF4-FFF2-40B4-BE49-F238E27FC236}">
                  <a16:creationId xmlns:a16="http://schemas.microsoft.com/office/drawing/2014/main" id="{BF657F0A-F47B-C0AE-72D5-E6E70EACE1D7}"/>
                </a:ext>
              </a:extLst>
            </xdr:cNvPr>
            <xdr:cNvGraphicFramePr/>
          </xdr:nvGraphicFramePr>
          <xdr:xfrm>
            <a:off x="0" y="0"/>
            <a:ext cx="0" cy="0"/>
          </xdr:xfrm>
          <a:graphic>
            <a:graphicData uri="http://schemas.microsoft.com/office/drawing/2012/timeslicer">
              <tsle:timeslicer name="Tgl Order input"/>
            </a:graphicData>
          </a:graphic>
        </xdr:graphicFrame>
      </mc:Choice>
      <mc:Fallback xmlns="">
        <xdr:sp macro="" textlink="">
          <xdr:nvSpPr>
            <xdr:cNvPr id="0" name=""/>
            <xdr:cNvSpPr>
              <a:spLocks noTextEdit="1"/>
            </xdr:cNvSpPr>
          </xdr:nvSpPr>
          <xdr:spPr>
            <a:xfrm>
              <a:off x="0" y="546100"/>
              <a:ext cx="1866900" cy="14054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976</xdr:rowOff>
    </xdr:from>
    <xdr:to>
      <xdr:col>4</xdr:col>
      <xdr:colOff>159726</xdr:colOff>
      <xdr:row>46</xdr:row>
      <xdr:rowOff>0</xdr:rowOff>
    </xdr:to>
    <mc:AlternateContent xmlns:mc="http://schemas.openxmlformats.org/markup-compatibility/2006" xmlns:a14="http://schemas.microsoft.com/office/drawing/2010/main">
      <mc:Choice Requires="a14">
        <xdr:graphicFrame macro="">
          <xdr:nvGraphicFramePr>
            <xdr:cNvPr id="67" name="Motif">
              <a:extLst>
                <a:ext uri="{FF2B5EF4-FFF2-40B4-BE49-F238E27FC236}">
                  <a16:creationId xmlns:a16="http://schemas.microsoft.com/office/drawing/2014/main" id="{2783B0F4-E589-CB96-4BE3-B12F0E525F1C}"/>
                </a:ext>
              </a:extLst>
            </xdr:cNvPr>
            <xdr:cNvGraphicFramePr/>
          </xdr:nvGraphicFramePr>
          <xdr:xfrm>
            <a:off x="0" y="0"/>
            <a:ext cx="0" cy="0"/>
          </xdr:xfrm>
          <a:graphic>
            <a:graphicData uri="http://schemas.microsoft.com/office/drawing/2010/slicer">
              <sle:slicer xmlns:sle="http://schemas.microsoft.com/office/drawing/2010/slicer" name="Motif"/>
            </a:graphicData>
          </a:graphic>
        </xdr:graphicFrame>
      </mc:Choice>
      <mc:Fallback xmlns="">
        <xdr:sp macro="" textlink="">
          <xdr:nvSpPr>
            <xdr:cNvPr id="0" name=""/>
            <xdr:cNvSpPr>
              <a:spLocks noTextEdit="1"/>
            </xdr:cNvSpPr>
          </xdr:nvSpPr>
          <xdr:spPr>
            <a:xfrm>
              <a:off x="0" y="2223476"/>
              <a:ext cx="2602034" cy="5640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535987</xdr:colOff>
      <xdr:row>11</xdr:row>
      <xdr:rowOff>134327</xdr:rowOff>
    </xdr:from>
    <xdr:to>
      <xdr:col>22</xdr:col>
      <xdr:colOff>439615</xdr:colOff>
      <xdr:row>31</xdr:row>
      <xdr:rowOff>24752</xdr:rowOff>
    </xdr:to>
    <xdr:graphicFrame macro="">
      <xdr:nvGraphicFramePr>
        <xdr:cNvPr id="4" name="Chart 3">
          <a:extLst>
            <a:ext uri="{FF2B5EF4-FFF2-40B4-BE49-F238E27FC236}">
              <a16:creationId xmlns:a16="http://schemas.microsoft.com/office/drawing/2014/main" id="{FCFD8622-29E1-4CED-961E-D8B8ADAC67FF}"/>
            </a:ext>
            <a:ext uri="{147F2762-F138-4A5C-976F-8EAC2B608ADB}">
              <a16:predDERef xmlns:a16="http://schemas.microsoft.com/office/drawing/2014/main" pred="{2783B0F4-E589-CB96-4BE3-B12F0E525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555128</xdr:colOff>
      <xdr:row>32</xdr:row>
      <xdr:rowOff>39275</xdr:rowOff>
    </xdr:from>
    <xdr:to>
      <xdr:col>22</xdr:col>
      <xdr:colOff>500672</xdr:colOff>
      <xdr:row>54</xdr:row>
      <xdr:rowOff>73269</xdr:rowOff>
    </xdr:to>
    <xdr:graphicFrame macro="">
      <xdr:nvGraphicFramePr>
        <xdr:cNvPr id="7" name="Chart 6">
          <a:extLst>
            <a:ext uri="{FF2B5EF4-FFF2-40B4-BE49-F238E27FC236}">
              <a16:creationId xmlns:a16="http://schemas.microsoft.com/office/drawing/2014/main" id="{8EFCB3D8-E54B-492F-9AB5-9A1F4B9D6A11}"/>
            </a:ext>
            <a:ext uri="{147F2762-F138-4A5C-976F-8EAC2B608ADB}">
              <a16:predDERef xmlns:a16="http://schemas.microsoft.com/office/drawing/2014/main" pred="{FCFD8622-29E1-4CED-961E-D8B8ADAC6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181854</xdr:colOff>
      <xdr:row>11</xdr:row>
      <xdr:rowOff>73269</xdr:rowOff>
    </xdr:from>
    <xdr:to>
      <xdr:col>31</xdr:col>
      <xdr:colOff>366346</xdr:colOff>
      <xdr:row>31</xdr:row>
      <xdr:rowOff>12541</xdr:rowOff>
    </xdr:to>
    <xdr:graphicFrame macro="">
      <xdr:nvGraphicFramePr>
        <xdr:cNvPr id="10" name="Chart 9">
          <a:extLst>
            <a:ext uri="{FF2B5EF4-FFF2-40B4-BE49-F238E27FC236}">
              <a16:creationId xmlns:a16="http://schemas.microsoft.com/office/drawing/2014/main" id="{44C40478-9BAD-4234-A7DB-B8DF059EDB08}"/>
            </a:ext>
            <a:ext uri="{147F2762-F138-4A5C-976F-8EAC2B608ADB}">
              <a16:predDERef xmlns:a16="http://schemas.microsoft.com/office/drawing/2014/main" pred="{8EFCB3D8-E54B-492F-9AB5-9A1F4B9D6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61057</xdr:colOff>
      <xdr:row>10</xdr:row>
      <xdr:rowOff>122117</xdr:rowOff>
    </xdr:from>
    <xdr:to>
      <xdr:col>40</xdr:col>
      <xdr:colOff>146538</xdr:colOff>
      <xdr:row>30</xdr:row>
      <xdr:rowOff>48846</xdr:rowOff>
    </xdr:to>
    <xdr:graphicFrame macro="">
      <xdr:nvGraphicFramePr>
        <xdr:cNvPr id="15" name="Chart 14">
          <a:extLst>
            <a:ext uri="{FF2B5EF4-FFF2-40B4-BE49-F238E27FC236}">
              <a16:creationId xmlns:a16="http://schemas.microsoft.com/office/drawing/2014/main" id="{67564726-1FEC-48F5-9F10-5A3BA5FD7A90}"/>
            </a:ext>
            <a:ext uri="{147F2762-F138-4A5C-976F-8EAC2B608ADB}">
              <a16:predDERef xmlns:a16="http://schemas.microsoft.com/office/drawing/2014/main" pred="{44C40478-9BAD-4234-A7DB-B8DF059ED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522195</xdr:colOff>
      <xdr:row>6</xdr:row>
      <xdr:rowOff>104621</xdr:rowOff>
    </xdr:from>
    <xdr:ext cx="1865313" cy="358431"/>
    <xdr:sp macro="" textlink="'Top Sales'!E45:G45">
      <xdr:nvSpPr>
        <xdr:cNvPr id="16" name="TextBox 15">
          <a:extLst>
            <a:ext uri="{FF2B5EF4-FFF2-40B4-BE49-F238E27FC236}">
              <a16:creationId xmlns:a16="http://schemas.microsoft.com/office/drawing/2014/main" id="{02C152D3-3A7D-4A25-84B2-D3DFAB0B6455}"/>
            </a:ext>
          </a:extLst>
        </xdr:cNvPr>
        <xdr:cNvSpPr txBox="1"/>
      </xdr:nvSpPr>
      <xdr:spPr>
        <a:xfrm>
          <a:off x="9063568" y="1075797"/>
          <a:ext cx="1865313" cy="358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82EB766-0E78-478D-B6AE-C0E821EF5568}" type="TxLink">
            <a:rPr lang="en-US" sz="1700" b="1" i="0" u="none" strike="noStrike">
              <a:solidFill>
                <a:schemeClr val="bg1"/>
              </a:solidFill>
              <a:latin typeface="Eras Medium ITC"/>
            </a:rPr>
            <a:pPr algn="ctr"/>
            <a:t> 357.387.233,33 </a:t>
          </a:fld>
          <a:endParaRPr lang="en-US" sz="1700" b="1">
            <a:solidFill>
              <a:schemeClr val="bg1"/>
            </a:solidFill>
          </a:endParaRPr>
        </a:p>
      </xdr:txBody>
    </xdr:sp>
    <xdr:clientData/>
  </xdr:oneCellAnchor>
  <xdr:twoCellAnchor>
    <xdr:from>
      <xdr:col>8</xdr:col>
      <xdr:colOff>185185</xdr:colOff>
      <xdr:row>4</xdr:row>
      <xdr:rowOff>11942</xdr:rowOff>
    </xdr:from>
    <xdr:to>
      <xdr:col>11</xdr:col>
      <xdr:colOff>318051</xdr:colOff>
      <xdr:row>10</xdr:row>
      <xdr:rowOff>129969</xdr:rowOff>
    </xdr:to>
    <xdr:sp macro="" textlink="">
      <xdr:nvSpPr>
        <xdr:cNvPr id="20" name="Rectangle: Rounded Corners 19">
          <a:extLst>
            <a:ext uri="{FF2B5EF4-FFF2-40B4-BE49-F238E27FC236}">
              <a16:creationId xmlns:a16="http://schemas.microsoft.com/office/drawing/2014/main" id="{39261A21-941D-45D1-8138-2BC0D6CDF1AE}"/>
            </a:ext>
          </a:extLst>
        </xdr:cNvPr>
        <xdr:cNvSpPr/>
      </xdr:nvSpPr>
      <xdr:spPr>
        <a:xfrm>
          <a:off x="4436924" y="674551"/>
          <a:ext cx="1955040" cy="1111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bg1"/>
              </a:solidFill>
            </a:rPr>
            <a:t>Total Unit Sold </a:t>
          </a:r>
          <a:endParaRPr lang="en-US" sz="1800" b="1">
            <a:solidFill>
              <a:schemeClr val="bg1"/>
            </a:solidFill>
          </a:endParaRPr>
        </a:p>
      </xdr:txBody>
    </xdr:sp>
    <xdr:clientData/>
  </xdr:twoCellAnchor>
  <xdr:oneCellAnchor>
    <xdr:from>
      <xdr:col>8</xdr:col>
      <xdr:colOff>199730</xdr:colOff>
      <xdr:row>7</xdr:row>
      <xdr:rowOff>40372</xdr:rowOff>
    </xdr:from>
    <xdr:ext cx="1968180" cy="311496"/>
    <xdr:sp macro="" textlink="'Top Sales'!B31">
      <xdr:nvSpPr>
        <xdr:cNvPr id="22" name="TextBox 21">
          <a:extLst>
            <a:ext uri="{FF2B5EF4-FFF2-40B4-BE49-F238E27FC236}">
              <a16:creationId xmlns:a16="http://schemas.microsoft.com/office/drawing/2014/main" id="{31FEBAF8-6F73-4114-80F3-FFA41C591199}"/>
            </a:ext>
          </a:extLst>
        </xdr:cNvPr>
        <xdr:cNvSpPr txBox="1"/>
      </xdr:nvSpPr>
      <xdr:spPr>
        <a:xfrm>
          <a:off x="5084345" y="1237103"/>
          <a:ext cx="196818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A9FAC8D0-BB07-41B7-8483-A01DF6CB44D0}" type="TxLink">
            <a:rPr lang="en-US" sz="1400" b="1" i="0" u="none" strike="noStrike">
              <a:solidFill>
                <a:schemeClr val="bg1"/>
              </a:solidFill>
              <a:latin typeface="Eras Medium ITC"/>
            </a:rPr>
            <a:pPr algn="ctr"/>
            <a:t>2730</a:t>
          </a:fld>
          <a:endParaRPr lang="en-US" sz="1400" b="1">
            <a:solidFill>
              <a:schemeClr val="bg1"/>
            </a:solidFill>
          </a:endParaRPr>
        </a:p>
      </xdr:txBody>
    </xdr:sp>
    <xdr:clientData/>
  </xdr:oneCellAnchor>
  <xdr:twoCellAnchor>
    <xdr:from>
      <xdr:col>23</xdr:col>
      <xdr:colOff>146539</xdr:colOff>
      <xdr:row>31</xdr:row>
      <xdr:rowOff>131884</xdr:rowOff>
    </xdr:from>
    <xdr:to>
      <xdr:col>31</xdr:col>
      <xdr:colOff>390769</xdr:colOff>
      <xdr:row>54</xdr:row>
      <xdr:rowOff>36635</xdr:rowOff>
    </xdr:to>
    <xdr:graphicFrame macro="">
      <xdr:nvGraphicFramePr>
        <xdr:cNvPr id="3" name="Chart 2">
          <a:extLst>
            <a:ext uri="{FF2B5EF4-FFF2-40B4-BE49-F238E27FC236}">
              <a16:creationId xmlns:a16="http://schemas.microsoft.com/office/drawing/2014/main" id="{C9E33D50-0B87-4605-BFF4-185DD4FCC575}"/>
            </a:ext>
            <a:ext uri="{147F2762-F138-4A5C-976F-8EAC2B608ADB}">
              <a16:predDERef xmlns:a16="http://schemas.microsoft.com/office/drawing/2014/main" pred="{31FEBAF8-6F73-4114-80F3-FFA41C591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387350</xdr:colOff>
      <xdr:row>0</xdr:row>
      <xdr:rowOff>30285</xdr:rowOff>
    </xdr:from>
    <xdr:to>
      <xdr:col>9</xdr:col>
      <xdr:colOff>793750</xdr:colOff>
      <xdr:row>13</xdr:row>
      <xdr:rowOff>93579</xdr:rowOff>
    </xdr:to>
    <xdr:graphicFrame macro="">
      <xdr:nvGraphicFramePr>
        <xdr:cNvPr id="2" name="Chart 1">
          <a:extLst>
            <a:ext uri="{FF2B5EF4-FFF2-40B4-BE49-F238E27FC236}">
              <a16:creationId xmlns:a16="http://schemas.microsoft.com/office/drawing/2014/main" id="{61911096-1F4D-39D0-0CF6-911C67FDF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476250</xdr:colOff>
      <xdr:row>0</xdr:row>
      <xdr:rowOff>0</xdr:rowOff>
    </xdr:from>
    <xdr:to>
      <xdr:col>6</xdr:col>
      <xdr:colOff>3316</xdr:colOff>
      <xdr:row>13</xdr:row>
      <xdr:rowOff>73527</xdr:rowOff>
    </xdr:to>
    <xdr:graphicFrame macro="">
      <xdr:nvGraphicFramePr>
        <xdr:cNvPr id="3" name="Chart 2">
          <a:extLst>
            <a:ext uri="{FF2B5EF4-FFF2-40B4-BE49-F238E27FC236}">
              <a16:creationId xmlns:a16="http://schemas.microsoft.com/office/drawing/2014/main" id="{42158D5C-AF11-F10B-D402-1A53A3D08C93}"/>
            </a:ext>
            <a:ext uri="{147F2762-F138-4A5C-976F-8EAC2B608ADB}">
              <a16:predDERef xmlns:a16="http://schemas.microsoft.com/office/drawing/2014/main" pred="{61911096-1F4D-39D0-0CF6-911C67FDF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13</xdr:row>
      <xdr:rowOff>133350</xdr:rowOff>
    </xdr:from>
    <xdr:to>
      <xdr:col>16</xdr:col>
      <xdr:colOff>704850</xdr:colOff>
      <xdr:row>38</xdr:row>
      <xdr:rowOff>152400</xdr:rowOff>
    </xdr:to>
    <xdr:graphicFrame macro="">
      <xdr:nvGraphicFramePr>
        <xdr:cNvPr id="4" name="Chart 3">
          <a:extLst>
            <a:ext uri="{FF2B5EF4-FFF2-40B4-BE49-F238E27FC236}">
              <a16:creationId xmlns:a16="http://schemas.microsoft.com/office/drawing/2014/main" id="{24811614-39B0-069B-50E3-6094DA95C0E0}"/>
            </a:ext>
            <a:ext uri="{147F2762-F138-4A5C-976F-8EAC2B608ADB}">
              <a16:predDERef xmlns:a16="http://schemas.microsoft.com/office/drawing/2014/main" pred="{42158D5C-AF11-F10B-D402-1A53A3D08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66843</xdr:colOff>
      <xdr:row>26</xdr:row>
      <xdr:rowOff>100262</xdr:rowOff>
    </xdr:from>
    <xdr:to>
      <xdr:col>4</xdr:col>
      <xdr:colOff>862263</xdr:colOff>
      <xdr:row>39</xdr:row>
      <xdr:rowOff>106948</xdr:rowOff>
    </xdr:to>
    <xdr:graphicFrame macro="">
      <xdr:nvGraphicFramePr>
        <xdr:cNvPr id="5" name="Chart 4">
          <a:extLst>
            <a:ext uri="{FF2B5EF4-FFF2-40B4-BE49-F238E27FC236}">
              <a16:creationId xmlns:a16="http://schemas.microsoft.com/office/drawing/2014/main" id="{B2AB13E9-535A-3143-85DE-7D0C2691D489}"/>
            </a:ext>
            <a:ext uri="{147F2762-F138-4A5C-976F-8EAC2B608ADB}">
              <a16:predDERef xmlns:a16="http://schemas.microsoft.com/office/drawing/2014/main" pred="{24811614-39B0-069B-50E3-6094DA95C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334211</xdr:colOff>
      <xdr:row>24</xdr:row>
      <xdr:rowOff>140369</xdr:rowOff>
    </xdr:from>
    <xdr:to>
      <xdr:col>10</xdr:col>
      <xdr:colOff>782052</xdr:colOff>
      <xdr:row>40</xdr:row>
      <xdr:rowOff>60159</xdr:rowOff>
    </xdr:to>
    <xdr:graphicFrame macro="">
      <xdr:nvGraphicFramePr>
        <xdr:cNvPr id="6" name="Chart 5">
          <a:extLst>
            <a:ext uri="{FF2B5EF4-FFF2-40B4-BE49-F238E27FC236}">
              <a16:creationId xmlns:a16="http://schemas.microsoft.com/office/drawing/2014/main" id="{4EB15EB4-EE2A-3DE4-82EF-FD6B52555A82}"/>
            </a:ext>
            <a:ext uri="{147F2762-F138-4A5C-976F-8EAC2B608ADB}">
              <a16:predDERef xmlns:a16="http://schemas.microsoft.com/office/drawing/2014/main" pred="{B2AB13E9-535A-3143-85DE-7D0C2691D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3342</xdr:colOff>
      <xdr:row>0</xdr:row>
      <xdr:rowOff>6684</xdr:rowOff>
    </xdr:from>
    <xdr:to>
      <xdr:col>13</xdr:col>
      <xdr:colOff>548105</xdr:colOff>
      <xdr:row>12</xdr:row>
      <xdr:rowOff>138363</xdr:rowOff>
    </xdr:to>
    <xdr:graphicFrame macro="">
      <xdr:nvGraphicFramePr>
        <xdr:cNvPr id="7" name="Chart 6">
          <a:extLst>
            <a:ext uri="{FF2B5EF4-FFF2-40B4-BE49-F238E27FC236}">
              <a16:creationId xmlns:a16="http://schemas.microsoft.com/office/drawing/2014/main" id="{E157C169-90DE-FB7F-15FF-DD44BD99D0CB}"/>
            </a:ext>
            <a:ext uri="{147F2762-F138-4A5C-976F-8EAC2B608ADB}">
              <a16:predDERef xmlns:a16="http://schemas.microsoft.com/office/drawing/2014/main" pred="{4EB15EB4-EE2A-3DE4-82EF-FD6B52555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401052</xdr:colOff>
      <xdr:row>46</xdr:row>
      <xdr:rowOff>73526</xdr:rowOff>
    </xdr:from>
    <xdr:to>
      <xdr:col>4</xdr:col>
      <xdr:colOff>487947</xdr:colOff>
      <xdr:row>54</xdr:row>
      <xdr:rowOff>106948</xdr:rowOff>
    </xdr:to>
    <xdr:graphicFrame macro="">
      <xdr:nvGraphicFramePr>
        <xdr:cNvPr id="8" name="Chart 7">
          <a:extLst>
            <a:ext uri="{FF2B5EF4-FFF2-40B4-BE49-F238E27FC236}">
              <a16:creationId xmlns:a16="http://schemas.microsoft.com/office/drawing/2014/main" id="{28C9161C-3B3B-C849-BDF8-DABC7549A5E4}"/>
            </a:ext>
            <a:ext uri="{147F2762-F138-4A5C-976F-8EAC2B608ADB}">
              <a16:predDERef xmlns:a16="http://schemas.microsoft.com/office/drawing/2014/main" pred="{E157C169-90DE-FB7F-15FF-DD44BD99D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737542</xdr:colOff>
      <xdr:row>11</xdr:row>
      <xdr:rowOff>50800</xdr:rowOff>
    </xdr:to>
    <mc:AlternateContent xmlns:mc="http://schemas.openxmlformats.org/markup-compatibility/2006" xmlns:tsle="http://schemas.microsoft.com/office/drawing/2012/timeslicer">
      <mc:Choice Requires="tsle">
        <xdr:graphicFrame macro="">
          <xdr:nvGraphicFramePr>
            <xdr:cNvPr id="2" name="Tgl Order input 1">
              <a:extLst>
                <a:ext uri="{FF2B5EF4-FFF2-40B4-BE49-F238E27FC236}">
                  <a16:creationId xmlns:a16="http://schemas.microsoft.com/office/drawing/2014/main" id="{960C17E5-3437-E2CC-5AFF-B7070423955B}"/>
                </a:ext>
              </a:extLst>
            </xdr:cNvPr>
            <xdr:cNvGraphicFramePr/>
          </xdr:nvGraphicFramePr>
          <xdr:xfrm>
            <a:off x="0" y="0"/>
            <a:ext cx="0" cy="0"/>
          </xdr:xfrm>
          <a:graphic>
            <a:graphicData uri="http://schemas.microsoft.com/office/drawing/2012/timeslicer">
              <tsle:timeslicer name="Tgl Order input 1"/>
            </a:graphicData>
          </a:graphic>
        </xdr:graphicFrame>
      </mc:Choice>
      <mc:Fallback xmlns="">
        <xdr:sp macro="" textlink="">
          <xdr:nvSpPr>
            <xdr:cNvPr id="0" name=""/>
            <xdr:cNvSpPr>
              <a:spLocks noTextEdit="1"/>
            </xdr:cNvSpPr>
          </xdr:nvSpPr>
          <xdr:spPr>
            <a:xfrm>
              <a:off x="0" y="495300"/>
              <a:ext cx="17335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127000</xdr:colOff>
      <xdr:row>12</xdr:row>
      <xdr:rowOff>209550</xdr:rowOff>
    </xdr:from>
    <xdr:to>
      <xdr:col>19</xdr:col>
      <xdr:colOff>41275</xdr:colOff>
      <xdr:row>23</xdr:row>
      <xdr:rowOff>107950</xdr:rowOff>
    </xdr:to>
    <xdr:graphicFrame macro="">
      <xdr:nvGraphicFramePr>
        <xdr:cNvPr id="4" name="Chart 3">
          <a:extLst>
            <a:ext uri="{FF2B5EF4-FFF2-40B4-BE49-F238E27FC236}">
              <a16:creationId xmlns:a16="http://schemas.microsoft.com/office/drawing/2014/main" id="{AC8B22B3-BF39-446C-1503-C2272E4928B3}"/>
            </a:ext>
            <a:ext uri="{147F2762-F138-4A5C-976F-8EAC2B608ADB}">
              <a16:predDERef xmlns:a16="http://schemas.microsoft.com/office/drawing/2014/main" pred="{960C17E5-3437-E2CC-5AFF-B70704239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3176</xdr:colOff>
      <xdr:row>24</xdr:row>
      <xdr:rowOff>44450</xdr:rowOff>
    </xdr:from>
    <xdr:to>
      <xdr:col>18</xdr:col>
      <xdr:colOff>130175</xdr:colOff>
      <xdr:row>33</xdr:row>
      <xdr:rowOff>114300</xdr:rowOff>
    </xdr:to>
    <xdr:graphicFrame macro="">
      <xdr:nvGraphicFramePr>
        <xdr:cNvPr id="3" name="Chart 2">
          <a:extLst>
            <a:ext uri="{FF2B5EF4-FFF2-40B4-BE49-F238E27FC236}">
              <a16:creationId xmlns:a16="http://schemas.microsoft.com/office/drawing/2014/main" id="{97D560CB-09D7-D9B2-8A74-700CA8B2948D}"/>
            </a:ext>
            <a:ext uri="{147F2762-F138-4A5C-976F-8EAC2B608ADB}">
              <a16:predDERef xmlns:a16="http://schemas.microsoft.com/office/drawing/2014/main" pred="{AC8B22B3-BF39-446C-1503-C2272E492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603249</xdr:colOff>
      <xdr:row>34</xdr:row>
      <xdr:rowOff>19049</xdr:rowOff>
    </xdr:from>
    <xdr:to>
      <xdr:col>17</xdr:col>
      <xdr:colOff>403224</xdr:colOff>
      <xdr:row>42</xdr:row>
      <xdr:rowOff>130174</xdr:rowOff>
    </xdr:to>
    <xdr:graphicFrame macro="">
      <xdr:nvGraphicFramePr>
        <xdr:cNvPr id="5" name="Chart 4">
          <a:extLst>
            <a:ext uri="{FF2B5EF4-FFF2-40B4-BE49-F238E27FC236}">
              <a16:creationId xmlns:a16="http://schemas.microsoft.com/office/drawing/2014/main" id="{7D7E7026-D61F-91AD-717F-70B45C3E5BD8}"/>
            </a:ext>
            <a:ext uri="{147F2762-F138-4A5C-976F-8EAC2B608ADB}">
              <a16:predDERef xmlns:a16="http://schemas.microsoft.com/office/drawing/2014/main" pred="{97D560CB-09D7-D9B2-8A74-700CA8B29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428625</xdr:colOff>
      <xdr:row>43</xdr:row>
      <xdr:rowOff>85725</xdr:rowOff>
    </xdr:from>
    <xdr:to>
      <xdr:col>17</xdr:col>
      <xdr:colOff>476250</xdr:colOff>
      <xdr:row>54</xdr:row>
      <xdr:rowOff>95250</xdr:rowOff>
    </xdr:to>
    <xdr:graphicFrame macro="">
      <xdr:nvGraphicFramePr>
        <xdr:cNvPr id="6" name="Chart 5">
          <a:extLst>
            <a:ext uri="{FF2B5EF4-FFF2-40B4-BE49-F238E27FC236}">
              <a16:creationId xmlns:a16="http://schemas.microsoft.com/office/drawing/2014/main" id="{A2165014-634F-B325-EA44-72948FBAE345}"/>
            </a:ext>
            <a:ext uri="{147F2762-F138-4A5C-976F-8EAC2B608ADB}">
              <a16:predDERef xmlns:a16="http://schemas.microsoft.com/office/drawing/2014/main" pred="{7D7E7026-D61F-91AD-717F-70B45C3E5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323850</xdr:colOff>
      <xdr:row>12</xdr:row>
      <xdr:rowOff>168275</xdr:rowOff>
    </xdr:from>
    <xdr:to>
      <xdr:col>27</xdr:col>
      <xdr:colOff>231775</xdr:colOff>
      <xdr:row>26</xdr:row>
      <xdr:rowOff>127000</xdr:rowOff>
    </xdr:to>
    <xdr:graphicFrame macro="">
      <xdr:nvGraphicFramePr>
        <xdr:cNvPr id="7" name="Chart 6">
          <a:extLst>
            <a:ext uri="{FF2B5EF4-FFF2-40B4-BE49-F238E27FC236}">
              <a16:creationId xmlns:a16="http://schemas.microsoft.com/office/drawing/2014/main" id="{DE928D99-DB07-33A7-5DEF-825E33B62995}"/>
            </a:ext>
            <a:ext uri="{147F2762-F138-4A5C-976F-8EAC2B608ADB}">
              <a16:predDERef xmlns:a16="http://schemas.microsoft.com/office/drawing/2014/main" pred="{A2165014-634F-B325-EA44-72948FBAE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203199</xdr:colOff>
      <xdr:row>57</xdr:row>
      <xdr:rowOff>57149</xdr:rowOff>
    </xdr:from>
    <xdr:to>
      <xdr:col>7</xdr:col>
      <xdr:colOff>409574</xdr:colOff>
      <xdr:row>71</xdr:row>
      <xdr:rowOff>28574</xdr:rowOff>
    </xdr:to>
    <xdr:graphicFrame macro="">
      <xdr:nvGraphicFramePr>
        <xdr:cNvPr id="8" name="Chart 7">
          <a:extLst>
            <a:ext uri="{FF2B5EF4-FFF2-40B4-BE49-F238E27FC236}">
              <a16:creationId xmlns:a16="http://schemas.microsoft.com/office/drawing/2014/main" id="{D7C34C83-8A36-A2C6-C5E8-69BDE53E06AA}"/>
            </a:ext>
            <a:ext uri="{147F2762-F138-4A5C-976F-8EAC2B608ADB}">
              <a16:predDERef xmlns:a16="http://schemas.microsoft.com/office/drawing/2014/main" pred="{DE928D99-DB07-33A7-5DEF-825E33B62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78</xdr:row>
      <xdr:rowOff>148616</xdr:rowOff>
    </xdr:from>
    <xdr:to>
      <xdr:col>6</xdr:col>
      <xdr:colOff>220764</xdr:colOff>
      <xdr:row>98</xdr:row>
      <xdr:rowOff>23778</xdr:rowOff>
    </xdr:to>
    <xdr:graphicFrame macro="">
      <xdr:nvGraphicFramePr>
        <xdr:cNvPr id="10" name="Chart 9">
          <a:extLst>
            <a:ext uri="{FF2B5EF4-FFF2-40B4-BE49-F238E27FC236}">
              <a16:creationId xmlns:a16="http://schemas.microsoft.com/office/drawing/2014/main" id="{F879D470-37B2-C13D-C06E-00617C47F551}"/>
            </a:ext>
            <a:ext uri="{147F2762-F138-4A5C-976F-8EAC2B608ADB}">
              <a16:predDERef xmlns:a16="http://schemas.microsoft.com/office/drawing/2014/main" pred="{D7C34C83-8A36-A2C6-C5E8-69BDE53E0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420556</xdr:colOff>
      <xdr:row>78</xdr:row>
      <xdr:rowOff>85777</xdr:rowOff>
    </xdr:from>
    <xdr:to>
      <xdr:col>10</xdr:col>
      <xdr:colOff>755753</xdr:colOff>
      <xdr:row>94</xdr:row>
      <xdr:rowOff>164059</xdr:rowOff>
    </xdr:to>
    <xdr:graphicFrame macro="">
      <xdr:nvGraphicFramePr>
        <xdr:cNvPr id="11" name="Chart 10">
          <a:extLst>
            <a:ext uri="{FF2B5EF4-FFF2-40B4-BE49-F238E27FC236}">
              <a16:creationId xmlns:a16="http://schemas.microsoft.com/office/drawing/2014/main" id="{1E951484-A426-2DC9-D88C-8F8EBD65CD44}"/>
            </a:ext>
            <a:ext uri="{147F2762-F138-4A5C-976F-8EAC2B608ADB}">
              <a16:predDERef xmlns:a16="http://schemas.microsoft.com/office/drawing/2014/main" pred="{F879D470-37B2-C13D-C06E-00617C47F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434219</xdr:colOff>
      <xdr:row>127</xdr:row>
      <xdr:rowOff>23660</xdr:rowOff>
    </xdr:from>
    <xdr:to>
      <xdr:col>14</xdr:col>
      <xdr:colOff>181734</xdr:colOff>
      <xdr:row>144</xdr:row>
      <xdr:rowOff>13033</xdr:rowOff>
    </xdr:to>
    <xdr:graphicFrame macro="">
      <xdr:nvGraphicFramePr>
        <xdr:cNvPr id="13" name="Chart 12">
          <a:extLst>
            <a:ext uri="{FF2B5EF4-FFF2-40B4-BE49-F238E27FC236}">
              <a16:creationId xmlns:a16="http://schemas.microsoft.com/office/drawing/2014/main" id="{F6744B5F-F808-57C8-F576-26C78CF827F3}"/>
            </a:ext>
            <a:ext uri="{147F2762-F138-4A5C-976F-8EAC2B608ADB}">
              <a16:predDERef xmlns:a16="http://schemas.microsoft.com/office/drawing/2014/main" pred="{1E951484-A426-2DC9-D88C-8F8EBD65C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223398</xdr:colOff>
      <xdr:row>109</xdr:row>
      <xdr:rowOff>154695</xdr:rowOff>
    </xdr:from>
    <xdr:to>
      <xdr:col>13</xdr:col>
      <xdr:colOff>526362</xdr:colOff>
      <xdr:row>125</xdr:row>
      <xdr:rowOff>143678</xdr:rowOff>
    </xdr:to>
    <xdr:graphicFrame macro="">
      <xdr:nvGraphicFramePr>
        <xdr:cNvPr id="14" name="Chart 13">
          <a:extLst>
            <a:ext uri="{FF2B5EF4-FFF2-40B4-BE49-F238E27FC236}">
              <a16:creationId xmlns:a16="http://schemas.microsoft.com/office/drawing/2014/main" id="{09C1421B-2A37-D60B-4184-D05AF11640BC}"/>
            </a:ext>
            <a:ext uri="{147F2762-F138-4A5C-976F-8EAC2B608ADB}">
              <a16:predDERef xmlns:a16="http://schemas.microsoft.com/office/drawing/2014/main" pred="{F6744B5F-F808-57C8-F576-26C78CF82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176</xdr:row>
      <xdr:rowOff>106760</xdr:rowOff>
    </xdr:from>
    <xdr:to>
      <xdr:col>4</xdr:col>
      <xdr:colOff>236141</xdr:colOff>
      <xdr:row>192</xdr:row>
      <xdr:rowOff>151210</xdr:rowOff>
    </xdr:to>
    <xdr:graphicFrame macro="">
      <xdr:nvGraphicFramePr>
        <xdr:cNvPr id="16" name="Chart 15">
          <a:extLst>
            <a:ext uri="{FF2B5EF4-FFF2-40B4-BE49-F238E27FC236}">
              <a16:creationId xmlns:a16="http://schemas.microsoft.com/office/drawing/2014/main" id="{832DE729-D1B1-2F3D-89C3-9A47D522A4BC}"/>
            </a:ext>
            <a:ext uri="{147F2762-F138-4A5C-976F-8EAC2B608ADB}">
              <a16:predDERef xmlns:a16="http://schemas.microsoft.com/office/drawing/2014/main" pred="{09C1421B-2A37-D60B-4184-D05AF1164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437554</xdr:colOff>
      <xdr:row>174</xdr:row>
      <xdr:rowOff>158750</xdr:rowOff>
    </xdr:from>
    <xdr:to>
      <xdr:col>13</xdr:col>
      <xdr:colOff>466328</xdr:colOff>
      <xdr:row>198</xdr:row>
      <xdr:rowOff>19842</xdr:rowOff>
    </xdr:to>
    <xdr:graphicFrame macro="">
      <xdr:nvGraphicFramePr>
        <xdr:cNvPr id="17" name="Chart 16">
          <a:extLst>
            <a:ext uri="{FF2B5EF4-FFF2-40B4-BE49-F238E27FC236}">
              <a16:creationId xmlns:a16="http://schemas.microsoft.com/office/drawing/2014/main" id="{F74E8A85-7E0D-7504-21A2-E9E4E82A9782}"/>
            </a:ext>
            <a:ext uri="{147F2762-F138-4A5C-976F-8EAC2B608ADB}">
              <a16:predDERef xmlns:a16="http://schemas.microsoft.com/office/drawing/2014/main" pred="{832DE729-D1B1-2F3D-89C3-9A47D522A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435428</xdr:colOff>
      <xdr:row>174</xdr:row>
      <xdr:rowOff>105746</xdr:rowOff>
    </xdr:from>
    <xdr:to>
      <xdr:col>24</xdr:col>
      <xdr:colOff>272142</xdr:colOff>
      <xdr:row>198</xdr:row>
      <xdr:rowOff>25918</xdr:rowOff>
    </xdr:to>
    <xdr:graphicFrame macro="">
      <xdr:nvGraphicFramePr>
        <xdr:cNvPr id="18" name="Chart 17">
          <a:extLst>
            <a:ext uri="{FF2B5EF4-FFF2-40B4-BE49-F238E27FC236}">
              <a16:creationId xmlns:a16="http://schemas.microsoft.com/office/drawing/2014/main" id="{354C42D7-7D98-D627-A0FD-9CF8DD31DFEB}"/>
            </a:ext>
            <a:ext uri="{147F2762-F138-4A5C-976F-8EAC2B608ADB}">
              <a16:predDERef xmlns:a16="http://schemas.microsoft.com/office/drawing/2014/main" pred="{F74E8A85-7E0D-7504-21A2-E9E4E82A9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285750</xdr:colOff>
      <xdr:row>27</xdr:row>
      <xdr:rowOff>57150</xdr:rowOff>
    </xdr:from>
    <xdr:to>
      <xdr:col>28</xdr:col>
      <xdr:colOff>314325</xdr:colOff>
      <xdr:row>44</xdr:row>
      <xdr:rowOff>47625</xdr:rowOff>
    </xdr:to>
    <xdr:graphicFrame macro="">
      <xdr:nvGraphicFramePr>
        <xdr:cNvPr id="15" name="Chart 14">
          <a:extLst>
            <a:ext uri="{FF2B5EF4-FFF2-40B4-BE49-F238E27FC236}">
              <a16:creationId xmlns:a16="http://schemas.microsoft.com/office/drawing/2014/main" id="{4A8A1A75-FA46-8121-2FFB-097BC0624E05}"/>
            </a:ext>
            <a:ext uri="{147F2762-F138-4A5C-976F-8EAC2B608ADB}">
              <a16:predDERef xmlns:a16="http://schemas.microsoft.com/office/drawing/2014/main" pred="{354C42D7-7D98-D627-A0FD-9CF8DD31D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333375</xdr:colOff>
      <xdr:row>45</xdr:row>
      <xdr:rowOff>95250</xdr:rowOff>
    </xdr:from>
    <xdr:to>
      <xdr:col>28</xdr:col>
      <xdr:colOff>361950</xdr:colOff>
      <xdr:row>62</xdr:row>
      <xdr:rowOff>9525</xdr:rowOff>
    </xdr:to>
    <xdr:graphicFrame macro="">
      <xdr:nvGraphicFramePr>
        <xdr:cNvPr id="19" name="Chart 18">
          <a:extLst>
            <a:ext uri="{FF2B5EF4-FFF2-40B4-BE49-F238E27FC236}">
              <a16:creationId xmlns:a16="http://schemas.microsoft.com/office/drawing/2014/main" id="{9B2C5DF2-2CA5-40F3-A791-65EEC340144D}"/>
            </a:ext>
            <a:ext uri="{147F2762-F138-4A5C-976F-8EAC2B608ADB}">
              <a16:predDERef xmlns:a16="http://schemas.microsoft.com/office/drawing/2014/main" pred="{4A8A1A75-FA46-8121-2FFB-097BC0624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342900</xdr:colOff>
      <xdr:row>62</xdr:row>
      <xdr:rowOff>152400</xdr:rowOff>
    </xdr:from>
    <xdr:to>
      <xdr:col>28</xdr:col>
      <xdr:colOff>371475</xdr:colOff>
      <xdr:row>78</xdr:row>
      <xdr:rowOff>152400</xdr:rowOff>
    </xdr:to>
    <xdr:graphicFrame macro="">
      <xdr:nvGraphicFramePr>
        <xdr:cNvPr id="20" name="Chart 19">
          <a:extLst>
            <a:ext uri="{FF2B5EF4-FFF2-40B4-BE49-F238E27FC236}">
              <a16:creationId xmlns:a16="http://schemas.microsoft.com/office/drawing/2014/main" id="{D4E973E8-0D73-4B65-AB37-CCF8890C5100}"/>
            </a:ext>
            <a:ext uri="{147F2762-F138-4A5C-976F-8EAC2B608ADB}">
              <a16:predDERef xmlns:a16="http://schemas.microsoft.com/office/drawing/2014/main" pred="{9B2C5DF2-2CA5-40F3-A791-65EEC3401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50.685471874996" createdVersion="8" refreshedVersion="8" minRefreshableVersion="3" recordCount="883" xr:uid="{DD63581C-CEC2-47D4-AB84-AA1765348C6D}">
  <cacheSource type="worksheet">
    <worksheetSource ref="A1:W1048576" sheet="Listing (No Duplicates)"/>
  </cacheSource>
  <cacheFields count="23">
    <cacheField name="Kode Toko" numFmtId="0">
      <sharedItems containsString="0" containsBlank="1" containsNumber="1" containsInteger="1" minValue="1000001010" maxValue="1000001212"/>
    </cacheField>
    <cacheField name="Nama Toko" numFmtId="0">
      <sharedItems containsBlank="1" count="4">
        <s v="KERAMIK 123"/>
        <s v="KARYA MATERIAL"/>
        <s v="NIA BANGUNAN"/>
        <m/>
      </sharedItems>
    </cacheField>
    <cacheField name="Salesman" numFmtId="0">
      <sharedItems containsBlank="1" count="4">
        <s v="BAMBANG"/>
        <s v="RIZAL"/>
        <s v="HARRY"/>
        <m/>
      </sharedItems>
    </cacheField>
    <cacheField name="Kode Motif" numFmtId="0">
      <sharedItems containsBlank="1"/>
    </cacheField>
    <cacheField name="Motif" numFmtId="0">
      <sharedItems containsBlank="1" count="121">
        <s v="dPalacio Perla"/>
        <s v="Siberia White"/>
        <s v="dSpring Bone"/>
        <s v="dDutch Grey"/>
        <s v="dMalaga Vintage"/>
        <s v="dPlato Perla"/>
        <s v="dPlato Grigio"/>
        <s v="dDutch Blue"/>
        <s v="dTerazzo Bone"/>
        <s v="dSpring Beige"/>
        <s v="dTerazzo Charcoal"/>
        <s v="dVancouver Bone"/>
        <s v="dMarseille Beige"/>
        <s v="dYokohama Bone"/>
        <s v="dPozlana Dark"/>
        <s v="dVeneti Grigio"/>
        <s v="dVeneti Charcoal"/>
        <s v="dCasamila Smoke"/>
        <s v="dMarseille Bone"/>
        <s v="dMelbourne White"/>
        <s v="dTucson Grey"/>
        <s v="dTucson Pearl"/>
        <s v="dVeneti Perla"/>
        <s v="dDomus Bone"/>
        <s v="dPozlana Light"/>
        <s v="dMarseille Grey"/>
        <s v="dVancouver Grey"/>
        <s v="dCasamila Ash"/>
        <s v="dMaine Grigio"/>
        <s v="dMontane Charcoal"/>
        <s v="dMaine Perla"/>
        <s v="dIngalls Smoke"/>
        <s v="dVeneziana Grey"/>
        <s v="dPiccadilly Bone"/>
        <s v="dChicago Bone"/>
        <s v="dChicago Grey"/>
        <s v="dPiccadilly Grey"/>
        <s v="dCeppodigre Light"/>
        <s v="dShibuya Desert"/>
        <s v="dCeppodigre Dark"/>
        <s v="dShibuya Stone"/>
        <s v="dShibuya Ash"/>
        <s v="dVeneziana Bone"/>
        <s v="dPiccadilly Taupe"/>
        <s v="dBergamo Rustic"/>
        <s v="dCasamila Charcoal"/>
        <s v="dSpezia Charcoal"/>
        <s v="dMaine Avorio"/>
        <s v="dMelbourne Bianco"/>
        <s v="dGregiro Grigio"/>
        <s v="dRapolino Bone"/>
        <s v="dRapolino Siena"/>
        <s v="dAvenza Carrara"/>
        <s v="dBotticino Natural"/>
        <s v="dDublin Grey"/>
        <s v="dRhodes Perla"/>
        <s v="dKalmar Arabescato"/>
        <s v="dLinosa Grigio"/>
        <s v="Olvera Bright"/>
        <s v="dBrescia Oro"/>
        <s v="dSalvadori White"/>
        <s v="dLinosa Sabbia"/>
        <s v="dLinosa Panna"/>
        <s v="dRhodes Grigio"/>
        <s v="dPania Continua"/>
        <s v="dBrighton Gold"/>
        <s v="dKelabba Onyx"/>
        <s v="dStanford Perla"/>
        <s v="dPetrella Perla"/>
        <s v="dPetrella Grigio"/>
        <s v="dPetrella Charcoal"/>
        <s v="dStanford Charcoal"/>
        <s v="dStanford Grigio"/>
        <s v="dMarmifera White"/>
        <s v="dPalais Bianca"/>
        <s v="dArcade Bone"/>
        <s v="dHollywood Caramel"/>
        <s v="dBrooklyn Charcoal"/>
        <s v="dArcade Grigio"/>
        <s v="dPorta Black"/>
        <s v="dTaranaki Sand"/>
        <s v="dArcade Perla"/>
        <s v="dPorta Grey"/>
        <s v="dStanford Black"/>
        <s v="dTokyo Cream"/>
        <s v="dTaranaki Stone"/>
        <s v="dHollywood Vanila"/>
        <s v="dMahony Rosato"/>
        <s v="dQuercus Pine"/>
        <s v="dStroud Walnut"/>
        <s v="dBrooklyn Bone"/>
        <s v="dStroud Oak"/>
        <s v="dSydney Perla"/>
        <s v="dWaikato Bone"/>
        <s v="dMahony Pine"/>
        <s v="Polaris Nero"/>
        <s v="dTanimbar Beige"/>
        <s v="dTanimbar Bruno"/>
        <s v="dQueensland Wengue"/>
        <s v="dBarn Colore"/>
        <s v="Cedar Rosato"/>
        <s v="dQuercia Pine"/>
        <s v="dQueensland Pine"/>
        <s v="dParottia Walnut"/>
        <s v="dQueensland Maple"/>
        <s v="dWakatobi Siena"/>
        <s v="dNorth White"/>
        <s v="dNorth Grey"/>
        <s v="Hickory Wengue"/>
        <s v="Cedar Sand"/>
        <s v="dNorth Capuccino"/>
        <s v="dSedona Natural"/>
        <s v="dWakatobi Crema"/>
        <s v="dLignum Pine"/>
        <s v="dNorth Moka"/>
        <s v="dKarimata Walnut"/>
        <s v="dKarimata Wengue"/>
        <s v="dGeorgia Walnut"/>
        <s v="dTeak Autumn"/>
        <s v="dTeak Spring"/>
        <m/>
      </sharedItems>
    </cacheField>
    <cacheField name="Size" numFmtId="0">
      <sharedItems containsBlank="1" count="4">
        <s v="60X60"/>
        <s v="60x30"/>
        <s v="90X15"/>
        <m/>
      </sharedItems>
    </cacheField>
    <cacheField name="Qty" numFmtId="0">
      <sharedItems containsString="0" containsBlank="1" containsNumber="1" containsInteger="1" minValue="-46" maxValue="410"/>
    </cacheField>
    <cacheField name="UOM" numFmtId="0">
      <sharedItems containsBlank="1" count="2">
        <s v="BOX"/>
        <m/>
      </sharedItems>
    </cacheField>
    <cacheField name="Qty Konversi" numFmtId="0">
      <sharedItems containsString="0" containsBlank="1" containsNumber="1" minValue="-49.68" maxValue="442.8"/>
    </cacheField>
    <cacheField name="Uom Konversi" numFmtId="0">
      <sharedItems containsBlank="1" count="2">
        <s v="M2"/>
        <m/>
      </sharedItems>
    </cacheField>
    <cacheField name="Unit Price/Box" numFmtId="0">
      <sharedItems containsString="0" containsBlank="1" containsNumber="1" containsInteger="1" minValue="100000" maxValue="200000"/>
    </cacheField>
    <cacheField name="Gol Harga" numFmtId="0">
      <sharedItems containsBlank="1"/>
    </cacheField>
    <cacheField name="Amount" numFmtId="0">
      <sharedItems containsString="0" containsBlank="1" containsNumber="1" containsInteger="1" minValue="-5980000" maxValue="53300000"/>
    </cacheField>
    <cacheField name="Tgl Order input" numFmtId="0">
      <sharedItems containsNonDate="0" containsDate="1" containsString="0" containsBlank="1" minDate="2022-12-26T00:00:00" maxDate="2023-12-30T00:00:00" count="254">
        <d v="2023-07-20T00:00:00"/>
        <d v="2023-07-26T00:00:00"/>
        <d v="2023-08-21T00:00:00"/>
        <d v="2023-08-22T00:00:00"/>
        <d v="2023-08-26T00:00:00"/>
        <d v="2023-08-16T00:00:00"/>
        <d v="2023-08-08T00:00:00"/>
        <d v="2023-08-09T00:00:00"/>
        <d v="2023-09-18T00:00:00"/>
        <d v="2023-09-07T00:00:00"/>
        <d v="2023-10-07T00:00:00"/>
        <d v="2023-10-10T00:00:00"/>
        <d v="2023-10-09T00:00:00"/>
        <d v="2023-10-06T00:00:00"/>
        <d v="2023-11-07T00:00:00"/>
        <d v="2023-11-21T00:00:00"/>
        <d v="2023-11-14T00:00:00"/>
        <d v="2023-11-27T00:00:00"/>
        <d v="2023-10-26T00:00:00"/>
        <d v="2023-11-03T00:00:00"/>
        <d v="2023-11-10T00:00:00"/>
        <d v="2023-12-07T00:00:00"/>
        <d v="2023-12-08T00:00:00"/>
        <d v="2023-01-30T00:00:00"/>
        <d v="2023-04-04T00:00:00"/>
        <d v="2023-06-06T00:00:00"/>
        <d v="2023-06-14T00:00:00"/>
        <d v="2023-06-22T00:00:00"/>
        <d v="2023-06-26T00:00:00"/>
        <d v="2023-02-21T00:00:00"/>
        <d v="2023-02-27T00:00:00"/>
        <d v="2023-03-04T00:00:00"/>
        <d v="2023-03-16T00:00:00"/>
        <d v="2023-05-15T00:00:00"/>
        <d v="2023-05-22T00:00:00"/>
        <d v="2023-05-08T00:00:00"/>
        <d v="2023-05-31T00:00:00"/>
        <d v="2023-01-31T00:00:00"/>
        <d v="2023-01-23T00:00:00"/>
        <d v="2022-12-26T00:00:00"/>
        <d v="2023-01-20T00:00:00"/>
        <d v="2023-01-05T00:00:00"/>
        <d v="2023-01-28T00:00:00"/>
        <d v="2023-01-26T00:00:00"/>
        <d v="2023-02-10T00:00:00"/>
        <d v="2023-02-23T00:00:00"/>
        <d v="2023-02-24T00:00:00"/>
        <d v="2023-02-25T00:00:00"/>
        <d v="2023-02-16T00:00:00"/>
        <d v="2023-02-01T00:00:00"/>
        <d v="2023-02-13T00:00:00"/>
        <d v="2023-03-10T00:00:00"/>
        <d v="2023-03-14T00:00:00"/>
        <d v="2023-03-15T00:00:00"/>
        <d v="2023-03-06T00:00:00"/>
        <d v="2023-03-07T00:00:00"/>
        <d v="2023-03-08T00:00:00"/>
        <d v="2023-03-24T00:00:00"/>
        <d v="2023-03-27T00:00:00"/>
        <d v="2023-03-31T00:00:00"/>
        <d v="2023-03-18T00:00:00"/>
        <d v="2023-03-21T00:00:00"/>
        <d v="2023-03-28T00:00:00"/>
        <d v="2023-04-11T00:00:00"/>
        <d v="2023-04-10T00:00:00"/>
        <d v="2023-04-03T00:00:00"/>
        <d v="2023-04-01T00:00:00"/>
        <d v="2023-04-06T00:00:00"/>
        <d v="2023-05-04T00:00:00"/>
        <d v="2023-05-09T00:00:00"/>
        <d v="2023-05-12T00:00:00"/>
        <d v="2023-05-19T00:00:00"/>
        <d v="2023-05-20T00:00:00"/>
        <d v="2023-05-23T00:00:00"/>
        <d v="2023-05-24T00:00:00"/>
        <d v="2023-05-26T00:00:00"/>
        <d v="2023-05-25T00:00:00"/>
        <d v="2023-05-29T00:00:00"/>
        <d v="2023-05-30T00:00:00"/>
        <d v="2023-06-02T00:00:00"/>
        <d v="2023-06-03T00:00:00"/>
        <d v="2023-06-05T00:00:00"/>
        <d v="2023-06-19T00:00:00"/>
        <d v="2023-06-23T00:00:00"/>
        <d v="2023-06-24T00:00:00"/>
        <d v="2023-07-03T00:00:00"/>
        <d v="2023-07-18T00:00:00"/>
        <d v="2023-07-25T00:00:00"/>
        <d v="2023-08-01T00:00:00"/>
        <d v="2023-08-02T00:00:00"/>
        <d v="2023-10-18T00:00:00"/>
        <d v="2023-10-20T00:00:00"/>
        <d v="2023-10-24T00:00:00"/>
        <d v="2023-10-21T00:00:00"/>
        <d v="2023-10-28T00:00:00"/>
        <d v="2023-11-09T00:00:00"/>
        <d v="2023-11-11T00:00:00"/>
        <d v="2023-11-15T00:00:00"/>
        <d v="2023-11-17T00:00:00"/>
        <d v="2023-11-23T00:00:00"/>
        <d v="2023-11-06T00:00:00"/>
        <d v="2023-11-29T00:00:00"/>
        <d v="2023-12-28T00:00:00"/>
        <d v="2023-12-26T00:00:00"/>
        <d v="2023-12-23T00:00:00"/>
        <d v="2023-12-27T00:00:00"/>
        <d v="2023-12-21T00:00:00"/>
        <d v="2023-12-20T00:00:00"/>
        <d v="2023-12-06T00:00:00"/>
        <d v="2023-12-13T00:00:00"/>
        <d v="2023-06-17T00:00:00"/>
        <d v="2023-07-04T00:00:00"/>
        <d v="2023-07-21T00:00:00"/>
        <d v="2023-07-24T00:00:00"/>
        <d v="2023-08-18T00:00:00"/>
        <d v="2023-08-25T00:00:00"/>
        <d v="2023-08-15T00:00:00"/>
        <d v="2023-08-03T00:00:00"/>
        <d v="2023-09-26T00:00:00"/>
        <d v="2023-09-19T00:00:00"/>
        <d v="2023-09-13T00:00:00"/>
        <d v="2023-09-05T00:00:00"/>
        <d v="2023-10-13T00:00:00"/>
        <d v="2023-10-12T00:00:00"/>
        <d v="2023-11-20T00:00:00"/>
        <d v="2023-01-14T00:00:00"/>
        <d v="2023-01-27T00:00:00"/>
        <d v="2023-01-11T00:00:00"/>
        <d v="2023-01-02T00:00:00"/>
        <d v="2023-01-16T00:00:00"/>
        <d v="2023-02-22T00:00:00"/>
        <d v="2022-12-30T00:00:00"/>
        <d v="2023-02-17T00:00:00"/>
        <d v="2023-02-20T00:00:00"/>
        <d v="2023-02-03T00:00:00"/>
        <d v="2023-02-06T00:00:00"/>
        <d v="2023-02-07T00:00:00"/>
        <d v="2023-03-20T00:00:00"/>
        <d v="2023-04-13T00:00:00"/>
        <d v="2023-04-05T00:00:00"/>
        <d v="2023-05-10T00:00:00"/>
        <d v="2023-05-16T00:00:00"/>
        <d v="2023-06-09T00:00:00"/>
        <d v="2023-06-13T00:00:00"/>
        <d v="2023-06-16T00:00:00"/>
        <d v="2023-06-15T00:00:00"/>
        <d v="2023-06-20T00:00:00"/>
        <d v="2023-06-27T00:00:00"/>
        <d v="2023-06-08T00:00:00"/>
        <d v="2023-07-05T00:00:00"/>
        <d v="2023-07-06T00:00:00"/>
        <d v="2023-07-10T00:00:00"/>
        <d v="2023-07-11T00:00:00"/>
        <d v="2023-07-14T00:00:00"/>
        <d v="2023-07-17T00:00:00"/>
        <d v="2023-07-15T00:00:00"/>
        <d v="2023-07-27T00:00:00"/>
        <d v="2023-07-28T00:00:00"/>
        <d v="2023-08-23T00:00:00"/>
        <d v="2023-08-24T00:00:00"/>
        <d v="2023-08-28T00:00:00"/>
        <d v="2023-08-29T00:00:00"/>
        <d v="2023-08-30T00:00:00"/>
        <d v="2023-08-10T00:00:00"/>
        <d v="2023-08-11T00:00:00"/>
        <d v="2023-08-04T00:00:00"/>
        <d v="2023-09-20T00:00:00"/>
        <d v="2023-09-27T00:00:00"/>
        <d v="2023-09-16T00:00:00"/>
        <d v="2023-09-01T00:00:00"/>
        <d v="2023-09-08T00:00:00"/>
        <d v="2023-10-19T00:00:00"/>
        <d v="2023-10-11T00:00:00"/>
        <d v="2023-10-16T00:00:00"/>
        <d v="2023-10-17T00:00:00"/>
        <d v="2023-10-27T00:00:00"/>
        <d v="2023-10-05T00:00:00"/>
        <d v="2023-10-04T00:00:00"/>
        <d v="2023-11-16T00:00:00"/>
        <d v="2023-10-31T00:00:00"/>
        <d v="2023-11-22T00:00:00"/>
        <d v="2023-12-19T00:00:00"/>
        <d v="2023-12-18T00:00:00"/>
        <d v="2023-12-01T00:00:00"/>
        <d v="2023-12-05T00:00:00"/>
        <d v="2023-12-12T00:00:00"/>
        <d v="2023-05-03T00:00:00"/>
        <d v="2023-09-06T00:00:00"/>
        <d v="2023-09-04T00:00:00"/>
        <d v="2023-12-04T00:00:00"/>
        <d v="2023-12-22T00:00:00"/>
        <d v="2023-11-30T00:00:00"/>
        <d v="2023-01-10T00:00:00"/>
        <d v="2023-06-28T00:00:00"/>
        <d v="2023-01-18T00:00:00"/>
        <d v="2023-01-04T00:00:00"/>
        <d v="2023-01-13T00:00:00"/>
        <d v="2023-02-02T00:00:00"/>
        <d v="2023-03-23T00:00:00"/>
        <d v="2023-03-25T00:00:00"/>
        <d v="2023-03-30T00:00:00"/>
        <d v="2023-05-17T00:00:00"/>
        <d v="2023-06-12T00:00:00"/>
        <d v="2023-09-25T00:00:00"/>
        <d v="2023-11-24T00:00:00"/>
        <d v="2023-04-12T00:00:00"/>
        <d v="2023-05-02T00:00:00"/>
        <d v="2023-04-19T00:00:00"/>
        <d v="2023-07-13T00:00:00"/>
        <d v="2023-10-25T00:00:00"/>
        <d v="2023-11-04T00:00:00"/>
        <d v="2023-02-04T00:00:00"/>
        <d v="2023-07-31T00:00:00"/>
        <d v="2023-07-29T00:00:00"/>
        <d v="2023-10-02T00:00:00"/>
        <d v="2023-11-13T00:00:00"/>
        <d v="2023-12-29T00:00:00"/>
        <d v="2023-12-11T00:00:00"/>
        <d v="2023-02-15T00:00:00"/>
        <d v="2023-03-03T00:00:00"/>
        <d v="2023-03-09T00:00:00"/>
        <d v="2023-03-13T00:00:00"/>
        <d v="2023-01-25T00:00:00"/>
        <d v="2023-01-06T00:00:00"/>
        <d v="2023-02-08T00:00:00"/>
        <d v="2023-06-10T00:00:00"/>
        <d v="2023-06-21T00:00:00"/>
        <d v="2023-07-07T00:00:00"/>
        <d v="2023-03-01T00:00:00"/>
        <d v="2023-04-08T00:00:00"/>
        <d v="2023-05-05T00:00:00"/>
        <d v="2023-11-28T00:00:00"/>
        <d v="2023-08-31T00:00:00"/>
        <d v="2023-08-05T00:00:00"/>
        <d v="2023-09-23T00:00:00"/>
        <d v="2023-11-02T00:00:00"/>
        <d v="2023-11-01T00:00:00"/>
        <d v="2023-09-21T00:00:00"/>
        <d v="2023-09-22T00:00:00"/>
        <d v="2023-09-12T00:00:00"/>
        <d v="2023-10-03T00:00:00"/>
        <d v="2023-06-07T00:00:00"/>
        <d v="2023-09-02T00:00:00"/>
        <d v="2023-10-14T00:00:00"/>
        <d v="2023-10-23T00:00:00"/>
        <d v="2023-01-24T00:00:00"/>
        <d v="2023-01-17T00:00:00"/>
        <d v="2023-10-30T00:00:00"/>
        <d v="2023-01-19T00:00:00"/>
        <d v="2023-02-14T00:00:00"/>
        <d v="2023-03-29T00:00:00"/>
        <d v="2023-01-07T00:00:00"/>
        <d v="2023-02-28T00:00:00"/>
        <m/>
      </sharedItems>
    </cacheField>
    <cacheField name="Days Tanggal Order" numFmtId="0">
      <sharedItems containsString="0" containsBlank="1" containsNumber="1" containsInteger="1" minValue="1" maxValue="6"/>
    </cacheField>
    <cacheField name="Month Order" numFmtId="0">
      <sharedItems containsString="0" containsBlank="1" containsNumber="1" containsInteger="1" minValue="1" maxValue="12" count="13">
        <n v="7"/>
        <n v="8"/>
        <n v="9"/>
        <n v="10"/>
        <n v="11"/>
        <n v="12"/>
        <n v="1"/>
        <n v="4"/>
        <n v="6"/>
        <n v="2"/>
        <n v="3"/>
        <n v="5"/>
        <m/>
      </sharedItems>
    </cacheField>
    <cacheField name="Tgl Terkirim" numFmtId="0">
      <sharedItems containsNonDate="0" containsDate="1" containsString="0" containsBlank="1" minDate="2023-01-02T00:00:00" maxDate="2023-12-30T00:00:00"/>
    </cacheField>
    <cacheField name="Months Kirim Order" numFmtId="0">
      <sharedItems containsString="0" containsBlank="1" containsNumber="1" containsInteger="1" minValue="1" maxValue="12" count="13">
        <n v="7"/>
        <n v="8"/>
        <n v="9"/>
        <n v="10"/>
        <n v="11"/>
        <n v="12"/>
        <n v="1"/>
        <n v="4"/>
        <n v="6"/>
        <n v="2"/>
        <n v="3"/>
        <n v="5"/>
        <m/>
      </sharedItems>
    </cacheField>
    <cacheField name="Promo 1" numFmtId="0">
      <sharedItems containsBlank="1"/>
    </cacheField>
    <cacheField name="Promo Name1" numFmtId="0">
      <sharedItems containsBlank="1"/>
    </cacheField>
    <cacheField name="Discount Promo 1" numFmtId="0">
      <sharedItems containsString="0" containsBlank="1" containsNumber="1" containsInteger="1" minValue="0" maxValue="2400"/>
    </cacheField>
    <cacheField name="Sales" numFmtId="0">
      <sharedItems containsString="0" containsBlank="1" containsNumber="1" containsInteger="1" minValue="-5980000" maxValue="53300000" count="443">
        <n v="200000"/>
        <n v="100000"/>
        <n v="2600000"/>
        <n v="900000"/>
        <n v="4800000"/>
        <n v="14500000"/>
        <n v="1100000"/>
        <n v="600000"/>
        <n v="7300000"/>
        <n v="500000"/>
        <n v="5500000"/>
        <n v="3200000"/>
        <n v="4700000"/>
        <n v="2100000"/>
        <n v="2900000"/>
        <n v="2500000"/>
        <n v="400000"/>
        <n v="300000"/>
        <n v="3300000"/>
        <n v="18100000"/>
        <n v="6600000"/>
        <n v="2000000"/>
        <n v="1398500"/>
        <n v="5200000"/>
        <n v="1300000"/>
        <n v="30000000"/>
        <n v="1998500"/>
        <n v="3198500"/>
        <n v="598500"/>
        <n v="6998500"/>
        <n v="11398500"/>
        <n v="198500"/>
        <n v="6760000"/>
        <n v="390000"/>
        <n v="130000"/>
        <n v="650000"/>
        <n v="2860000"/>
        <n v="1560000"/>
        <n v="15340000"/>
        <n v="520000"/>
        <n v="260000"/>
        <n v="20800000"/>
        <n v="5330000"/>
        <n v="9100000"/>
        <n v="2210000"/>
        <n v="5590000"/>
        <n v="518500"/>
        <n v="648500"/>
        <n v="128500"/>
        <n v="2208500"/>
        <n v="258500"/>
        <n v="1818500"/>
        <n v="3508500"/>
        <n v="1948500"/>
        <n v="6498500"/>
        <n v="908500"/>
        <n v="2078500"/>
        <n v="13908500"/>
        <n v="2598500"/>
        <n v="-2601500"/>
        <n v="3118500"/>
        <n v="22098500"/>
        <n v="20798500"/>
        <n v="18198500"/>
        <n v="14298500"/>
        <n v="16898500"/>
        <n v="21448500"/>
        <n v="12998500"/>
        <n v="23398500"/>
        <n v="9098500"/>
        <n v="7798500"/>
        <n v="33798500"/>
        <n v="6108500"/>
        <n v="5978500"/>
        <n v="1298500"/>
        <n v="3250000"/>
        <n v="19500000"/>
        <n v="5980000"/>
        <n v="3380000"/>
        <n v="26000000"/>
        <n v="6500000"/>
        <n v="1950000"/>
        <n v="-5980000"/>
        <n v="2340000"/>
        <n v="4940000"/>
        <n v="8580000"/>
        <n v="5460000"/>
        <n v="10270000"/>
        <n v="1430000"/>
        <n v="780000"/>
        <n v="2730000"/>
        <n v="15600000"/>
        <n v="6110000"/>
        <n v="1170000"/>
        <n v="23400000"/>
        <n v="23530000"/>
        <n v="53300000"/>
        <n v="2990000"/>
        <n v="1260000"/>
        <n v="23238500"/>
        <n v="3780000"/>
        <n v="1960000"/>
        <n v="11200000"/>
        <n v="2520000"/>
        <n v="12320000"/>
        <n v="700000"/>
        <n v="420000"/>
        <n v="140000"/>
        <n v="280000"/>
        <n v="560000"/>
        <n v="1400000"/>
        <n v="13300000"/>
        <n v="4340000"/>
        <n v="23800000"/>
        <n v="4480000"/>
        <n v="1120000"/>
        <n v="7140000"/>
        <n v="5600000"/>
        <n v="2940000"/>
        <n v="11900000"/>
        <n v="2800000"/>
        <n v="7000000"/>
        <n v="4200000"/>
        <n v="41020000"/>
        <n v="1680000"/>
        <n v="8400000"/>
        <n v="840000"/>
        <n v="838500"/>
        <n v="1118500"/>
        <n v="138500"/>
        <n v="11198500"/>
        <n v="698500"/>
        <n v="1538500"/>
        <n v="5598500"/>
        <n v="2798500"/>
        <n v="4058500"/>
        <n v="3358500"/>
        <n v="2518500"/>
        <n v="2658500"/>
        <n v="1820000"/>
        <n v="10080000"/>
        <n v="3640000"/>
        <n v="7700000"/>
        <n v="3220000"/>
        <n v="2380000"/>
        <n v="3080000"/>
        <n v="4900000"/>
        <n v="23940000"/>
        <n v="2660000"/>
        <n v="6720000"/>
        <n v="9800000"/>
        <n v="22820000"/>
        <n v="980000"/>
        <n v="1540000"/>
        <n v="3500000"/>
        <n v="-4900000"/>
        <n v="5040000"/>
        <n v="23520000"/>
        <n v="23380000"/>
        <n v="17780000"/>
        <n v="51380000"/>
        <n v="6300000"/>
        <n v="7280000"/>
        <n v="22540000"/>
        <n v="2240000"/>
        <n v="16940000"/>
        <n v="24920000"/>
        <n v="33600000"/>
        <n v="25900000"/>
        <n v="6020000"/>
        <n v="13860000"/>
        <n v="22400000"/>
        <n v="4060000"/>
        <n v="9660000"/>
        <n v="16800000"/>
        <n v="1257600"/>
        <n v="3920000"/>
        <n v="5880000"/>
        <n v="-280000"/>
        <n v="6860000"/>
        <n v="2700000"/>
        <n v="2250000"/>
        <n v="21300000"/>
        <n v="450000"/>
        <n v="3600000"/>
        <n v="5700000"/>
        <n v="4500000"/>
        <n v="1200000"/>
        <n v="18450000"/>
        <n v="8100000"/>
        <n v="15150000"/>
        <n v="1050000"/>
        <n v="5250000"/>
        <n v="3000000"/>
        <n v="1350000"/>
        <n v="1800000"/>
        <n v="5997600"/>
        <n v="297600"/>
        <n v="147600"/>
        <n v="1197600"/>
        <n v="13947600"/>
        <n v="3597600"/>
        <n v="23997600"/>
        <n v="2247600"/>
        <n v="8697600"/>
        <n v="11247600"/>
        <n v="1797600"/>
        <n v="-302400"/>
        <n v="1347600"/>
        <n v="597600"/>
        <n v="16347600"/>
        <n v="897600"/>
        <n v="11997600"/>
        <n v="20997600"/>
        <n v="2097600"/>
        <n v="150000"/>
        <n v="21450000"/>
        <n v="750000"/>
        <n v="-1200000"/>
        <n v="26100000"/>
        <n v="3450000"/>
        <n v="12000000"/>
        <n v="7500000"/>
        <n v="1500000"/>
        <n v="7050000"/>
        <n v="-1500000"/>
        <n v="5697600"/>
        <n v="6747600"/>
        <n v="7047600"/>
        <n v="747600"/>
        <n v="19197600"/>
        <n v="1497600"/>
        <n v="4050000"/>
        <n v="16350000"/>
        <n v="21000000"/>
        <n v="12150000"/>
        <n v="-300000"/>
        <n v="13800000"/>
        <n v="27000000"/>
        <n v="21750000"/>
        <n v="22500000"/>
        <n v="18150000"/>
        <n v="8250000"/>
        <n v="5550000"/>
        <n v="9450000"/>
        <n v="15300000"/>
        <n v="4350000"/>
        <n v="3465000"/>
        <n v="3135000"/>
        <n v="330000"/>
        <n v="6598500"/>
        <n v="3298500"/>
        <n v="658500"/>
        <n v="988500"/>
        <n v="1153500"/>
        <n v="5278500"/>
        <n v="-5281500"/>
        <n v="165000"/>
        <n v="825000"/>
        <n v="495000"/>
        <n v="22935000"/>
        <n v="2145000"/>
        <n v="2640000"/>
        <n v="2475000"/>
        <n v="3795000"/>
        <n v="2805000"/>
        <n v="7755000"/>
        <n v="660000"/>
        <n v="1485000"/>
        <n v="6105000"/>
        <n v="1650000"/>
        <n v="10890000"/>
        <n v="2970000"/>
        <n v="-1320000"/>
        <n v="1320000"/>
        <n v="18480000"/>
        <n v="4950000"/>
        <n v="2310000"/>
        <n v="1980000"/>
        <n v="3960000"/>
        <n v="4620000"/>
        <n v="5280000"/>
        <n v="1155000"/>
        <n v="5775000"/>
        <n v="7258500"/>
        <n v="2308500"/>
        <n v="163500"/>
        <n v="2638500"/>
        <n v="2143500"/>
        <n v="4618500"/>
        <n v="823500"/>
        <n v="4783500"/>
        <n v="4288500"/>
        <n v="493500"/>
        <n v="2473500"/>
        <n v="3628500"/>
        <n v="13695000"/>
        <n v="990000"/>
        <n v="15345000"/>
        <n v="2142600"/>
        <n v="13197600"/>
        <n v="3957600"/>
        <n v="2472600"/>
        <n v="1530000"/>
        <n v="6800000"/>
        <n v="8500000"/>
        <n v="13600000"/>
        <n v="170000"/>
        <n v="2720000"/>
        <n v="27200000"/>
        <n v="2550000"/>
        <n v="40798500"/>
        <n v="13598500"/>
        <n v="5438500"/>
        <n v="3398500"/>
        <n v="1700000"/>
        <n v="12410000"/>
        <n v="1190000"/>
        <n v="5100000"/>
        <n v="8160000"/>
        <n v="20400000"/>
        <n v="3570000"/>
        <n v="510000"/>
        <n v="8820000"/>
        <n v="1078500"/>
        <n v="3058500"/>
        <n v="2338500"/>
        <n v="178500"/>
        <n v="3238500"/>
        <n v="1258500"/>
        <n v="10800000"/>
        <n v="540000"/>
        <n v="360000"/>
        <n v="720000"/>
        <n v="18900000"/>
        <n v="2158500"/>
        <n v="358500"/>
        <n v="7018500"/>
        <n v="4678500"/>
        <n v="18718500"/>
        <n v="8098500"/>
        <n v="5398500"/>
        <n v="5400000"/>
        <n v="180000"/>
        <n v="1080000"/>
        <n v="9000000"/>
        <n v="9540000"/>
        <n v="12960000"/>
        <n v="6840000"/>
        <n v="4140000"/>
        <n v="9180000"/>
        <n v="3420000"/>
        <n v="16200000"/>
        <n v="6480000"/>
        <n v="30420000"/>
        <n v="2880000"/>
        <n v="7200000"/>
        <n v="3240000"/>
        <n v="11158200"/>
        <n v="-180000"/>
        <n v="5220000"/>
        <n v="12240000"/>
        <n v="3060000"/>
        <n v="950000"/>
        <n v="11400000"/>
        <n v="4370000"/>
        <n v="760000"/>
        <n v="190000"/>
        <n v="1140000"/>
        <n v="15200000"/>
        <n v="12920000"/>
        <n v="3228500"/>
        <n v="6648500"/>
        <n v="1328500"/>
        <n v="15198500"/>
        <n v="188500"/>
        <n v="9498500"/>
        <n v="1898500"/>
        <n v="12160000"/>
        <n v="7030000"/>
        <n v="1330000"/>
        <n v="2090000"/>
        <n v="4750000"/>
        <n v="2280000"/>
        <n v="380000"/>
        <n v="570000"/>
        <n v="12350000"/>
        <n v="1900000"/>
        <n v="10260000"/>
        <n v="3610000"/>
        <n v="22800000"/>
        <n v="3800000"/>
        <n v="-190000"/>
        <n v="1520000"/>
        <n v="3230000"/>
        <n v="7600000"/>
        <n v="4558200"/>
        <n v="1755000"/>
        <n v="1168500"/>
        <n v="778500"/>
        <n v="973500"/>
        <n v="3705000"/>
        <n v="3315000"/>
        <n v="975000"/>
        <n v="4680000"/>
        <n v="585000"/>
        <n v="1168200"/>
        <n v="8773200"/>
        <n v="1365000"/>
        <n v="3900000"/>
        <n v="7800000"/>
        <n v="1363200"/>
        <n v="778200"/>
        <n v="1948200"/>
        <n v="4288200"/>
        <n v="4485000"/>
        <n v="11505000"/>
        <n v="20280000"/>
        <n v="17160000"/>
        <n v="5070000"/>
        <n v="195000"/>
        <n v="5850000"/>
        <n v="6630000"/>
        <n v="6825000"/>
        <n v="8775000"/>
        <n v="3120000"/>
        <n v="9750000"/>
        <n v="3313200"/>
        <n v="45435000"/>
        <n v="7993200"/>
        <n v="2923200"/>
        <n v="3118200"/>
        <n v="3510000"/>
        <n v="4290000"/>
        <n v="2535000"/>
        <n v="2925000"/>
        <n v="37438200"/>
        <n v="3898200"/>
        <n v="-4485000"/>
        <n v="-3510000"/>
        <n v="7798200"/>
        <n v="2198200"/>
        <m/>
      </sharedItems>
    </cacheField>
    <cacheField name="Region" numFmtId="0">
      <sharedItems containsBlank="1" count="4">
        <s v="Depok"/>
        <s v="Bekasi"/>
        <s v="Jakarta"/>
        <m/>
      </sharedItems>
    </cacheField>
  </cacheFields>
  <extLst>
    <ext xmlns:x14="http://schemas.microsoft.com/office/spreadsheetml/2009/9/main" uri="{725AE2AE-9491-48be-B2B4-4EB974FC3084}">
      <x14:pivotCacheDefinition pivotCacheId="1274743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n v="1000001010"/>
    <x v="0"/>
    <x v="0"/>
    <s v="AGT602503R"/>
    <x v="0"/>
    <x v="0"/>
    <n v="2"/>
    <x v="0"/>
    <n v="2.16"/>
    <x v="0"/>
    <n v="100000"/>
    <s v="Biru"/>
    <n v="200000"/>
    <x v="0"/>
    <n v="4"/>
    <x v="0"/>
    <d v="2023-07-20T00:00:00"/>
    <x v="0"/>
    <m/>
    <m/>
    <n v="0"/>
    <x v="0"/>
    <x v="0"/>
  </r>
  <r>
    <n v="1000001010"/>
    <x v="0"/>
    <x v="0"/>
    <s v="AGT602503R"/>
    <x v="0"/>
    <x v="0"/>
    <n v="1"/>
    <x v="0"/>
    <n v="1.08"/>
    <x v="0"/>
    <n v="100000"/>
    <s v="Biru"/>
    <n v="100000"/>
    <x v="1"/>
    <n v="3"/>
    <x v="0"/>
    <d v="2023-07-26T00:00:00"/>
    <x v="0"/>
    <m/>
    <m/>
    <n v="0"/>
    <x v="1"/>
    <x v="0"/>
  </r>
  <r>
    <n v="1000001212"/>
    <x v="1"/>
    <x v="0"/>
    <s v="AGT602201R"/>
    <x v="1"/>
    <x v="0"/>
    <n v="26"/>
    <x v="0"/>
    <n v="28.08"/>
    <x v="0"/>
    <n v="100000"/>
    <s v="Biru"/>
    <n v="2600000"/>
    <x v="2"/>
    <n v="1"/>
    <x v="1"/>
    <d v="2023-08-22T00:00:00"/>
    <x v="1"/>
    <m/>
    <m/>
    <n v="0"/>
    <x v="2"/>
    <x v="1"/>
  </r>
  <r>
    <n v="1000001212"/>
    <x v="1"/>
    <x v="0"/>
    <s v="AGT602201R"/>
    <x v="1"/>
    <x v="0"/>
    <n v="9"/>
    <x v="0"/>
    <n v="9.7200000000000006"/>
    <x v="0"/>
    <n v="100000"/>
    <s v="Biru"/>
    <n v="900000"/>
    <x v="3"/>
    <n v="2"/>
    <x v="1"/>
    <d v="2023-08-23T00:00:00"/>
    <x v="1"/>
    <m/>
    <m/>
    <n v="0"/>
    <x v="3"/>
    <x v="1"/>
  </r>
  <r>
    <n v="1000001212"/>
    <x v="1"/>
    <x v="0"/>
    <s v="AGT602118R"/>
    <x v="2"/>
    <x v="0"/>
    <n v="48"/>
    <x v="0"/>
    <n v="51.84"/>
    <x v="0"/>
    <n v="100000"/>
    <s v="Biru"/>
    <n v="4800000"/>
    <x v="4"/>
    <n v="6"/>
    <x v="1"/>
    <d v="2023-08-28T00:00:00"/>
    <x v="1"/>
    <m/>
    <m/>
    <n v="0"/>
    <x v="4"/>
    <x v="1"/>
  </r>
  <r>
    <n v="1000001010"/>
    <x v="0"/>
    <x v="0"/>
    <s v="AGTA602714R"/>
    <x v="3"/>
    <x v="0"/>
    <n v="145"/>
    <x v="0"/>
    <n v="156.6"/>
    <x v="0"/>
    <n v="100000"/>
    <s v="Biru"/>
    <n v="14500000"/>
    <x v="5"/>
    <n v="3"/>
    <x v="1"/>
    <d v="2023-08-21T00:00:00"/>
    <x v="1"/>
    <m/>
    <m/>
    <n v="0"/>
    <x v="5"/>
    <x v="0"/>
  </r>
  <r>
    <n v="1000001212"/>
    <x v="1"/>
    <x v="0"/>
    <s v="AGTA602725R"/>
    <x v="4"/>
    <x v="0"/>
    <n v="1"/>
    <x v="0"/>
    <n v="1.08"/>
    <x v="0"/>
    <n v="100000"/>
    <s v="Biru"/>
    <n v="100000"/>
    <x v="6"/>
    <n v="2"/>
    <x v="1"/>
    <d v="2023-08-08T00:00:00"/>
    <x v="1"/>
    <m/>
    <m/>
    <n v="0"/>
    <x v="1"/>
    <x v="1"/>
  </r>
  <r>
    <n v="1000001212"/>
    <x v="1"/>
    <x v="0"/>
    <s v="AGT602201R"/>
    <x v="1"/>
    <x v="0"/>
    <n v="11"/>
    <x v="0"/>
    <n v="11.88"/>
    <x v="0"/>
    <n v="100000"/>
    <s v="Biru"/>
    <n v="1100000"/>
    <x v="6"/>
    <n v="2"/>
    <x v="1"/>
    <d v="2023-08-09T00:00:00"/>
    <x v="1"/>
    <m/>
    <m/>
    <n v="0"/>
    <x v="6"/>
    <x v="1"/>
  </r>
  <r>
    <n v="1000001010"/>
    <x v="0"/>
    <x v="0"/>
    <s v="AGTA602725R"/>
    <x v="4"/>
    <x v="0"/>
    <n v="6"/>
    <x v="0"/>
    <n v="6.48"/>
    <x v="0"/>
    <n v="100000"/>
    <s v="Biru"/>
    <n v="600000"/>
    <x v="7"/>
    <n v="3"/>
    <x v="1"/>
    <d v="2023-08-09T00:00:00"/>
    <x v="1"/>
    <m/>
    <m/>
    <n v="0"/>
    <x v="7"/>
    <x v="0"/>
  </r>
  <r>
    <n v="1000001212"/>
    <x v="1"/>
    <x v="0"/>
    <s v="AGTA602725R"/>
    <x v="4"/>
    <x v="0"/>
    <n v="2"/>
    <x v="0"/>
    <n v="2.16"/>
    <x v="0"/>
    <n v="100000"/>
    <s v="Biru"/>
    <n v="200000"/>
    <x v="8"/>
    <n v="1"/>
    <x v="2"/>
    <d v="2023-09-18T00:00:00"/>
    <x v="2"/>
    <m/>
    <m/>
    <n v="0"/>
    <x v="0"/>
    <x v="1"/>
  </r>
  <r>
    <n v="1000001010"/>
    <x v="0"/>
    <x v="1"/>
    <s v="AGT602503R"/>
    <x v="0"/>
    <x v="0"/>
    <n v="73"/>
    <x v="0"/>
    <n v="78.84"/>
    <x v="0"/>
    <n v="100000"/>
    <s v="Biru"/>
    <n v="7300000"/>
    <x v="9"/>
    <n v="4"/>
    <x v="2"/>
    <d v="2023-09-16T00:00:00"/>
    <x v="2"/>
    <m/>
    <m/>
    <n v="0"/>
    <x v="8"/>
    <x v="0"/>
  </r>
  <r>
    <n v="1000001212"/>
    <x v="1"/>
    <x v="0"/>
    <s v="AGT602073CR"/>
    <x v="5"/>
    <x v="0"/>
    <n v="5"/>
    <x v="0"/>
    <n v="5.4"/>
    <x v="0"/>
    <n v="100000"/>
    <s v="Biru"/>
    <n v="500000"/>
    <x v="10"/>
    <n v="6"/>
    <x v="3"/>
    <d v="2023-10-09T00:00:00"/>
    <x v="3"/>
    <m/>
    <m/>
    <n v="0"/>
    <x v="9"/>
    <x v="1"/>
  </r>
  <r>
    <n v="1000001010"/>
    <x v="0"/>
    <x v="1"/>
    <s v="AGT602503R"/>
    <x v="0"/>
    <x v="0"/>
    <n v="55"/>
    <x v="0"/>
    <n v="59.4"/>
    <x v="0"/>
    <n v="100000"/>
    <s v="Biru"/>
    <n v="5500000"/>
    <x v="11"/>
    <n v="2"/>
    <x v="3"/>
    <d v="2023-10-17T00:00:00"/>
    <x v="3"/>
    <m/>
    <m/>
    <n v="0"/>
    <x v="10"/>
    <x v="0"/>
  </r>
  <r>
    <n v="1000001212"/>
    <x v="1"/>
    <x v="0"/>
    <s v="AGTA602725R"/>
    <x v="4"/>
    <x v="0"/>
    <n v="32"/>
    <x v="0"/>
    <n v="34.56"/>
    <x v="0"/>
    <n v="100000"/>
    <s v="Biru"/>
    <n v="3200000"/>
    <x v="12"/>
    <n v="1"/>
    <x v="3"/>
    <d v="2023-10-10T00:00:00"/>
    <x v="3"/>
    <m/>
    <m/>
    <n v="0"/>
    <x v="11"/>
    <x v="1"/>
  </r>
  <r>
    <n v="1000001010"/>
    <x v="0"/>
    <x v="1"/>
    <s v="AGT602503R"/>
    <x v="0"/>
    <x v="0"/>
    <n v="47"/>
    <x v="0"/>
    <n v="50.76"/>
    <x v="0"/>
    <n v="100000"/>
    <s v="Biru"/>
    <n v="4700000"/>
    <x v="13"/>
    <n v="5"/>
    <x v="3"/>
    <d v="2023-10-06T00:00:00"/>
    <x v="3"/>
    <m/>
    <m/>
    <n v="0"/>
    <x v="12"/>
    <x v="0"/>
  </r>
  <r>
    <n v="1000001212"/>
    <x v="1"/>
    <x v="0"/>
    <s v="AGT602073CR"/>
    <x v="5"/>
    <x v="0"/>
    <n v="2"/>
    <x v="0"/>
    <n v="2.16"/>
    <x v="0"/>
    <n v="100000"/>
    <s v="Biru"/>
    <n v="200000"/>
    <x v="14"/>
    <n v="2"/>
    <x v="4"/>
    <d v="2023-11-13T00:00:00"/>
    <x v="4"/>
    <m/>
    <m/>
    <n v="0"/>
    <x v="0"/>
    <x v="1"/>
  </r>
  <r>
    <n v="1000001212"/>
    <x v="1"/>
    <x v="0"/>
    <s v="AGT602118R"/>
    <x v="2"/>
    <x v="0"/>
    <n v="21"/>
    <x v="0"/>
    <n v="22.68"/>
    <x v="0"/>
    <n v="100000"/>
    <s v="Biru"/>
    <n v="2100000"/>
    <x v="15"/>
    <n v="2"/>
    <x v="4"/>
    <d v="2023-11-21T00:00:00"/>
    <x v="4"/>
    <m/>
    <m/>
    <n v="0"/>
    <x v="13"/>
    <x v="1"/>
  </r>
  <r>
    <n v="1000001212"/>
    <x v="1"/>
    <x v="0"/>
    <s v="AGT602075CR"/>
    <x v="6"/>
    <x v="0"/>
    <n v="6"/>
    <x v="0"/>
    <n v="6.48"/>
    <x v="0"/>
    <n v="100000"/>
    <s v="Biru"/>
    <n v="600000"/>
    <x v="16"/>
    <n v="2"/>
    <x v="4"/>
    <d v="2023-11-23T00:00:00"/>
    <x v="4"/>
    <m/>
    <m/>
    <n v="0"/>
    <x v="7"/>
    <x v="1"/>
  </r>
  <r>
    <n v="1000001212"/>
    <x v="1"/>
    <x v="0"/>
    <s v="AGT602118R"/>
    <x v="2"/>
    <x v="0"/>
    <n v="29"/>
    <x v="0"/>
    <n v="31.32"/>
    <x v="0"/>
    <n v="100000"/>
    <s v="Biru"/>
    <n v="2900000"/>
    <x v="17"/>
    <n v="1"/>
    <x v="4"/>
    <d v="2023-11-28T00:00:00"/>
    <x v="4"/>
    <m/>
    <m/>
    <n v="0"/>
    <x v="14"/>
    <x v="1"/>
  </r>
  <r>
    <n v="1000001010"/>
    <x v="0"/>
    <x v="1"/>
    <s v="AGTA602700R"/>
    <x v="7"/>
    <x v="0"/>
    <n v="25"/>
    <x v="0"/>
    <n v="27"/>
    <x v="0"/>
    <n v="100000"/>
    <s v="Biru"/>
    <n v="2500000"/>
    <x v="18"/>
    <n v="4"/>
    <x v="3"/>
    <d v="2023-11-30T00:00:00"/>
    <x v="4"/>
    <m/>
    <m/>
    <n v="0"/>
    <x v="15"/>
    <x v="0"/>
  </r>
  <r>
    <n v="1000001212"/>
    <x v="1"/>
    <x v="0"/>
    <s v="AGT602073CR"/>
    <x v="5"/>
    <x v="0"/>
    <n v="4"/>
    <x v="0"/>
    <n v="4.32"/>
    <x v="0"/>
    <n v="100000"/>
    <s v="Biru"/>
    <n v="400000"/>
    <x v="19"/>
    <n v="5"/>
    <x v="4"/>
    <d v="2023-11-09T00:00:00"/>
    <x v="4"/>
    <m/>
    <m/>
    <n v="0"/>
    <x v="16"/>
    <x v="1"/>
  </r>
  <r>
    <n v="1000001212"/>
    <x v="1"/>
    <x v="0"/>
    <s v="AGT602075CR"/>
    <x v="6"/>
    <x v="0"/>
    <n v="3"/>
    <x v="0"/>
    <n v="3.24"/>
    <x v="0"/>
    <n v="100000"/>
    <s v="Biru"/>
    <n v="300000"/>
    <x v="19"/>
    <n v="5"/>
    <x v="4"/>
    <d v="2023-11-09T00:00:00"/>
    <x v="4"/>
    <m/>
    <m/>
    <n v="0"/>
    <x v="17"/>
    <x v="1"/>
  </r>
  <r>
    <n v="1000001212"/>
    <x v="1"/>
    <x v="0"/>
    <s v="AGT602075CR"/>
    <x v="6"/>
    <x v="0"/>
    <n v="2"/>
    <x v="0"/>
    <n v="2.16"/>
    <x v="0"/>
    <n v="100000"/>
    <s v="Biru"/>
    <n v="200000"/>
    <x v="20"/>
    <n v="5"/>
    <x v="4"/>
    <d v="2023-11-10T00:00:00"/>
    <x v="4"/>
    <m/>
    <m/>
    <n v="0"/>
    <x v="0"/>
    <x v="1"/>
  </r>
  <r>
    <n v="1000001212"/>
    <x v="1"/>
    <x v="0"/>
    <s v="AGT602503R"/>
    <x v="0"/>
    <x v="0"/>
    <n v="33"/>
    <x v="0"/>
    <n v="35.64"/>
    <x v="0"/>
    <n v="100000"/>
    <s v="Biru"/>
    <n v="3300000"/>
    <x v="21"/>
    <n v="4"/>
    <x v="5"/>
    <d v="2023-12-09T00:00:00"/>
    <x v="5"/>
    <m/>
    <m/>
    <n v="0"/>
    <x v="18"/>
    <x v="1"/>
  </r>
  <r>
    <n v="1000001212"/>
    <x v="1"/>
    <x v="0"/>
    <s v="AGT602600R"/>
    <x v="8"/>
    <x v="0"/>
    <n v="181"/>
    <x v="0"/>
    <n v="195.48"/>
    <x v="0"/>
    <n v="100000"/>
    <s v="Biru"/>
    <n v="18100000"/>
    <x v="22"/>
    <n v="5"/>
    <x v="5"/>
    <d v="2023-12-14T00:00:00"/>
    <x v="5"/>
    <m/>
    <m/>
    <n v="0"/>
    <x v="19"/>
    <x v="1"/>
  </r>
  <r>
    <n v="1000001212"/>
    <x v="1"/>
    <x v="0"/>
    <s v="AGT602073CR"/>
    <x v="5"/>
    <x v="0"/>
    <n v="66"/>
    <x v="0"/>
    <n v="71.28"/>
    <x v="0"/>
    <n v="100000"/>
    <s v="Biru"/>
    <n v="6600000"/>
    <x v="23"/>
    <n v="1"/>
    <x v="6"/>
    <d v="2023-01-30T00:00:00"/>
    <x v="6"/>
    <m/>
    <m/>
    <n v="0"/>
    <x v="20"/>
    <x v="1"/>
  </r>
  <r>
    <n v="1000001212"/>
    <x v="1"/>
    <x v="0"/>
    <s v="AGTA602725R"/>
    <x v="4"/>
    <x v="0"/>
    <n v="20"/>
    <x v="0"/>
    <n v="21.6"/>
    <x v="0"/>
    <n v="100000"/>
    <s v="Biru"/>
    <n v="2000000"/>
    <x v="23"/>
    <n v="1"/>
    <x v="6"/>
    <d v="2023-01-30T00:00:00"/>
    <x v="6"/>
    <m/>
    <m/>
    <n v="0"/>
    <x v="21"/>
    <x v="1"/>
  </r>
  <r>
    <n v="1000001212"/>
    <x v="1"/>
    <x v="0"/>
    <s v="AGT602201R"/>
    <x v="1"/>
    <x v="0"/>
    <n v="14"/>
    <x v="0"/>
    <n v="15.12"/>
    <x v="0"/>
    <n v="100000"/>
    <s v="Biru"/>
    <n v="1400000"/>
    <x v="24"/>
    <n v="2"/>
    <x v="7"/>
    <d v="2023-04-04T00:00:00"/>
    <x v="7"/>
    <s v="Promo Lebaran"/>
    <s v="Promo Diskon Langsung"/>
    <n v="1500"/>
    <x v="22"/>
    <x v="1"/>
  </r>
  <r>
    <n v="1000001212"/>
    <x v="1"/>
    <x v="0"/>
    <s v="AGT602201R"/>
    <x v="1"/>
    <x v="0"/>
    <n v="52"/>
    <x v="0"/>
    <n v="56.16"/>
    <x v="0"/>
    <n v="100000"/>
    <s v="Biru"/>
    <n v="5200000"/>
    <x v="25"/>
    <n v="2"/>
    <x v="8"/>
    <d v="2023-06-07T00:00:00"/>
    <x v="8"/>
    <m/>
    <m/>
    <n v="0"/>
    <x v="23"/>
    <x v="1"/>
  </r>
  <r>
    <n v="1000001212"/>
    <x v="1"/>
    <x v="0"/>
    <s v="AGT602119R"/>
    <x v="9"/>
    <x v="0"/>
    <n v="1"/>
    <x v="0"/>
    <n v="1.08"/>
    <x v="0"/>
    <n v="100000"/>
    <s v="Biru"/>
    <n v="100000"/>
    <x v="26"/>
    <n v="3"/>
    <x v="8"/>
    <d v="2023-06-14T00:00:00"/>
    <x v="8"/>
    <m/>
    <m/>
    <n v="0"/>
    <x v="1"/>
    <x v="1"/>
  </r>
  <r>
    <n v="1000001212"/>
    <x v="1"/>
    <x v="0"/>
    <s v="AGTA602725R"/>
    <x v="4"/>
    <x v="0"/>
    <n v="13"/>
    <x v="0"/>
    <n v="14.04"/>
    <x v="0"/>
    <n v="100000"/>
    <s v="Biru"/>
    <n v="1300000"/>
    <x v="27"/>
    <n v="4"/>
    <x v="8"/>
    <d v="2023-06-26T00:00:00"/>
    <x v="8"/>
    <m/>
    <m/>
    <n v="0"/>
    <x v="24"/>
    <x v="1"/>
  </r>
  <r>
    <n v="1000001212"/>
    <x v="1"/>
    <x v="0"/>
    <s v="AGT602201R"/>
    <x v="1"/>
    <x v="0"/>
    <n v="6"/>
    <x v="0"/>
    <n v="6.48"/>
    <x v="0"/>
    <n v="100000"/>
    <s v="Biru"/>
    <n v="600000"/>
    <x v="28"/>
    <n v="1"/>
    <x v="8"/>
    <d v="2023-06-26T00:00:00"/>
    <x v="8"/>
    <m/>
    <m/>
    <n v="0"/>
    <x v="7"/>
    <x v="1"/>
  </r>
  <r>
    <n v="1000001010"/>
    <x v="0"/>
    <x v="0"/>
    <s v="AGT602201R"/>
    <x v="1"/>
    <x v="0"/>
    <n v="300"/>
    <x v="0"/>
    <n v="324"/>
    <x v="0"/>
    <n v="100000"/>
    <s v="Biru"/>
    <n v="30000000"/>
    <x v="2"/>
    <n v="1"/>
    <x v="1"/>
    <d v="2023-09-06T00:00:00"/>
    <x v="2"/>
    <m/>
    <m/>
    <n v="0"/>
    <x v="25"/>
    <x v="0"/>
  </r>
  <r>
    <n v="1000001212"/>
    <x v="1"/>
    <x v="0"/>
    <s v="AGT602503R"/>
    <x v="0"/>
    <x v="0"/>
    <n v="26"/>
    <x v="0"/>
    <n v="28.08"/>
    <x v="0"/>
    <n v="100000"/>
    <s v="Biru"/>
    <n v="2600000"/>
    <x v="29"/>
    <n v="2"/>
    <x v="9"/>
    <d v="2023-02-21T00:00:00"/>
    <x v="9"/>
    <m/>
    <m/>
    <n v="0"/>
    <x v="2"/>
    <x v="1"/>
  </r>
  <r>
    <n v="1000001212"/>
    <x v="1"/>
    <x v="0"/>
    <s v="AGT602118R"/>
    <x v="2"/>
    <x v="0"/>
    <n v="2"/>
    <x v="0"/>
    <n v="2.16"/>
    <x v="0"/>
    <n v="100000"/>
    <s v="Biru"/>
    <n v="200000"/>
    <x v="30"/>
    <n v="1"/>
    <x v="9"/>
    <d v="2023-02-28T00:00:00"/>
    <x v="9"/>
    <m/>
    <m/>
    <n v="0"/>
    <x v="0"/>
    <x v="1"/>
  </r>
  <r>
    <n v="1000001212"/>
    <x v="1"/>
    <x v="0"/>
    <s v="AGTA602714R"/>
    <x v="3"/>
    <x v="0"/>
    <n v="20"/>
    <x v="0"/>
    <n v="21.6"/>
    <x v="0"/>
    <n v="100000"/>
    <s v="Biru"/>
    <n v="2000000"/>
    <x v="31"/>
    <n v="6"/>
    <x v="10"/>
    <d v="2023-03-06T00:00:00"/>
    <x v="10"/>
    <s v="Promo Lebaran"/>
    <s v="Promo Diskon Langsung"/>
    <n v="1500"/>
    <x v="26"/>
    <x v="1"/>
  </r>
  <r>
    <n v="1000001212"/>
    <x v="1"/>
    <x v="0"/>
    <s v="AGTA602714R"/>
    <x v="3"/>
    <x v="0"/>
    <n v="32"/>
    <x v="0"/>
    <n v="34.56"/>
    <x v="0"/>
    <n v="100000"/>
    <s v="Biru"/>
    <n v="3200000"/>
    <x v="32"/>
    <n v="4"/>
    <x v="10"/>
    <d v="2023-03-20T00:00:00"/>
    <x v="10"/>
    <s v="Promo Lebaran"/>
    <s v="Promo Diskon Langsung"/>
    <n v="1500"/>
    <x v="27"/>
    <x v="1"/>
  </r>
  <r>
    <n v="1000001212"/>
    <x v="1"/>
    <x v="0"/>
    <s v="AGT602602R"/>
    <x v="10"/>
    <x v="0"/>
    <n v="20"/>
    <x v="0"/>
    <n v="21.6"/>
    <x v="0"/>
    <n v="100000"/>
    <s v="Biru"/>
    <n v="2000000"/>
    <x v="33"/>
    <n v="1"/>
    <x v="11"/>
    <d v="2023-05-16T00:00:00"/>
    <x v="11"/>
    <s v="Promo Lebaran"/>
    <s v="Promo Diskon Langsung"/>
    <n v="1500"/>
    <x v="26"/>
    <x v="1"/>
  </r>
  <r>
    <n v="1000001212"/>
    <x v="1"/>
    <x v="0"/>
    <s v="AGT602602R"/>
    <x v="10"/>
    <x v="0"/>
    <n v="6"/>
    <x v="0"/>
    <n v="6.48"/>
    <x v="0"/>
    <n v="100000"/>
    <s v="Biru"/>
    <n v="600000"/>
    <x v="34"/>
    <n v="1"/>
    <x v="11"/>
    <d v="2023-05-22T00:00:00"/>
    <x v="11"/>
    <s v="Promo Lebaran"/>
    <s v="Promo Diskon Langsung"/>
    <n v="1500"/>
    <x v="28"/>
    <x v="1"/>
  </r>
  <r>
    <n v="1000001212"/>
    <x v="1"/>
    <x v="0"/>
    <s v="AGT602073CR"/>
    <x v="5"/>
    <x v="0"/>
    <n v="70"/>
    <x v="0"/>
    <n v="75.599999999999994"/>
    <x v="0"/>
    <n v="100000"/>
    <s v="Biru"/>
    <n v="7000000"/>
    <x v="35"/>
    <n v="1"/>
    <x v="11"/>
    <d v="2023-05-25T00:00:00"/>
    <x v="11"/>
    <s v="Promo Lebaran"/>
    <s v="Promo Diskon Langsung"/>
    <n v="1500"/>
    <x v="29"/>
    <x v="1"/>
  </r>
  <r>
    <n v="1000001212"/>
    <x v="1"/>
    <x v="0"/>
    <s v="AGT602075CR"/>
    <x v="6"/>
    <x v="0"/>
    <n v="114"/>
    <x v="0"/>
    <n v="123.12"/>
    <x v="0"/>
    <n v="100000"/>
    <s v="Biru"/>
    <n v="11400000"/>
    <x v="35"/>
    <n v="1"/>
    <x v="11"/>
    <d v="2023-05-25T00:00:00"/>
    <x v="11"/>
    <s v="Promo Lebaran"/>
    <s v="Promo Diskon Langsung"/>
    <n v="1500"/>
    <x v="30"/>
    <x v="1"/>
  </r>
  <r>
    <n v="1000001212"/>
    <x v="1"/>
    <x v="0"/>
    <s v="AGT602602R"/>
    <x v="10"/>
    <x v="0"/>
    <n v="2"/>
    <x v="0"/>
    <n v="2.16"/>
    <x v="0"/>
    <n v="100000"/>
    <s v="Biru"/>
    <n v="200000"/>
    <x v="36"/>
    <n v="3"/>
    <x v="11"/>
    <d v="2023-05-31T00:00:00"/>
    <x v="11"/>
    <s v="Promo Lebaran"/>
    <s v="Promo Diskon Langsung"/>
    <n v="1500"/>
    <x v="31"/>
    <x v="1"/>
  </r>
  <r>
    <n v="1000001212"/>
    <x v="1"/>
    <x v="0"/>
    <s v="AGT602145R"/>
    <x v="11"/>
    <x v="0"/>
    <n v="52"/>
    <x v="0"/>
    <n v="56.16"/>
    <x v="0"/>
    <n v="130000"/>
    <s v="Merah"/>
    <n v="6760000"/>
    <x v="37"/>
    <n v="2"/>
    <x v="6"/>
    <d v="2023-01-31T00:00:00"/>
    <x v="6"/>
    <m/>
    <m/>
    <n v="0"/>
    <x v="32"/>
    <x v="1"/>
  </r>
  <r>
    <n v="1000001212"/>
    <x v="1"/>
    <x v="0"/>
    <s v="AGT602155R"/>
    <x v="12"/>
    <x v="0"/>
    <n v="3"/>
    <x v="0"/>
    <n v="3.24"/>
    <x v="0"/>
    <n v="130000"/>
    <s v="Merah"/>
    <n v="390000"/>
    <x v="38"/>
    <n v="1"/>
    <x v="6"/>
    <d v="2023-01-23T00:00:00"/>
    <x v="6"/>
    <m/>
    <m/>
    <n v="0"/>
    <x v="33"/>
    <x v="1"/>
  </r>
  <r>
    <n v="1000001212"/>
    <x v="1"/>
    <x v="0"/>
    <s v="AGT602251R"/>
    <x v="13"/>
    <x v="0"/>
    <n v="3"/>
    <x v="0"/>
    <n v="3.24"/>
    <x v="0"/>
    <n v="130000"/>
    <s v="Merah"/>
    <n v="390000"/>
    <x v="39"/>
    <n v="1"/>
    <x v="5"/>
    <d v="2023-01-05T00:00:00"/>
    <x v="6"/>
    <m/>
    <m/>
    <n v="0"/>
    <x v="33"/>
    <x v="1"/>
  </r>
  <r>
    <n v="1000001212"/>
    <x v="1"/>
    <x v="0"/>
    <s v="AGT602518R"/>
    <x v="14"/>
    <x v="0"/>
    <n v="1"/>
    <x v="0"/>
    <n v="1.08"/>
    <x v="0"/>
    <n v="130000"/>
    <s v="Merah"/>
    <n v="130000"/>
    <x v="40"/>
    <n v="5"/>
    <x v="6"/>
    <d v="2023-01-21T00:00:00"/>
    <x v="6"/>
    <m/>
    <m/>
    <n v="0"/>
    <x v="34"/>
    <x v="1"/>
  </r>
  <r>
    <n v="1000001212"/>
    <x v="1"/>
    <x v="0"/>
    <s v="AGT602518R"/>
    <x v="14"/>
    <x v="0"/>
    <n v="5"/>
    <x v="0"/>
    <n v="5.4"/>
    <x v="0"/>
    <n v="130000"/>
    <s v="Merah"/>
    <n v="650000"/>
    <x v="41"/>
    <n v="4"/>
    <x v="6"/>
    <d v="2023-01-05T00:00:00"/>
    <x v="6"/>
    <m/>
    <m/>
    <n v="0"/>
    <x v="35"/>
    <x v="1"/>
  </r>
  <r>
    <n v="1000001212"/>
    <x v="1"/>
    <x v="0"/>
    <s v="AGT602518R"/>
    <x v="14"/>
    <x v="0"/>
    <n v="22"/>
    <x v="0"/>
    <n v="23.76"/>
    <x v="0"/>
    <n v="130000"/>
    <s v="Merah"/>
    <n v="2860000"/>
    <x v="39"/>
    <n v="1"/>
    <x v="5"/>
    <d v="2023-01-12T00:00:00"/>
    <x v="6"/>
    <m/>
    <m/>
    <n v="0"/>
    <x v="36"/>
    <x v="1"/>
  </r>
  <r>
    <n v="1000001212"/>
    <x v="1"/>
    <x v="0"/>
    <s v="AGT603522R"/>
    <x v="15"/>
    <x v="0"/>
    <n v="10"/>
    <x v="0"/>
    <n v="10.8"/>
    <x v="0"/>
    <n v="130000"/>
    <s v="Merah"/>
    <n v="1300000"/>
    <x v="42"/>
    <n v="6"/>
    <x v="6"/>
    <d v="2023-01-30T00:00:00"/>
    <x v="6"/>
    <m/>
    <m/>
    <n v="0"/>
    <x v="24"/>
    <x v="1"/>
  </r>
  <r>
    <n v="1000001212"/>
    <x v="1"/>
    <x v="0"/>
    <s v="AGT603523R"/>
    <x v="16"/>
    <x v="0"/>
    <n v="12"/>
    <x v="0"/>
    <n v="12.96"/>
    <x v="0"/>
    <n v="130000"/>
    <s v="Merah"/>
    <n v="1560000"/>
    <x v="42"/>
    <n v="6"/>
    <x v="6"/>
    <d v="2023-01-30T00:00:00"/>
    <x v="6"/>
    <m/>
    <m/>
    <n v="0"/>
    <x v="37"/>
    <x v="1"/>
  </r>
  <r>
    <n v="1000001212"/>
    <x v="1"/>
    <x v="0"/>
    <s v="AGT603526R"/>
    <x v="17"/>
    <x v="0"/>
    <n v="118"/>
    <x v="0"/>
    <n v="127.44"/>
    <x v="0"/>
    <n v="130000"/>
    <s v="Merah"/>
    <n v="15340000"/>
    <x v="43"/>
    <n v="4"/>
    <x v="6"/>
    <d v="2023-01-31T00:00:00"/>
    <x v="6"/>
    <m/>
    <m/>
    <n v="0"/>
    <x v="38"/>
    <x v="1"/>
  </r>
  <r>
    <n v="1000001212"/>
    <x v="1"/>
    <x v="0"/>
    <s v="AGT602145R"/>
    <x v="11"/>
    <x v="0"/>
    <n v="5"/>
    <x v="0"/>
    <n v="5.4"/>
    <x v="0"/>
    <n v="130000"/>
    <s v="Merah"/>
    <n v="650000"/>
    <x v="44"/>
    <n v="5"/>
    <x v="9"/>
    <d v="2023-02-16T00:00:00"/>
    <x v="9"/>
    <m/>
    <m/>
    <n v="0"/>
    <x v="35"/>
    <x v="1"/>
  </r>
  <r>
    <n v="1000001212"/>
    <x v="1"/>
    <x v="0"/>
    <s v="AGT602145R"/>
    <x v="11"/>
    <x v="0"/>
    <n v="4"/>
    <x v="0"/>
    <n v="4.32"/>
    <x v="0"/>
    <n v="130000"/>
    <s v="Merah"/>
    <n v="520000"/>
    <x v="45"/>
    <n v="4"/>
    <x v="9"/>
    <d v="2023-02-23T00:00:00"/>
    <x v="9"/>
    <m/>
    <m/>
    <n v="0"/>
    <x v="39"/>
    <x v="1"/>
  </r>
  <r>
    <n v="1000001212"/>
    <x v="1"/>
    <x v="0"/>
    <s v="AGT602518R"/>
    <x v="14"/>
    <x v="0"/>
    <n v="2"/>
    <x v="0"/>
    <n v="2.16"/>
    <x v="0"/>
    <n v="130000"/>
    <s v="Merah"/>
    <n v="260000"/>
    <x v="46"/>
    <n v="5"/>
    <x v="9"/>
    <d v="2023-02-25T00:00:00"/>
    <x v="9"/>
    <m/>
    <m/>
    <n v="0"/>
    <x v="40"/>
    <x v="1"/>
  </r>
  <r>
    <n v="1000001212"/>
    <x v="1"/>
    <x v="0"/>
    <s v="AGT602154R"/>
    <x v="18"/>
    <x v="0"/>
    <n v="160"/>
    <x v="0"/>
    <n v="172.8"/>
    <x v="0"/>
    <n v="130000"/>
    <s v="Merah"/>
    <n v="20800000"/>
    <x v="47"/>
    <n v="6"/>
    <x v="9"/>
    <d v="2023-02-27T00:00:00"/>
    <x v="9"/>
    <m/>
    <m/>
    <n v="0"/>
    <x v="41"/>
    <x v="1"/>
  </r>
  <r>
    <n v="1000001212"/>
    <x v="1"/>
    <x v="0"/>
    <s v="AGT602154R"/>
    <x v="18"/>
    <x v="0"/>
    <n v="41"/>
    <x v="0"/>
    <n v="44.28"/>
    <x v="0"/>
    <n v="130000"/>
    <s v="Merah"/>
    <n v="5330000"/>
    <x v="47"/>
    <n v="6"/>
    <x v="9"/>
    <d v="2023-02-27T00:00:00"/>
    <x v="9"/>
    <m/>
    <m/>
    <n v="0"/>
    <x v="42"/>
    <x v="1"/>
  </r>
  <r>
    <n v="1000001212"/>
    <x v="1"/>
    <x v="0"/>
    <s v="AGT602154R"/>
    <x v="18"/>
    <x v="0"/>
    <n v="70"/>
    <x v="0"/>
    <n v="75.599999999999994"/>
    <x v="0"/>
    <n v="130000"/>
    <s v="Merah"/>
    <n v="9100000"/>
    <x v="47"/>
    <n v="6"/>
    <x v="9"/>
    <d v="2023-02-28T00:00:00"/>
    <x v="9"/>
    <m/>
    <m/>
    <n v="0"/>
    <x v="43"/>
    <x v="1"/>
  </r>
  <r>
    <n v="1000001212"/>
    <x v="1"/>
    <x v="0"/>
    <s v="AGT602154R"/>
    <x v="18"/>
    <x v="0"/>
    <n v="160"/>
    <x v="0"/>
    <n v="172.8"/>
    <x v="0"/>
    <n v="130000"/>
    <s v="Merah"/>
    <n v="20800000"/>
    <x v="47"/>
    <n v="6"/>
    <x v="9"/>
    <d v="2023-02-28T00:00:00"/>
    <x v="9"/>
    <m/>
    <m/>
    <n v="0"/>
    <x v="41"/>
    <x v="1"/>
  </r>
  <r>
    <n v="1000001010"/>
    <x v="0"/>
    <x v="0"/>
    <s v="AGT602121R"/>
    <x v="19"/>
    <x v="0"/>
    <n v="17"/>
    <x v="0"/>
    <n v="18.36"/>
    <x v="0"/>
    <n v="130000"/>
    <s v="Merah"/>
    <n v="2210000"/>
    <x v="48"/>
    <n v="4"/>
    <x v="9"/>
    <d v="2023-02-17T00:00:00"/>
    <x v="9"/>
    <m/>
    <m/>
    <n v="0"/>
    <x v="44"/>
    <x v="0"/>
  </r>
  <r>
    <n v="1000001212"/>
    <x v="1"/>
    <x v="0"/>
    <s v="AGT603501R"/>
    <x v="20"/>
    <x v="0"/>
    <n v="2"/>
    <x v="0"/>
    <n v="2.16"/>
    <x v="0"/>
    <n v="130000"/>
    <s v="Merah"/>
    <n v="260000"/>
    <x v="49"/>
    <n v="3"/>
    <x v="9"/>
    <d v="2023-02-02T00:00:00"/>
    <x v="9"/>
    <m/>
    <m/>
    <n v="0"/>
    <x v="40"/>
    <x v="1"/>
  </r>
  <r>
    <n v="1000001212"/>
    <x v="1"/>
    <x v="0"/>
    <s v="AGT603500R"/>
    <x v="21"/>
    <x v="0"/>
    <n v="4"/>
    <x v="0"/>
    <n v="4.32"/>
    <x v="0"/>
    <n v="130000"/>
    <s v="Merah"/>
    <n v="520000"/>
    <x v="49"/>
    <n v="3"/>
    <x v="9"/>
    <d v="2023-02-04T00:00:00"/>
    <x v="9"/>
    <m/>
    <m/>
    <n v="0"/>
    <x v="39"/>
    <x v="1"/>
  </r>
  <r>
    <n v="1000001212"/>
    <x v="1"/>
    <x v="0"/>
    <s v="AGT603522R"/>
    <x v="15"/>
    <x v="0"/>
    <n v="43"/>
    <x v="0"/>
    <n v="46.44"/>
    <x v="0"/>
    <n v="130000"/>
    <s v="Merah"/>
    <n v="5590000"/>
    <x v="49"/>
    <n v="3"/>
    <x v="9"/>
    <d v="2023-02-11T00:00:00"/>
    <x v="9"/>
    <m/>
    <m/>
    <n v="0"/>
    <x v="45"/>
    <x v="1"/>
  </r>
  <r>
    <n v="1000001212"/>
    <x v="1"/>
    <x v="0"/>
    <s v="AGT602121R"/>
    <x v="19"/>
    <x v="0"/>
    <n v="1"/>
    <x v="0"/>
    <n v="1.08"/>
    <x v="0"/>
    <n v="130000"/>
    <s v="Merah"/>
    <n v="130000"/>
    <x v="50"/>
    <n v="1"/>
    <x v="9"/>
    <d v="2023-02-13T00:00:00"/>
    <x v="9"/>
    <m/>
    <m/>
    <n v="0"/>
    <x v="34"/>
    <x v="1"/>
  </r>
  <r>
    <n v="1000001212"/>
    <x v="1"/>
    <x v="0"/>
    <s v="AGT603522R"/>
    <x v="15"/>
    <x v="0"/>
    <n v="1"/>
    <x v="0"/>
    <n v="1.08"/>
    <x v="0"/>
    <n v="130000"/>
    <s v="Merah"/>
    <n v="130000"/>
    <x v="50"/>
    <n v="1"/>
    <x v="9"/>
    <d v="2023-02-13T00:00:00"/>
    <x v="9"/>
    <m/>
    <m/>
    <n v="0"/>
    <x v="34"/>
    <x v="1"/>
  </r>
  <r>
    <n v="1000001212"/>
    <x v="1"/>
    <x v="0"/>
    <s v="AGT603521R"/>
    <x v="22"/>
    <x v="0"/>
    <n v="1"/>
    <x v="0"/>
    <n v="1.08"/>
    <x v="0"/>
    <n v="130000"/>
    <s v="Merah"/>
    <n v="130000"/>
    <x v="50"/>
    <n v="1"/>
    <x v="9"/>
    <d v="2023-02-13T00:00:00"/>
    <x v="9"/>
    <m/>
    <m/>
    <n v="0"/>
    <x v="34"/>
    <x v="1"/>
  </r>
  <r>
    <n v="1000001212"/>
    <x v="1"/>
    <x v="0"/>
    <s v="AGT603521R"/>
    <x v="22"/>
    <x v="0"/>
    <n v="4"/>
    <x v="0"/>
    <n v="4.32"/>
    <x v="0"/>
    <n v="130000"/>
    <s v="Merah"/>
    <n v="520000"/>
    <x v="51"/>
    <n v="5"/>
    <x v="10"/>
    <d v="2023-03-11T00:00:00"/>
    <x v="10"/>
    <s v="Promo Lebaran"/>
    <s v="Promo Diskon Langsung"/>
    <n v="1500"/>
    <x v="46"/>
    <x v="1"/>
  </r>
  <r>
    <n v="1000001212"/>
    <x v="1"/>
    <x v="0"/>
    <s v="AGT602145R"/>
    <x v="11"/>
    <x v="0"/>
    <n v="5"/>
    <x v="0"/>
    <n v="5.4"/>
    <x v="0"/>
    <n v="130000"/>
    <s v="Merah"/>
    <n v="650000"/>
    <x v="51"/>
    <n v="5"/>
    <x v="10"/>
    <d v="2023-03-11T00:00:00"/>
    <x v="10"/>
    <s v="Promo Lebaran"/>
    <s v="Promo Diskon Langsung"/>
    <n v="1500"/>
    <x v="47"/>
    <x v="1"/>
  </r>
  <r>
    <n v="1000001212"/>
    <x v="1"/>
    <x v="0"/>
    <s v="AGT602609R"/>
    <x v="23"/>
    <x v="0"/>
    <n v="4"/>
    <x v="0"/>
    <n v="4.32"/>
    <x v="0"/>
    <n v="130000"/>
    <s v="Merah"/>
    <n v="520000"/>
    <x v="52"/>
    <n v="2"/>
    <x v="10"/>
    <d v="2023-03-15T00:00:00"/>
    <x v="10"/>
    <s v="Promo Lebaran"/>
    <s v="Promo Diskon Langsung"/>
    <n v="1500"/>
    <x v="46"/>
    <x v="1"/>
  </r>
  <r>
    <n v="1000001212"/>
    <x v="1"/>
    <x v="0"/>
    <s v="AGT602145R"/>
    <x v="11"/>
    <x v="0"/>
    <n v="1"/>
    <x v="0"/>
    <n v="1.08"/>
    <x v="0"/>
    <n v="130000"/>
    <s v="Merah"/>
    <n v="130000"/>
    <x v="53"/>
    <n v="3"/>
    <x v="10"/>
    <d v="2023-03-15T00:00:00"/>
    <x v="10"/>
    <s v="Promo Lebaran"/>
    <s v="Promo Diskon Langsung"/>
    <n v="1500"/>
    <x v="48"/>
    <x v="1"/>
  </r>
  <r>
    <n v="1000001010"/>
    <x v="0"/>
    <x v="0"/>
    <s v="AGT602121R"/>
    <x v="19"/>
    <x v="0"/>
    <n v="17"/>
    <x v="0"/>
    <n v="18.36"/>
    <x v="0"/>
    <n v="130000"/>
    <s v="Merah"/>
    <n v="2210000"/>
    <x v="54"/>
    <n v="1"/>
    <x v="10"/>
    <d v="2023-03-07T00:00:00"/>
    <x v="10"/>
    <s v="Promo Lebaran"/>
    <s v="Promo Diskon Langsung"/>
    <n v="1500"/>
    <x v="49"/>
    <x v="0"/>
  </r>
  <r>
    <n v="1000001010"/>
    <x v="0"/>
    <x v="0"/>
    <s v="AGT602121R"/>
    <x v="19"/>
    <x v="0"/>
    <n v="2"/>
    <x v="0"/>
    <n v="2.16"/>
    <x v="0"/>
    <n v="130000"/>
    <s v="Merah"/>
    <n v="260000"/>
    <x v="55"/>
    <n v="2"/>
    <x v="10"/>
    <d v="2023-03-08T00:00:00"/>
    <x v="10"/>
    <s v="Promo Lebaran"/>
    <s v="Promo Diskon Langsung"/>
    <n v="1500"/>
    <x v="50"/>
    <x v="0"/>
  </r>
  <r>
    <n v="1000001010"/>
    <x v="0"/>
    <x v="0"/>
    <s v="AGT602121R"/>
    <x v="19"/>
    <x v="0"/>
    <n v="2"/>
    <x v="0"/>
    <n v="2.16"/>
    <x v="0"/>
    <n v="130000"/>
    <s v="Merah"/>
    <n v="260000"/>
    <x v="56"/>
    <n v="3"/>
    <x v="10"/>
    <d v="2023-03-09T00:00:00"/>
    <x v="10"/>
    <s v="Promo Lebaran"/>
    <s v="Promo Diskon Langsung"/>
    <n v="1500"/>
    <x v="50"/>
    <x v="0"/>
  </r>
  <r>
    <n v="1000001010"/>
    <x v="0"/>
    <x v="0"/>
    <s v="AGT602609R"/>
    <x v="23"/>
    <x v="0"/>
    <n v="5"/>
    <x v="0"/>
    <n v="5.4"/>
    <x v="0"/>
    <n v="130000"/>
    <s v="Merah"/>
    <n v="650000"/>
    <x v="51"/>
    <n v="5"/>
    <x v="10"/>
    <d v="2023-03-11T00:00:00"/>
    <x v="10"/>
    <s v="Promo Lebaran"/>
    <s v="Promo Diskon Langsung"/>
    <n v="1500"/>
    <x v="47"/>
    <x v="0"/>
  </r>
  <r>
    <n v="1000001212"/>
    <x v="1"/>
    <x v="0"/>
    <s v="AGT602155R"/>
    <x v="12"/>
    <x v="0"/>
    <n v="14"/>
    <x v="0"/>
    <n v="15.12"/>
    <x v="0"/>
    <n v="130000"/>
    <s v="Merah"/>
    <n v="1820000"/>
    <x v="32"/>
    <n v="4"/>
    <x v="10"/>
    <d v="2023-03-17T00:00:00"/>
    <x v="10"/>
    <s v="Promo Lebaran"/>
    <s v="Promo Diskon Langsung"/>
    <n v="1500"/>
    <x v="51"/>
    <x v="1"/>
  </r>
  <r>
    <n v="1000001212"/>
    <x v="1"/>
    <x v="0"/>
    <s v="AGT602518R"/>
    <x v="14"/>
    <x v="0"/>
    <n v="27"/>
    <x v="0"/>
    <n v="29.16"/>
    <x v="0"/>
    <n v="130000"/>
    <s v="Merah"/>
    <n v="3510000"/>
    <x v="32"/>
    <n v="4"/>
    <x v="10"/>
    <d v="2023-03-17T00:00:00"/>
    <x v="10"/>
    <s v="Promo Lebaran"/>
    <s v="Promo Diskon Langsung"/>
    <n v="1500"/>
    <x v="52"/>
    <x v="1"/>
  </r>
  <r>
    <n v="1000001212"/>
    <x v="1"/>
    <x v="0"/>
    <s v="AGT602145R"/>
    <x v="11"/>
    <x v="0"/>
    <n v="15"/>
    <x v="0"/>
    <n v="16.2"/>
    <x v="0"/>
    <n v="130000"/>
    <s v="Merah"/>
    <n v="1950000"/>
    <x v="57"/>
    <n v="5"/>
    <x v="10"/>
    <d v="2023-03-28T00:00:00"/>
    <x v="10"/>
    <s v="Promo Lebaran"/>
    <s v="Promo Diskon Langsung"/>
    <n v="1500"/>
    <x v="53"/>
    <x v="1"/>
  </r>
  <r>
    <n v="1000001212"/>
    <x v="1"/>
    <x v="0"/>
    <s v="AGT602154R"/>
    <x v="18"/>
    <x v="0"/>
    <n v="50"/>
    <x v="0"/>
    <n v="54"/>
    <x v="0"/>
    <n v="130000"/>
    <s v="Merah"/>
    <n v="6500000"/>
    <x v="58"/>
    <n v="1"/>
    <x v="10"/>
    <d v="2023-03-28T00:00:00"/>
    <x v="10"/>
    <s v="Promo Lebaran"/>
    <s v="Promo Diskon Langsung"/>
    <n v="1500"/>
    <x v="54"/>
    <x v="1"/>
  </r>
  <r>
    <n v="1000001212"/>
    <x v="1"/>
    <x v="0"/>
    <s v="AGT602145R"/>
    <x v="11"/>
    <x v="0"/>
    <n v="7"/>
    <x v="0"/>
    <n v="7.56"/>
    <x v="0"/>
    <n v="130000"/>
    <s v="Merah"/>
    <n v="910000"/>
    <x v="58"/>
    <n v="1"/>
    <x v="10"/>
    <d v="2023-03-28T00:00:00"/>
    <x v="10"/>
    <s v="Promo Lebaran"/>
    <s v="Promo Diskon Langsung"/>
    <n v="1500"/>
    <x v="55"/>
    <x v="1"/>
  </r>
  <r>
    <n v="1000001212"/>
    <x v="1"/>
    <x v="0"/>
    <s v="AGT602518R"/>
    <x v="14"/>
    <x v="0"/>
    <n v="16"/>
    <x v="0"/>
    <n v="17.28"/>
    <x v="0"/>
    <n v="130000"/>
    <s v="Merah"/>
    <n v="2080000"/>
    <x v="59"/>
    <n v="5"/>
    <x v="10"/>
    <d v="2023-03-31T00:00:00"/>
    <x v="10"/>
    <s v="Promo Lebaran"/>
    <s v="Promo Diskon Langsung"/>
    <n v="1500"/>
    <x v="56"/>
    <x v="1"/>
  </r>
  <r>
    <n v="1000001010"/>
    <x v="0"/>
    <x v="0"/>
    <s v="AGT602121R"/>
    <x v="19"/>
    <x v="0"/>
    <n v="2"/>
    <x v="0"/>
    <n v="2.16"/>
    <x v="0"/>
    <n v="130000"/>
    <s v="Merah"/>
    <n v="260000"/>
    <x v="60"/>
    <n v="6"/>
    <x v="10"/>
    <d v="2023-03-20T00:00:00"/>
    <x v="10"/>
    <s v="Promo Lebaran"/>
    <s v="Promo Diskon Langsung"/>
    <n v="1500"/>
    <x v="50"/>
    <x v="0"/>
  </r>
  <r>
    <n v="1000001010"/>
    <x v="0"/>
    <x v="0"/>
    <s v="AGT602518R"/>
    <x v="14"/>
    <x v="0"/>
    <n v="107"/>
    <x v="0"/>
    <n v="115.56"/>
    <x v="0"/>
    <n v="130000"/>
    <s v="Merah"/>
    <n v="13910000"/>
    <x v="61"/>
    <n v="2"/>
    <x v="10"/>
    <d v="2023-03-21T00:00:00"/>
    <x v="10"/>
    <s v="Promo Lebaran"/>
    <s v="Promo Diskon Langsung"/>
    <n v="1500"/>
    <x v="57"/>
    <x v="0"/>
  </r>
  <r>
    <n v="1000001010"/>
    <x v="0"/>
    <x v="0"/>
    <s v="AGT603500R"/>
    <x v="21"/>
    <x v="0"/>
    <n v="2"/>
    <x v="0"/>
    <n v="2.16"/>
    <x v="0"/>
    <n v="130000"/>
    <s v="Merah"/>
    <n v="260000"/>
    <x v="62"/>
    <n v="2"/>
    <x v="10"/>
    <d v="2023-03-28T00:00:00"/>
    <x v="10"/>
    <s v="Promo Lebaran"/>
    <s v="Promo Diskon Langsung"/>
    <n v="1500"/>
    <x v="50"/>
    <x v="0"/>
  </r>
  <r>
    <n v="1000001212"/>
    <x v="1"/>
    <x v="0"/>
    <s v="AGT602145R"/>
    <x v="11"/>
    <x v="0"/>
    <n v="4"/>
    <x v="0"/>
    <n v="4.32"/>
    <x v="0"/>
    <n v="130000"/>
    <s v="Merah"/>
    <n v="520000"/>
    <x v="63"/>
    <n v="2"/>
    <x v="7"/>
    <d v="2023-04-11T00:00:00"/>
    <x v="7"/>
    <s v="Promo Lebaran"/>
    <s v="Promo Diskon Langsung"/>
    <n v="1500"/>
    <x v="46"/>
    <x v="1"/>
  </r>
  <r>
    <n v="1000001010"/>
    <x v="0"/>
    <x v="0"/>
    <s v="AGT602518R"/>
    <x v="14"/>
    <x v="0"/>
    <n v="2"/>
    <x v="0"/>
    <n v="2.16"/>
    <x v="0"/>
    <n v="130000"/>
    <s v="Merah"/>
    <n v="260000"/>
    <x v="64"/>
    <n v="1"/>
    <x v="7"/>
    <d v="2023-04-11T00:00:00"/>
    <x v="7"/>
    <s v="Promo Lebaran"/>
    <s v="Promo Diskon Langsung"/>
    <n v="1500"/>
    <x v="50"/>
    <x v="0"/>
  </r>
  <r>
    <n v="1000001010"/>
    <x v="0"/>
    <x v="0"/>
    <s v="AGT602145R"/>
    <x v="11"/>
    <x v="0"/>
    <n v="5"/>
    <x v="0"/>
    <n v="5.4"/>
    <x v="0"/>
    <n v="130000"/>
    <s v="Merah"/>
    <n v="650000"/>
    <x v="63"/>
    <n v="2"/>
    <x v="7"/>
    <d v="2023-04-11T00:00:00"/>
    <x v="7"/>
    <s v="Promo Lebaran"/>
    <s v="Promo Diskon Langsung"/>
    <n v="1500"/>
    <x v="47"/>
    <x v="0"/>
  </r>
  <r>
    <n v="1000001212"/>
    <x v="1"/>
    <x v="0"/>
    <s v="AGT602518R"/>
    <x v="14"/>
    <x v="0"/>
    <n v="20"/>
    <x v="0"/>
    <n v="21.6"/>
    <x v="0"/>
    <n v="130000"/>
    <s v="Merah"/>
    <n v="2600000"/>
    <x v="65"/>
    <n v="1"/>
    <x v="7"/>
    <d v="2023-04-03T00:00:00"/>
    <x v="7"/>
    <s v="Promo Lebaran"/>
    <s v="Promo Diskon Langsung"/>
    <n v="1500"/>
    <x v="58"/>
    <x v="1"/>
  </r>
  <r>
    <n v="1000001010"/>
    <x v="0"/>
    <x v="0"/>
    <s v="AGT602517R"/>
    <x v="24"/>
    <x v="0"/>
    <n v="1"/>
    <x v="0"/>
    <n v="1.08"/>
    <x v="0"/>
    <n v="130000"/>
    <s v="Merah"/>
    <n v="130000"/>
    <x v="66"/>
    <n v="6"/>
    <x v="7"/>
    <d v="2023-04-03T00:00:00"/>
    <x v="7"/>
    <s v="Promo Lebaran"/>
    <s v="Promo Diskon Langsung"/>
    <n v="1500"/>
    <x v="48"/>
    <x v="0"/>
  </r>
  <r>
    <n v="1000001010"/>
    <x v="0"/>
    <x v="0"/>
    <s v="AGT602518R"/>
    <x v="14"/>
    <x v="0"/>
    <n v="1"/>
    <x v="0"/>
    <n v="1.08"/>
    <x v="0"/>
    <n v="130000"/>
    <s v="Merah"/>
    <n v="130000"/>
    <x v="66"/>
    <n v="6"/>
    <x v="7"/>
    <d v="2023-04-03T00:00:00"/>
    <x v="7"/>
    <s v="Promo Lebaran"/>
    <s v="Promo Diskon Langsung"/>
    <n v="1500"/>
    <x v="48"/>
    <x v="0"/>
  </r>
  <r>
    <n v="1000001212"/>
    <x v="1"/>
    <x v="0"/>
    <s v="AGT602518R"/>
    <x v="14"/>
    <x v="0"/>
    <n v="-20"/>
    <x v="0"/>
    <n v="-21.6"/>
    <x v="0"/>
    <n v="130000"/>
    <s v="Merah"/>
    <n v="-2600000"/>
    <x v="67"/>
    <n v="4"/>
    <x v="7"/>
    <d v="2023-04-10T00:00:00"/>
    <x v="7"/>
    <s v="Promo Lebaran"/>
    <s v="Promo Diskon Langsung"/>
    <n v="1500"/>
    <x v="59"/>
    <x v="1"/>
  </r>
  <r>
    <n v="1000001212"/>
    <x v="1"/>
    <x v="0"/>
    <s v="AGT602518R"/>
    <x v="14"/>
    <x v="0"/>
    <n v="24"/>
    <x v="0"/>
    <n v="25.92"/>
    <x v="0"/>
    <n v="130000"/>
    <s v="Merah"/>
    <n v="3120000"/>
    <x v="68"/>
    <n v="4"/>
    <x v="11"/>
    <d v="2023-05-05T00:00:00"/>
    <x v="11"/>
    <s v="Promo Lebaran"/>
    <s v="Promo Diskon Langsung"/>
    <n v="1500"/>
    <x v="60"/>
    <x v="1"/>
  </r>
  <r>
    <n v="1000001212"/>
    <x v="1"/>
    <x v="0"/>
    <s v="AGT602154R"/>
    <x v="18"/>
    <x v="0"/>
    <n v="170"/>
    <x v="0"/>
    <n v="183.6"/>
    <x v="0"/>
    <n v="130000"/>
    <s v="Merah"/>
    <n v="22100000"/>
    <x v="69"/>
    <n v="2"/>
    <x v="11"/>
    <d v="2023-05-09T00:00:00"/>
    <x v="11"/>
    <s v="Promo Lebaran"/>
    <s v="Promo Diskon Langsung"/>
    <n v="1500"/>
    <x v="61"/>
    <x v="1"/>
  </r>
  <r>
    <n v="1000001212"/>
    <x v="1"/>
    <x v="0"/>
    <s v="AGT602154R"/>
    <x v="18"/>
    <x v="0"/>
    <n v="160"/>
    <x v="0"/>
    <n v="172.8"/>
    <x v="0"/>
    <n v="130000"/>
    <s v="Merah"/>
    <n v="20800000"/>
    <x v="69"/>
    <n v="2"/>
    <x v="11"/>
    <d v="2023-05-09T00:00:00"/>
    <x v="11"/>
    <s v="Promo Lebaran"/>
    <s v="Promo Diskon Langsung"/>
    <n v="1500"/>
    <x v="62"/>
    <x v="1"/>
  </r>
  <r>
    <n v="1000001212"/>
    <x v="1"/>
    <x v="0"/>
    <s v="AGT602154R"/>
    <x v="18"/>
    <x v="0"/>
    <n v="140"/>
    <x v="0"/>
    <n v="151.19999999999999"/>
    <x v="0"/>
    <n v="130000"/>
    <s v="Merah"/>
    <n v="18200000"/>
    <x v="70"/>
    <n v="5"/>
    <x v="11"/>
    <d v="2023-05-12T00:00:00"/>
    <x v="11"/>
    <s v="Promo Lebaran"/>
    <s v="Promo Diskon Langsung"/>
    <n v="1500"/>
    <x v="63"/>
    <x v="1"/>
  </r>
  <r>
    <n v="1000001212"/>
    <x v="1"/>
    <x v="0"/>
    <s v="AGT602154R"/>
    <x v="18"/>
    <x v="0"/>
    <n v="110"/>
    <x v="0"/>
    <n v="118.8"/>
    <x v="0"/>
    <n v="130000"/>
    <s v="Merah"/>
    <n v="14300000"/>
    <x v="70"/>
    <n v="5"/>
    <x v="11"/>
    <d v="2023-05-13T00:00:00"/>
    <x v="11"/>
    <s v="Promo Lebaran"/>
    <s v="Promo Diskon Langsung"/>
    <n v="1500"/>
    <x v="64"/>
    <x v="1"/>
  </r>
  <r>
    <n v="1000001010"/>
    <x v="0"/>
    <x v="0"/>
    <s v="AGT602518R"/>
    <x v="14"/>
    <x v="0"/>
    <n v="130"/>
    <x v="0"/>
    <n v="140.4"/>
    <x v="0"/>
    <n v="130000"/>
    <s v="Merah"/>
    <n v="16900000"/>
    <x v="71"/>
    <n v="5"/>
    <x v="11"/>
    <d v="2023-05-20T00:00:00"/>
    <x v="11"/>
    <s v="Promo Lebaran"/>
    <s v="Promo Diskon Langsung"/>
    <n v="1500"/>
    <x v="65"/>
    <x v="0"/>
  </r>
  <r>
    <n v="1000001212"/>
    <x v="1"/>
    <x v="0"/>
    <s v="AGT602121R"/>
    <x v="19"/>
    <x v="0"/>
    <n v="165"/>
    <x v="0"/>
    <n v="178.2"/>
    <x v="0"/>
    <n v="130000"/>
    <s v="Merah"/>
    <n v="21450000"/>
    <x v="72"/>
    <n v="6"/>
    <x v="11"/>
    <d v="2023-05-22T00:00:00"/>
    <x v="11"/>
    <s v="Promo Lebaran"/>
    <s v="Promo Diskon Langsung"/>
    <n v="1500"/>
    <x v="66"/>
    <x v="1"/>
  </r>
  <r>
    <n v="1000001212"/>
    <x v="1"/>
    <x v="0"/>
    <s v="AGT602154R"/>
    <x v="18"/>
    <x v="0"/>
    <n v="100"/>
    <x v="0"/>
    <n v="108"/>
    <x v="0"/>
    <n v="130000"/>
    <s v="Merah"/>
    <n v="13000000"/>
    <x v="34"/>
    <n v="1"/>
    <x v="11"/>
    <d v="2023-05-23T00:00:00"/>
    <x v="11"/>
    <s v="Promo Lebaran"/>
    <s v="Promo Diskon Langsung"/>
    <n v="1500"/>
    <x v="67"/>
    <x v="1"/>
  </r>
  <r>
    <n v="1000001212"/>
    <x v="1"/>
    <x v="0"/>
    <s v="AGT602154R"/>
    <x v="18"/>
    <x v="0"/>
    <n v="180"/>
    <x v="0"/>
    <n v="194.4"/>
    <x v="0"/>
    <n v="130000"/>
    <s v="Merah"/>
    <n v="23400000"/>
    <x v="73"/>
    <n v="2"/>
    <x v="11"/>
    <d v="2023-05-23T00:00:00"/>
    <x v="11"/>
    <s v="Promo Lebaran"/>
    <s v="Promo Diskon Langsung"/>
    <n v="1500"/>
    <x v="68"/>
    <x v="1"/>
  </r>
  <r>
    <n v="1000001212"/>
    <x v="1"/>
    <x v="0"/>
    <s v="AGT602154R"/>
    <x v="18"/>
    <x v="0"/>
    <n v="70"/>
    <x v="0"/>
    <n v="75.599999999999994"/>
    <x v="0"/>
    <n v="130000"/>
    <s v="Merah"/>
    <n v="9100000"/>
    <x v="73"/>
    <n v="2"/>
    <x v="11"/>
    <d v="2023-05-23T00:00:00"/>
    <x v="11"/>
    <s v="Promo Lebaran"/>
    <s v="Promo Diskon Langsung"/>
    <n v="1500"/>
    <x v="69"/>
    <x v="1"/>
  </r>
  <r>
    <n v="1000001212"/>
    <x v="1"/>
    <x v="0"/>
    <s v="AGT602121R"/>
    <x v="19"/>
    <x v="0"/>
    <n v="60"/>
    <x v="0"/>
    <n v="64.8"/>
    <x v="0"/>
    <n v="130000"/>
    <s v="Merah"/>
    <n v="7800000"/>
    <x v="74"/>
    <n v="3"/>
    <x v="11"/>
    <d v="2023-05-24T00:00:00"/>
    <x v="11"/>
    <s v="Promo Lebaran"/>
    <s v="Promo Diskon Langsung"/>
    <n v="1500"/>
    <x v="70"/>
    <x v="1"/>
  </r>
  <r>
    <n v="1000001212"/>
    <x v="1"/>
    <x v="0"/>
    <s v="AGT602155R"/>
    <x v="12"/>
    <x v="0"/>
    <n v="2"/>
    <x v="0"/>
    <n v="2.16"/>
    <x v="0"/>
    <n v="130000"/>
    <s v="Merah"/>
    <n v="260000"/>
    <x v="75"/>
    <n v="5"/>
    <x v="11"/>
    <d v="2023-05-27T00:00:00"/>
    <x v="11"/>
    <s v="Promo Lebaran"/>
    <s v="Promo Diskon Langsung"/>
    <n v="1500"/>
    <x v="50"/>
    <x v="1"/>
  </r>
  <r>
    <n v="1000001212"/>
    <x v="1"/>
    <x v="0"/>
    <s v="AGT603522R"/>
    <x v="15"/>
    <x v="0"/>
    <n v="260"/>
    <x v="0"/>
    <n v="280.8"/>
    <x v="0"/>
    <n v="130000"/>
    <s v="Merah"/>
    <n v="33800000"/>
    <x v="76"/>
    <n v="4"/>
    <x v="11"/>
    <d v="2023-05-29T00:00:00"/>
    <x v="11"/>
    <s v="Promo Lebaran"/>
    <s v="Promo Diskon Langsung"/>
    <n v="1500"/>
    <x v="71"/>
    <x v="1"/>
  </r>
  <r>
    <n v="1000001212"/>
    <x v="1"/>
    <x v="0"/>
    <s v="AGT603521R"/>
    <x v="22"/>
    <x v="0"/>
    <n v="47"/>
    <x v="0"/>
    <n v="50.76"/>
    <x v="0"/>
    <n v="130000"/>
    <s v="Merah"/>
    <n v="6110000"/>
    <x v="76"/>
    <n v="4"/>
    <x v="11"/>
    <d v="2023-05-29T00:00:00"/>
    <x v="11"/>
    <s v="Promo Lebaran"/>
    <s v="Promo Diskon Langsung"/>
    <n v="1500"/>
    <x v="72"/>
    <x v="1"/>
  </r>
  <r>
    <n v="1000001212"/>
    <x v="1"/>
    <x v="0"/>
    <s v="AGT602145R"/>
    <x v="11"/>
    <x v="0"/>
    <n v="1"/>
    <x v="0"/>
    <n v="1.08"/>
    <x v="0"/>
    <n v="130000"/>
    <s v="Merah"/>
    <n v="130000"/>
    <x v="77"/>
    <n v="1"/>
    <x v="11"/>
    <d v="2023-05-30T00:00:00"/>
    <x v="11"/>
    <s v="Promo Lebaran"/>
    <s v="Promo Diskon Langsung"/>
    <n v="1500"/>
    <x v="48"/>
    <x v="1"/>
  </r>
  <r>
    <n v="1000001212"/>
    <x v="1"/>
    <x v="0"/>
    <s v="AGT602156R"/>
    <x v="25"/>
    <x v="0"/>
    <n v="46"/>
    <x v="0"/>
    <n v="49.68"/>
    <x v="0"/>
    <n v="130000"/>
    <s v="Merah"/>
    <n v="5980000"/>
    <x v="78"/>
    <n v="2"/>
    <x v="11"/>
    <d v="2023-05-31T00:00:00"/>
    <x v="11"/>
    <s v="Promo Lebaran"/>
    <s v="Promo Diskon Langsung"/>
    <n v="1500"/>
    <x v="73"/>
    <x v="1"/>
  </r>
  <r>
    <n v="1000001010"/>
    <x v="0"/>
    <x v="0"/>
    <s v="AGT603521R"/>
    <x v="22"/>
    <x v="0"/>
    <n v="1"/>
    <x v="0"/>
    <n v="1.08"/>
    <x v="0"/>
    <n v="130000"/>
    <s v="Merah"/>
    <n v="130000"/>
    <x v="77"/>
    <n v="1"/>
    <x v="11"/>
    <d v="2023-05-30T00:00:00"/>
    <x v="11"/>
    <s v="Promo Lebaran"/>
    <s v="Promo Diskon Langsung"/>
    <n v="1500"/>
    <x v="48"/>
    <x v="0"/>
  </r>
  <r>
    <n v="1000001010"/>
    <x v="0"/>
    <x v="0"/>
    <s v="AGT603523R"/>
    <x v="16"/>
    <x v="0"/>
    <n v="10"/>
    <x v="0"/>
    <n v="10.8"/>
    <x v="0"/>
    <n v="130000"/>
    <s v="Merah"/>
    <n v="1300000"/>
    <x v="78"/>
    <n v="2"/>
    <x v="11"/>
    <d v="2023-05-30T00:00:00"/>
    <x v="11"/>
    <s v="Promo Lebaran"/>
    <s v="Promo Diskon Langsung"/>
    <n v="1500"/>
    <x v="74"/>
    <x v="0"/>
  </r>
  <r>
    <n v="1000001212"/>
    <x v="1"/>
    <x v="0"/>
    <s v="AGT603522R"/>
    <x v="15"/>
    <x v="0"/>
    <n v="25"/>
    <x v="0"/>
    <n v="27"/>
    <x v="0"/>
    <n v="130000"/>
    <s v="Merah"/>
    <n v="3250000"/>
    <x v="36"/>
    <n v="3"/>
    <x v="11"/>
    <d v="2023-06-02T00:00:00"/>
    <x v="8"/>
    <m/>
    <m/>
    <n v="0"/>
    <x v="75"/>
    <x v="1"/>
  </r>
  <r>
    <n v="1000001212"/>
    <x v="1"/>
    <x v="0"/>
    <s v="AGT602154R"/>
    <x v="18"/>
    <x v="0"/>
    <n v="150"/>
    <x v="0"/>
    <n v="162"/>
    <x v="0"/>
    <n v="130000"/>
    <s v="Merah"/>
    <n v="19500000"/>
    <x v="79"/>
    <n v="5"/>
    <x v="8"/>
    <d v="2023-06-02T00:00:00"/>
    <x v="8"/>
    <m/>
    <m/>
    <n v="0"/>
    <x v="76"/>
    <x v="1"/>
  </r>
  <r>
    <n v="1000001212"/>
    <x v="1"/>
    <x v="0"/>
    <s v="AGT602145R"/>
    <x v="11"/>
    <x v="0"/>
    <n v="2"/>
    <x v="0"/>
    <n v="2.16"/>
    <x v="0"/>
    <n v="130000"/>
    <s v="Merah"/>
    <n v="260000"/>
    <x v="80"/>
    <n v="6"/>
    <x v="8"/>
    <d v="2023-06-05T00:00:00"/>
    <x v="8"/>
    <m/>
    <m/>
    <n v="0"/>
    <x v="40"/>
    <x v="1"/>
  </r>
  <r>
    <n v="1000001212"/>
    <x v="1"/>
    <x v="0"/>
    <s v="AGT602156R"/>
    <x v="25"/>
    <x v="0"/>
    <n v="46"/>
    <x v="0"/>
    <n v="49.68"/>
    <x v="0"/>
    <n v="130000"/>
    <s v="Merah"/>
    <n v="5980000"/>
    <x v="81"/>
    <n v="1"/>
    <x v="8"/>
    <d v="2023-06-06T00:00:00"/>
    <x v="8"/>
    <m/>
    <m/>
    <n v="0"/>
    <x v="77"/>
    <x v="1"/>
  </r>
  <r>
    <n v="1000001010"/>
    <x v="0"/>
    <x v="0"/>
    <s v="AGT602146R"/>
    <x v="26"/>
    <x v="0"/>
    <n v="26"/>
    <x v="0"/>
    <n v="28.08"/>
    <x v="0"/>
    <n v="130000"/>
    <s v="Merah"/>
    <n v="3380000"/>
    <x v="79"/>
    <n v="5"/>
    <x v="8"/>
    <d v="2023-06-02T00:00:00"/>
    <x v="8"/>
    <m/>
    <m/>
    <n v="0"/>
    <x v="78"/>
    <x v="0"/>
  </r>
  <r>
    <n v="1000001212"/>
    <x v="1"/>
    <x v="0"/>
    <s v="AGT602154R"/>
    <x v="18"/>
    <x v="0"/>
    <n v="200"/>
    <x v="0"/>
    <n v="216"/>
    <x v="0"/>
    <n v="130000"/>
    <s v="Merah"/>
    <n v="26000000"/>
    <x v="82"/>
    <n v="1"/>
    <x v="8"/>
    <d v="2023-06-19T00:00:00"/>
    <x v="8"/>
    <m/>
    <m/>
    <n v="0"/>
    <x v="79"/>
    <x v="1"/>
  </r>
  <r>
    <n v="1000001212"/>
    <x v="1"/>
    <x v="0"/>
    <s v="AGT602517R"/>
    <x v="24"/>
    <x v="0"/>
    <n v="1"/>
    <x v="0"/>
    <n v="1.08"/>
    <x v="0"/>
    <n v="130000"/>
    <s v="Merah"/>
    <n v="130000"/>
    <x v="83"/>
    <n v="5"/>
    <x v="8"/>
    <d v="2023-06-23T00:00:00"/>
    <x v="8"/>
    <m/>
    <m/>
    <n v="0"/>
    <x v="34"/>
    <x v="1"/>
  </r>
  <r>
    <n v="1000001212"/>
    <x v="1"/>
    <x v="0"/>
    <s v="AGT602154R"/>
    <x v="18"/>
    <x v="0"/>
    <n v="50"/>
    <x v="0"/>
    <n v="54"/>
    <x v="0"/>
    <n v="130000"/>
    <s v="Merah"/>
    <n v="6500000"/>
    <x v="28"/>
    <n v="1"/>
    <x v="8"/>
    <d v="2023-06-26T00:00:00"/>
    <x v="8"/>
    <m/>
    <m/>
    <n v="0"/>
    <x v="80"/>
    <x v="1"/>
  </r>
  <r>
    <n v="1000001010"/>
    <x v="0"/>
    <x v="0"/>
    <s v="AGT602518R"/>
    <x v="14"/>
    <x v="0"/>
    <n v="15"/>
    <x v="0"/>
    <n v="16.2"/>
    <x v="0"/>
    <n v="130000"/>
    <s v="Merah"/>
    <n v="1950000"/>
    <x v="84"/>
    <n v="6"/>
    <x v="8"/>
    <d v="2023-06-26T00:00:00"/>
    <x v="8"/>
    <m/>
    <m/>
    <n v="0"/>
    <x v="81"/>
    <x v="0"/>
  </r>
  <r>
    <n v="1000001212"/>
    <x v="1"/>
    <x v="0"/>
    <s v="AGT602156R"/>
    <x v="25"/>
    <x v="0"/>
    <n v="-46"/>
    <x v="0"/>
    <n v="-49.68"/>
    <x v="0"/>
    <n v="130000"/>
    <s v="Merah"/>
    <n v="-5980000"/>
    <x v="81"/>
    <n v="1"/>
    <x v="8"/>
    <d v="2023-06-06T00:00:00"/>
    <x v="8"/>
    <m/>
    <m/>
    <n v="0"/>
    <x v="82"/>
    <x v="1"/>
  </r>
  <r>
    <n v="1000001212"/>
    <x v="1"/>
    <x v="0"/>
    <s v="AGT602518R"/>
    <x v="14"/>
    <x v="0"/>
    <n v="18"/>
    <x v="0"/>
    <n v="19.440000000000001"/>
    <x v="0"/>
    <n v="130000"/>
    <s v="Merah"/>
    <n v="2340000"/>
    <x v="27"/>
    <n v="4"/>
    <x v="8"/>
    <d v="2023-07-01T00:00:00"/>
    <x v="0"/>
    <m/>
    <m/>
    <n v="0"/>
    <x v="83"/>
    <x v="1"/>
  </r>
  <r>
    <n v="1000001010"/>
    <x v="0"/>
    <x v="0"/>
    <s v="AGT602156R"/>
    <x v="25"/>
    <x v="0"/>
    <n v="38"/>
    <x v="0"/>
    <n v="41.04"/>
    <x v="0"/>
    <n v="130000"/>
    <s v="Merah"/>
    <n v="4940000"/>
    <x v="85"/>
    <n v="1"/>
    <x v="0"/>
    <d v="2023-07-05T00:00:00"/>
    <x v="0"/>
    <m/>
    <m/>
    <n v="0"/>
    <x v="84"/>
    <x v="0"/>
  </r>
  <r>
    <n v="1000001212"/>
    <x v="1"/>
    <x v="0"/>
    <s v="AGT603526R"/>
    <x v="17"/>
    <x v="0"/>
    <n v="66"/>
    <x v="0"/>
    <n v="71.28"/>
    <x v="0"/>
    <n v="130000"/>
    <s v="Merah"/>
    <n v="8580000"/>
    <x v="86"/>
    <n v="2"/>
    <x v="0"/>
    <d v="2023-07-18T00:00:00"/>
    <x v="0"/>
    <m/>
    <m/>
    <n v="0"/>
    <x v="85"/>
    <x v="1"/>
  </r>
  <r>
    <n v="1000001212"/>
    <x v="1"/>
    <x v="0"/>
    <s v="AGT603525R"/>
    <x v="27"/>
    <x v="0"/>
    <n v="42"/>
    <x v="0"/>
    <n v="45.36"/>
    <x v="0"/>
    <n v="130000"/>
    <s v="Merah"/>
    <n v="5460000"/>
    <x v="87"/>
    <n v="2"/>
    <x v="0"/>
    <d v="2023-07-26T00:00:00"/>
    <x v="0"/>
    <m/>
    <m/>
    <n v="0"/>
    <x v="86"/>
    <x v="1"/>
  </r>
  <r>
    <n v="1000001212"/>
    <x v="1"/>
    <x v="0"/>
    <s v="AGT602156R"/>
    <x v="25"/>
    <x v="0"/>
    <n v="79"/>
    <x v="0"/>
    <n v="85.32"/>
    <x v="0"/>
    <n v="130000"/>
    <s v="Merah"/>
    <n v="10270000"/>
    <x v="88"/>
    <n v="2"/>
    <x v="1"/>
    <d v="2023-08-01T00:00:00"/>
    <x v="1"/>
    <m/>
    <m/>
    <n v="0"/>
    <x v="87"/>
    <x v="1"/>
  </r>
  <r>
    <n v="1000001212"/>
    <x v="1"/>
    <x v="0"/>
    <s v="AGT602121R"/>
    <x v="19"/>
    <x v="0"/>
    <n v="42"/>
    <x v="0"/>
    <n v="45.36"/>
    <x v="0"/>
    <n v="130000"/>
    <s v="Merah"/>
    <n v="5460000"/>
    <x v="89"/>
    <n v="3"/>
    <x v="1"/>
    <d v="2023-08-03T00:00:00"/>
    <x v="1"/>
    <m/>
    <m/>
    <n v="0"/>
    <x v="86"/>
    <x v="1"/>
  </r>
  <r>
    <n v="1000001212"/>
    <x v="1"/>
    <x v="0"/>
    <s v="AGT602121R"/>
    <x v="19"/>
    <x v="0"/>
    <n v="26"/>
    <x v="0"/>
    <n v="28.08"/>
    <x v="0"/>
    <n v="130000"/>
    <s v="Merah"/>
    <n v="3380000"/>
    <x v="6"/>
    <n v="2"/>
    <x v="1"/>
    <d v="2023-08-09T00:00:00"/>
    <x v="1"/>
    <m/>
    <m/>
    <n v="0"/>
    <x v="78"/>
    <x v="1"/>
  </r>
  <r>
    <n v="1000001212"/>
    <x v="1"/>
    <x v="0"/>
    <s v="AGT603523R"/>
    <x v="16"/>
    <x v="0"/>
    <n v="160"/>
    <x v="0"/>
    <n v="172.8"/>
    <x v="0"/>
    <n v="130000"/>
    <s v="Merah"/>
    <n v="20800000"/>
    <x v="6"/>
    <n v="2"/>
    <x v="1"/>
    <d v="2023-08-10T00:00:00"/>
    <x v="1"/>
    <m/>
    <m/>
    <n v="0"/>
    <x v="41"/>
    <x v="1"/>
  </r>
  <r>
    <n v="1000001212"/>
    <x v="1"/>
    <x v="0"/>
    <s v="AGT602145R"/>
    <x v="11"/>
    <x v="0"/>
    <n v="11"/>
    <x v="0"/>
    <n v="11.88"/>
    <x v="0"/>
    <n v="130000"/>
    <s v="Merah"/>
    <n v="1430000"/>
    <x v="6"/>
    <n v="2"/>
    <x v="1"/>
    <d v="2023-08-11T00:00:00"/>
    <x v="1"/>
    <m/>
    <m/>
    <n v="0"/>
    <x v="88"/>
    <x v="1"/>
  </r>
  <r>
    <n v="1000001212"/>
    <x v="1"/>
    <x v="0"/>
    <s v="AGT602251R"/>
    <x v="13"/>
    <x v="0"/>
    <n v="42"/>
    <x v="0"/>
    <n v="45.36"/>
    <x v="0"/>
    <n v="130000"/>
    <s v="Merah"/>
    <n v="5460000"/>
    <x v="90"/>
    <n v="3"/>
    <x v="3"/>
    <d v="2023-10-19T00:00:00"/>
    <x v="3"/>
    <m/>
    <m/>
    <n v="0"/>
    <x v="86"/>
    <x v="1"/>
  </r>
  <r>
    <n v="1000001212"/>
    <x v="1"/>
    <x v="0"/>
    <s v="AGT602251R"/>
    <x v="13"/>
    <x v="0"/>
    <n v="6"/>
    <x v="0"/>
    <n v="6.48"/>
    <x v="0"/>
    <n v="130000"/>
    <s v="Merah"/>
    <n v="780000"/>
    <x v="90"/>
    <n v="3"/>
    <x v="3"/>
    <d v="2023-10-20T00:00:00"/>
    <x v="3"/>
    <m/>
    <m/>
    <n v="0"/>
    <x v="89"/>
    <x v="1"/>
  </r>
  <r>
    <n v="1000001212"/>
    <x v="1"/>
    <x v="0"/>
    <s v="AGT602155R"/>
    <x v="12"/>
    <x v="0"/>
    <n v="21"/>
    <x v="0"/>
    <n v="22.68"/>
    <x v="0"/>
    <n v="130000"/>
    <s v="Merah"/>
    <n v="2730000"/>
    <x v="91"/>
    <n v="5"/>
    <x v="3"/>
    <d v="2023-10-24T00:00:00"/>
    <x v="3"/>
    <m/>
    <m/>
    <n v="0"/>
    <x v="90"/>
    <x v="1"/>
  </r>
  <r>
    <n v="1000001212"/>
    <x v="1"/>
    <x v="0"/>
    <s v="AGT602251R"/>
    <x v="13"/>
    <x v="0"/>
    <n v="11"/>
    <x v="0"/>
    <n v="11.88"/>
    <x v="0"/>
    <n v="130000"/>
    <s v="Merah"/>
    <n v="1430000"/>
    <x v="92"/>
    <n v="2"/>
    <x v="3"/>
    <d v="2023-10-24T00:00:00"/>
    <x v="3"/>
    <m/>
    <m/>
    <n v="0"/>
    <x v="88"/>
    <x v="1"/>
  </r>
  <r>
    <n v="1000001111"/>
    <x v="2"/>
    <x v="2"/>
    <s v="AGT602518R"/>
    <x v="14"/>
    <x v="0"/>
    <n v="120"/>
    <x v="0"/>
    <n v="129.6"/>
    <x v="0"/>
    <n v="130000"/>
    <s v="Merah"/>
    <n v="15600000"/>
    <x v="93"/>
    <n v="6"/>
    <x v="3"/>
    <d v="2023-10-23T00:00:00"/>
    <x v="3"/>
    <m/>
    <m/>
    <n v="0"/>
    <x v="91"/>
    <x v="2"/>
  </r>
  <r>
    <n v="1000001010"/>
    <x v="0"/>
    <x v="1"/>
    <s v="AGT602517R"/>
    <x v="24"/>
    <x v="0"/>
    <n v="47"/>
    <x v="0"/>
    <n v="50.76"/>
    <x v="0"/>
    <n v="130000"/>
    <s v="Merah"/>
    <n v="6110000"/>
    <x v="94"/>
    <n v="6"/>
    <x v="3"/>
    <d v="2023-10-31T00:00:00"/>
    <x v="3"/>
    <m/>
    <m/>
    <n v="0"/>
    <x v="92"/>
    <x v="0"/>
  </r>
  <r>
    <n v="1000001010"/>
    <x v="0"/>
    <x v="1"/>
    <s v="AGT602517R"/>
    <x v="24"/>
    <x v="0"/>
    <n v="1"/>
    <x v="0"/>
    <n v="1.08"/>
    <x v="0"/>
    <n v="130000"/>
    <s v="Merah"/>
    <n v="130000"/>
    <x v="95"/>
    <n v="4"/>
    <x v="4"/>
    <d v="2023-11-13T00:00:00"/>
    <x v="4"/>
    <m/>
    <m/>
    <n v="0"/>
    <x v="34"/>
    <x v="0"/>
  </r>
  <r>
    <n v="1000001010"/>
    <x v="0"/>
    <x v="1"/>
    <s v="AGT602517R"/>
    <x v="24"/>
    <x v="0"/>
    <n v="3"/>
    <x v="0"/>
    <n v="3.24"/>
    <x v="0"/>
    <n v="130000"/>
    <s v="Merah"/>
    <n v="390000"/>
    <x v="20"/>
    <n v="5"/>
    <x v="4"/>
    <d v="2023-11-14T00:00:00"/>
    <x v="4"/>
    <m/>
    <m/>
    <n v="0"/>
    <x v="33"/>
    <x v="0"/>
  </r>
  <r>
    <n v="1000001010"/>
    <x v="0"/>
    <x v="1"/>
    <s v="AGT602428R"/>
    <x v="28"/>
    <x v="0"/>
    <n v="1"/>
    <x v="0"/>
    <n v="1.08"/>
    <x v="0"/>
    <n v="130000"/>
    <s v="Merah"/>
    <n v="130000"/>
    <x v="96"/>
    <n v="6"/>
    <x v="4"/>
    <d v="2023-11-14T00:00:00"/>
    <x v="4"/>
    <m/>
    <m/>
    <n v="0"/>
    <x v="34"/>
    <x v="0"/>
  </r>
  <r>
    <n v="1000001010"/>
    <x v="0"/>
    <x v="1"/>
    <s v="AGT602145R"/>
    <x v="11"/>
    <x v="0"/>
    <n v="9"/>
    <x v="0"/>
    <n v="9.7200000000000006"/>
    <x v="0"/>
    <n v="130000"/>
    <s v="Merah"/>
    <n v="1170000"/>
    <x v="97"/>
    <n v="3"/>
    <x v="4"/>
    <d v="2023-11-15T00:00:00"/>
    <x v="4"/>
    <m/>
    <m/>
    <n v="0"/>
    <x v="93"/>
    <x v="0"/>
  </r>
  <r>
    <n v="1000001010"/>
    <x v="0"/>
    <x v="1"/>
    <s v="AGT602428R"/>
    <x v="28"/>
    <x v="0"/>
    <n v="4"/>
    <x v="0"/>
    <n v="4.32"/>
    <x v="0"/>
    <n v="130000"/>
    <s v="Merah"/>
    <n v="520000"/>
    <x v="98"/>
    <n v="5"/>
    <x v="4"/>
    <d v="2023-11-17T00:00:00"/>
    <x v="4"/>
    <m/>
    <m/>
    <n v="0"/>
    <x v="39"/>
    <x v="0"/>
  </r>
  <r>
    <n v="1000001010"/>
    <x v="0"/>
    <x v="1"/>
    <s v="AGT602517R"/>
    <x v="24"/>
    <x v="0"/>
    <n v="180"/>
    <x v="0"/>
    <n v="194.4"/>
    <x v="0"/>
    <n v="130000"/>
    <s v="Merah"/>
    <n v="23400000"/>
    <x v="99"/>
    <n v="4"/>
    <x v="4"/>
    <d v="2023-11-24T00:00:00"/>
    <x v="4"/>
    <m/>
    <m/>
    <n v="0"/>
    <x v="94"/>
    <x v="0"/>
  </r>
  <r>
    <n v="1000001010"/>
    <x v="0"/>
    <x v="1"/>
    <s v="AGT602517R"/>
    <x v="24"/>
    <x v="0"/>
    <n v="41"/>
    <x v="0"/>
    <n v="44.28"/>
    <x v="0"/>
    <n v="130000"/>
    <s v="Merah"/>
    <n v="5330000"/>
    <x v="99"/>
    <n v="4"/>
    <x v="4"/>
    <d v="2023-11-24T00:00:00"/>
    <x v="4"/>
    <m/>
    <m/>
    <n v="0"/>
    <x v="42"/>
    <x v="0"/>
  </r>
  <r>
    <n v="1000001010"/>
    <x v="0"/>
    <x v="1"/>
    <s v="AGT602517R"/>
    <x v="24"/>
    <x v="0"/>
    <n v="200"/>
    <x v="0"/>
    <n v="216"/>
    <x v="0"/>
    <n v="130000"/>
    <s v="Merah"/>
    <n v="26000000"/>
    <x v="99"/>
    <n v="4"/>
    <x v="4"/>
    <d v="2023-11-25T00:00:00"/>
    <x v="4"/>
    <m/>
    <m/>
    <n v="0"/>
    <x v="79"/>
    <x v="0"/>
  </r>
  <r>
    <n v="1000001010"/>
    <x v="0"/>
    <x v="1"/>
    <s v="AGT602517R"/>
    <x v="24"/>
    <x v="0"/>
    <n v="181"/>
    <x v="0"/>
    <n v="195.48"/>
    <x v="0"/>
    <n v="130000"/>
    <s v="Merah"/>
    <n v="23530000"/>
    <x v="99"/>
    <n v="4"/>
    <x v="4"/>
    <d v="2023-11-28T00:00:00"/>
    <x v="4"/>
    <m/>
    <m/>
    <n v="0"/>
    <x v="95"/>
    <x v="0"/>
  </r>
  <r>
    <n v="1000001010"/>
    <x v="0"/>
    <x v="1"/>
    <s v="AGT602609R"/>
    <x v="23"/>
    <x v="0"/>
    <n v="410"/>
    <x v="0"/>
    <n v="442.8"/>
    <x v="0"/>
    <n v="130000"/>
    <s v="Merah"/>
    <n v="53300000"/>
    <x v="19"/>
    <n v="5"/>
    <x v="4"/>
    <d v="2023-11-03T00:00:00"/>
    <x v="4"/>
    <m/>
    <m/>
    <n v="0"/>
    <x v="96"/>
    <x v="0"/>
  </r>
  <r>
    <n v="1000001010"/>
    <x v="0"/>
    <x v="1"/>
    <s v="AGT602428R"/>
    <x v="28"/>
    <x v="0"/>
    <n v="4"/>
    <x v="0"/>
    <n v="4.32"/>
    <x v="0"/>
    <n v="130000"/>
    <s v="Merah"/>
    <n v="520000"/>
    <x v="100"/>
    <n v="1"/>
    <x v="4"/>
    <d v="2023-11-08T00:00:00"/>
    <x v="4"/>
    <m/>
    <m/>
    <n v="0"/>
    <x v="39"/>
    <x v="0"/>
  </r>
  <r>
    <n v="1000001010"/>
    <x v="0"/>
    <x v="1"/>
    <s v="AGT602455R"/>
    <x v="29"/>
    <x v="0"/>
    <n v="23"/>
    <x v="0"/>
    <n v="24.84"/>
    <x v="0"/>
    <n v="130000"/>
    <s v="Merah"/>
    <n v="2990000"/>
    <x v="101"/>
    <n v="3"/>
    <x v="4"/>
    <d v="2023-11-30T00:00:00"/>
    <x v="4"/>
    <m/>
    <m/>
    <n v="0"/>
    <x v="97"/>
    <x v="0"/>
  </r>
  <r>
    <n v="1000001010"/>
    <x v="0"/>
    <x v="1"/>
    <s v="AGT602251R"/>
    <x v="13"/>
    <x v="0"/>
    <n v="4"/>
    <x v="0"/>
    <n v="4.32"/>
    <x v="0"/>
    <n v="130000"/>
    <s v="Merah"/>
    <n v="520000"/>
    <x v="102"/>
    <n v="4"/>
    <x v="5"/>
    <d v="2023-12-29T00:00:00"/>
    <x v="5"/>
    <m/>
    <m/>
    <n v="0"/>
    <x v="39"/>
    <x v="0"/>
  </r>
  <r>
    <n v="1000001010"/>
    <x v="0"/>
    <x v="1"/>
    <s v="AGT602121R"/>
    <x v="19"/>
    <x v="0"/>
    <n v="15"/>
    <x v="0"/>
    <n v="16.2"/>
    <x v="0"/>
    <n v="130000"/>
    <s v="Merah"/>
    <n v="1950000"/>
    <x v="103"/>
    <n v="2"/>
    <x v="5"/>
    <d v="2023-12-27T00:00:00"/>
    <x v="5"/>
    <m/>
    <m/>
    <n v="0"/>
    <x v="81"/>
    <x v="0"/>
  </r>
  <r>
    <n v="1000001010"/>
    <x v="0"/>
    <x v="1"/>
    <s v="AGT602428R"/>
    <x v="28"/>
    <x v="0"/>
    <n v="5"/>
    <x v="0"/>
    <n v="5.4"/>
    <x v="0"/>
    <n v="130000"/>
    <s v="Merah"/>
    <n v="650000"/>
    <x v="104"/>
    <n v="6"/>
    <x v="5"/>
    <d v="2023-12-27T00:00:00"/>
    <x v="5"/>
    <m/>
    <m/>
    <n v="0"/>
    <x v="35"/>
    <x v="0"/>
  </r>
  <r>
    <n v="1000001010"/>
    <x v="0"/>
    <x v="1"/>
    <s v="AGT602517R"/>
    <x v="24"/>
    <x v="0"/>
    <n v="70"/>
    <x v="0"/>
    <n v="75.599999999999994"/>
    <x v="0"/>
    <n v="130000"/>
    <s v="Merah"/>
    <n v="9100000"/>
    <x v="105"/>
    <n v="3"/>
    <x v="5"/>
    <d v="2023-12-27T00:00:00"/>
    <x v="5"/>
    <m/>
    <m/>
    <n v="0"/>
    <x v="43"/>
    <x v="0"/>
  </r>
  <r>
    <n v="1000001111"/>
    <x v="2"/>
    <x v="2"/>
    <s v="AGT602145R"/>
    <x v="11"/>
    <x v="0"/>
    <n v="120"/>
    <x v="0"/>
    <n v="129.6"/>
    <x v="0"/>
    <n v="130000"/>
    <s v="Merah"/>
    <n v="15600000"/>
    <x v="106"/>
    <n v="4"/>
    <x v="5"/>
    <d v="2023-12-26T00:00:00"/>
    <x v="5"/>
    <m/>
    <m/>
    <n v="0"/>
    <x v="91"/>
    <x v="2"/>
  </r>
  <r>
    <n v="1000001010"/>
    <x v="0"/>
    <x v="1"/>
    <s v="AGT602145R"/>
    <x v="11"/>
    <x v="0"/>
    <n v="4"/>
    <x v="0"/>
    <n v="4.32"/>
    <x v="0"/>
    <n v="130000"/>
    <s v="Merah"/>
    <n v="520000"/>
    <x v="107"/>
    <n v="3"/>
    <x v="5"/>
    <d v="2023-12-20T00:00:00"/>
    <x v="5"/>
    <m/>
    <m/>
    <n v="0"/>
    <x v="39"/>
    <x v="0"/>
  </r>
  <r>
    <n v="1000001010"/>
    <x v="0"/>
    <x v="1"/>
    <s v="AGT602427R"/>
    <x v="30"/>
    <x v="0"/>
    <n v="42"/>
    <x v="0"/>
    <n v="45.36"/>
    <x v="0"/>
    <n v="130000"/>
    <s v="Merah"/>
    <n v="5460000"/>
    <x v="108"/>
    <n v="3"/>
    <x v="5"/>
    <d v="2023-12-09T00:00:00"/>
    <x v="5"/>
    <m/>
    <m/>
    <n v="0"/>
    <x v="86"/>
    <x v="0"/>
  </r>
  <r>
    <n v="1000001010"/>
    <x v="0"/>
    <x v="1"/>
    <s v="AGT602518R"/>
    <x v="14"/>
    <x v="0"/>
    <n v="43"/>
    <x v="0"/>
    <n v="46.44"/>
    <x v="0"/>
    <n v="130000"/>
    <s v="Merah"/>
    <n v="5590000"/>
    <x v="22"/>
    <n v="5"/>
    <x v="5"/>
    <d v="2023-12-12T00:00:00"/>
    <x v="5"/>
    <m/>
    <m/>
    <n v="0"/>
    <x v="45"/>
    <x v="0"/>
  </r>
  <r>
    <n v="1000001010"/>
    <x v="0"/>
    <x v="1"/>
    <s v="AGT602554R"/>
    <x v="31"/>
    <x v="0"/>
    <n v="12"/>
    <x v="0"/>
    <n v="12.96"/>
    <x v="0"/>
    <n v="130000"/>
    <s v="Merah"/>
    <n v="1560000"/>
    <x v="109"/>
    <n v="3"/>
    <x v="5"/>
    <d v="2023-12-14T00:00:00"/>
    <x v="5"/>
    <m/>
    <m/>
    <n v="0"/>
    <x v="37"/>
    <x v="0"/>
  </r>
  <r>
    <n v="1000001010"/>
    <x v="0"/>
    <x v="0"/>
    <s v="AGT602604R"/>
    <x v="32"/>
    <x v="0"/>
    <n v="9"/>
    <x v="0"/>
    <n v="9.7200000000000006"/>
    <x v="0"/>
    <n v="140000"/>
    <s v="Hijau"/>
    <n v="1260000"/>
    <x v="44"/>
    <n v="5"/>
    <x v="9"/>
    <d v="2023-02-10T00:00:00"/>
    <x v="9"/>
    <m/>
    <m/>
    <n v="0"/>
    <x v="98"/>
    <x v="0"/>
  </r>
  <r>
    <n v="1000001010"/>
    <x v="0"/>
    <x v="0"/>
    <s v="AGT602055R"/>
    <x v="33"/>
    <x v="0"/>
    <n v="166"/>
    <x v="0"/>
    <n v="179.28"/>
    <x v="0"/>
    <n v="140000"/>
    <s v="Hijau"/>
    <n v="23240000"/>
    <x v="78"/>
    <n v="2"/>
    <x v="11"/>
    <d v="2023-05-31T00:00:00"/>
    <x v="11"/>
    <s v="Promo Lebaran"/>
    <s v="Promo Diskon Langsung"/>
    <n v="1500"/>
    <x v="99"/>
    <x v="0"/>
  </r>
  <r>
    <n v="1000001010"/>
    <x v="0"/>
    <x v="0"/>
    <s v="AGT602450R"/>
    <x v="34"/>
    <x v="0"/>
    <n v="27"/>
    <x v="0"/>
    <n v="29.16"/>
    <x v="0"/>
    <n v="140000"/>
    <s v="Hijau"/>
    <n v="3780000"/>
    <x v="27"/>
    <n v="4"/>
    <x v="8"/>
    <d v="2023-06-22T00:00:00"/>
    <x v="8"/>
    <m/>
    <m/>
    <n v="0"/>
    <x v="100"/>
    <x v="0"/>
  </r>
  <r>
    <n v="1000001010"/>
    <x v="0"/>
    <x v="0"/>
    <s v="AGT602450R"/>
    <x v="34"/>
    <x v="0"/>
    <n v="14"/>
    <x v="0"/>
    <n v="15.12"/>
    <x v="0"/>
    <n v="140000"/>
    <s v="Hijau"/>
    <n v="1960000"/>
    <x v="27"/>
    <n v="4"/>
    <x v="8"/>
    <d v="2023-06-23T00:00:00"/>
    <x v="8"/>
    <m/>
    <m/>
    <n v="0"/>
    <x v="101"/>
    <x v="0"/>
  </r>
  <r>
    <n v="1000001010"/>
    <x v="0"/>
    <x v="0"/>
    <s v="AGT602451R"/>
    <x v="35"/>
    <x v="0"/>
    <n v="80"/>
    <x v="0"/>
    <n v="86.4"/>
    <x v="0"/>
    <n v="140000"/>
    <s v="Hijau"/>
    <n v="11200000"/>
    <x v="110"/>
    <n v="6"/>
    <x v="8"/>
    <d v="2023-06-30T00:00:00"/>
    <x v="8"/>
    <m/>
    <m/>
    <n v="0"/>
    <x v="102"/>
    <x v="0"/>
  </r>
  <r>
    <n v="1000001212"/>
    <x v="1"/>
    <x v="0"/>
    <s v="AGT602057R"/>
    <x v="36"/>
    <x v="0"/>
    <n v="18"/>
    <x v="0"/>
    <n v="19.440000000000001"/>
    <x v="0"/>
    <n v="140000"/>
    <s v="Hijau"/>
    <n v="2520000"/>
    <x v="86"/>
    <n v="2"/>
    <x v="0"/>
    <d v="2023-07-18T00:00:00"/>
    <x v="0"/>
    <m/>
    <m/>
    <n v="0"/>
    <x v="103"/>
    <x v="1"/>
  </r>
  <r>
    <n v="1000001212"/>
    <x v="1"/>
    <x v="0"/>
    <s v="AGT602450R"/>
    <x v="34"/>
    <x v="0"/>
    <n v="88"/>
    <x v="0"/>
    <n v="95.04"/>
    <x v="0"/>
    <n v="140000"/>
    <s v="Hijau"/>
    <n v="12320000"/>
    <x v="87"/>
    <n v="2"/>
    <x v="0"/>
    <d v="2023-07-26T00:00:00"/>
    <x v="0"/>
    <m/>
    <m/>
    <n v="0"/>
    <x v="104"/>
    <x v="1"/>
  </r>
  <r>
    <n v="1000001212"/>
    <x v="1"/>
    <x v="0"/>
    <s v="AGT602606R"/>
    <x v="37"/>
    <x v="0"/>
    <n v="5"/>
    <x v="0"/>
    <n v="5.4"/>
    <x v="0"/>
    <n v="140000"/>
    <s v="Hijau"/>
    <n v="700000"/>
    <x v="111"/>
    <n v="2"/>
    <x v="0"/>
    <d v="2023-07-04T00:00:00"/>
    <x v="0"/>
    <m/>
    <m/>
    <n v="0"/>
    <x v="105"/>
    <x v="1"/>
  </r>
  <r>
    <n v="1000001212"/>
    <x v="1"/>
    <x v="0"/>
    <s v="AGT602450R"/>
    <x v="34"/>
    <x v="0"/>
    <n v="3"/>
    <x v="0"/>
    <n v="3.24"/>
    <x v="0"/>
    <n v="140000"/>
    <s v="Hijau"/>
    <n v="420000"/>
    <x v="0"/>
    <n v="4"/>
    <x v="0"/>
    <d v="2023-07-20T00:00:00"/>
    <x v="0"/>
    <m/>
    <m/>
    <n v="0"/>
    <x v="106"/>
    <x v="1"/>
  </r>
  <r>
    <n v="1000001212"/>
    <x v="1"/>
    <x v="0"/>
    <s v="AGT602057R"/>
    <x v="36"/>
    <x v="0"/>
    <n v="1"/>
    <x v="0"/>
    <n v="1.08"/>
    <x v="0"/>
    <n v="140000"/>
    <s v="Hijau"/>
    <n v="140000"/>
    <x v="112"/>
    <n v="5"/>
    <x v="0"/>
    <d v="2023-07-24T00:00:00"/>
    <x v="0"/>
    <m/>
    <m/>
    <n v="0"/>
    <x v="107"/>
    <x v="1"/>
  </r>
  <r>
    <n v="1000001212"/>
    <x v="1"/>
    <x v="0"/>
    <s v="AGT602057R"/>
    <x v="36"/>
    <x v="0"/>
    <n v="2"/>
    <x v="0"/>
    <n v="2.16"/>
    <x v="0"/>
    <n v="140000"/>
    <s v="Hijau"/>
    <n v="280000"/>
    <x v="113"/>
    <n v="1"/>
    <x v="0"/>
    <d v="2023-07-25T00:00:00"/>
    <x v="0"/>
    <m/>
    <m/>
    <n v="0"/>
    <x v="108"/>
    <x v="1"/>
  </r>
  <r>
    <n v="1000001212"/>
    <x v="1"/>
    <x v="0"/>
    <s v="AGT602606R"/>
    <x v="37"/>
    <x v="0"/>
    <n v="4"/>
    <x v="0"/>
    <n v="4.32"/>
    <x v="0"/>
    <n v="140000"/>
    <s v="Hijau"/>
    <n v="560000"/>
    <x v="6"/>
    <n v="2"/>
    <x v="1"/>
    <d v="2023-08-08T00:00:00"/>
    <x v="1"/>
    <m/>
    <m/>
    <n v="0"/>
    <x v="109"/>
    <x v="1"/>
  </r>
  <r>
    <n v="1000001212"/>
    <x v="1"/>
    <x v="0"/>
    <s v="AGT602450R"/>
    <x v="34"/>
    <x v="0"/>
    <n v="10"/>
    <x v="0"/>
    <n v="10.8"/>
    <x v="0"/>
    <n v="140000"/>
    <s v="Hijau"/>
    <n v="1400000"/>
    <x v="114"/>
    <n v="5"/>
    <x v="1"/>
    <d v="2023-08-24T00:00:00"/>
    <x v="1"/>
    <m/>
    <m/>
    <n v="0"/>
    <x v="110"/>
    <x v="1"/>
  </r>
  <r>
    <n v="1000001010"/>
    <x v="0"/>
    <x v="0"/>
    <s v="AGT602451R"/>
    <x v="35"/>
    <x v="0"/>
    <n v="95"/>
    <x v="0"/>
    <n v="102.6"/>
    <x v="0"/>
    <n v="140000"/>
    <s v="Hijau"/>
    <n v="13300000"/>
    <x v="115"/>
    <n v="5"/>
    <x v="1"/>
    <d v="2023-08-25T00:00:00"/>
    <x v="1"/>
    <m/>
    <m/>
    <n v="0"/>
    <x v="111"/>
    <x v="0"/>
  </r>
  <r>
    <n v="1000001212"/>
    <x v="1"/>
    <x v="0"/>
    <s v="AGT602057R"/>
    <x v="36"/>
    <x v="0"/>
    <n v="1"/>
    <x v="0"/>
    <n v="1.08"/>
    <x v="0"/>
    <n v="140000"/>
    <s v="Hijau"/>
    <n v="140000"/>
    <x v="116"/>
    <n v="2"/>
    <x v="1"/>
    <d v="2023-08-15T00:00:00"/>
    <x v="1"/>
    <m/>
    <m/>
    <n v="0"/>
    <x v="107"/>
    <x v="1"/>
  </r>
  <r>
    <n v="1000001010"/>
    <x v="0"/>
    <x v="0"/>
    <s v="AGT602066CR"/>
    <x v="38"/>
    <x v="0"/>
    <n v="2"/>
    <x v="0"/>
    <n v="2.16"/>
    <x v="0"/>
    <n v="140000"/>
    <s v="Hijau"/>
    <n v="280000"/>
    <x v="117"/>
    <n v="4"/>
    <x v="1"/>
    <d v="2023-08-04T00:00:00"/>
    <x v="1"/>
    <m/>
    <m/>
    <n v="0"/>
    <x v="108"/>
    <x v="0"/>
  </r>
  <r>
    <n v="1000001212"/>
    <x v="1"/>
    <x v="0"/>
    <s v="AGT602451R"/>
    <x v="35"/>
    <x v="0"/>
    <n v="31"/>
    <x v="0"/>
    <n v="33.479999999999997"/>
    <x v="0"/>
    <n v="140000"/>
    <s v="Hijau"/>
    <n v="4340000"/>
    <x v="118"/>
    <n v="2"/>
    <x v="2"/>
    <d v="2023-09-27T00:00:00"/>
    <x v="2"/>
    <m/>
    <m/>
    <n v="0"/>
    <x v="112"/>
    <x v="1"/>
  </r>
  <r>
    <n v="1000001212"/>
    <x v="1"/>
    <x v="0"/>
    <s v="AGT602607R"/>
    <x v="39"/>
    <x v="0"/>
    <n v="170"/>
    <x v="0"/>
    <n v="183.6"/>
    <x v="0"/>
    <n v="140000"/>
    <s v="Hijau"/>
    <n v="23800000"/>
    <x v="119"/>
    <n v="2"/>
    <x v="2"/>
    <d v="2023-09-30T00:00:00"/>
    <x v="2"/>
    <m/>
    <m/>
    <n v="0"/>
    <x v="113"/>
    <x v="1"/>
  </r>
  <r>
    <n v="1000001010"/>
    <x v="0"/>
    <x v="1"/>
    <s v="AGT602451R"/>
    <x v="35"/>
    <x v="0"/>
    <n v="1"/>
    <x v="0"/>
    <n v="1.08"/>
    <x v="0"/>
    <n v="140000"/>
    <s v="Hijau"/>
    <n v="140000"/>
    <x v="120"/>
    <n v="3"/>
    <x v="2"/>
    <d v="2023-09-13T00:00:00"/>
    <x v="2"/>
    <m/>
    <m/>
    <n v="0"/>
    <x v="107"/>
    <x v="0"/>
  </r>
  <r>
    <n v="1000001010"/>
    <x v="0"/>
    <x v="1"/>
    <s v="AGT602451R"/>
    <x v="35"/>
    <x v="0"/>
    <n v="2"/>
    <x v="0"/>
    <n v="2.16"/>
    <x v="0"/>
    <n v="140000"/>
    <s v="Hijau"/>
    <n v="280000"/>
    <x v="120"/>
    <n v="3"/>
    <x v="2"/>
    <d v="2023-09-13T00:00:00"/>
    <x v="2"/>
    <m/>
    <m/>
    <n v="0"/>
    <x v="108"/>
    <x v="0"/>
  </r>
  <r>
    <n v="1000001010"/>
    <x v="0"/>
    <x v="1"/>
    <s v="AGT602068CR"/>
    <x v="40"/>
    <x v="0"/>
    <n v="32"/>
    <x v="0"/>
    <n v="34.56"/>
    <x v="0"/>
    <n v="140000"/>
    <s v="Hijau"/>
    <n v="4480000"/>
    <x v="121"/>
    <n v="2"/>
    <x v="2"/>
    <d v="2023-09-15T00:00:00"/>
    <x v="2"/>
    <m/>
    <m/>
    <n v="0"/>
    <x v="114"/>
    <x v="0"/>
  </r>
  <r>
    <n v="1000001010"/>
    <x v="0"/>
    <x v="1"/>
    <s v="AGT602068CR"/>
    <x v="40"/>
    <x v="0"/>
    <n v="8"/>
    <x v="0"/>
    <n v="8.64"/>
    <x v="0"/>
    <n v="140000"/>
    <s v="Hijau"/>
    <n v="1120000"/>
    <x v="8"/>
    <n v="1"/>
    <x v="2"/>
    <d v="2023-09-19T00:00:00"/>
    <x v="2"/>
    <m/>
    <m/>
    <n v="0"/>
    <x v="115"/>
    <x v="0"/>
  </r>
  <r>
    <n v="1000001010"/>
    <x v="0"/>
    <x v="1"/>
    <s v="AGT602057R"/>
    <x v="36"/>
    <x v="0"/>
    <n v="51"/>
    <x v="0"/>
    <n v="55.08"/>
    <x v="0"/>
    <n v="140000"/>
    <s v="Hijau"/>
    <n v="7140000"/>
    <x v="8"/>
    <n v="1"/>
    <x v="2"/>
    <d v="2023-09-20T00:00:00"/>
    <x v="2"/>
    <m/>
    <m/>
    <n v="0"/>
    <x v="116"/>
    <x v="0"/>
  </r>
  <r>
    <n v="1000001010"/>
    <x v="0"/>
    <x v="1"/>
    <s v="AGT602068CR"/>
    <x v="40"/>
    <x v="0"/>
    <n v="10"/>
    <x v="0"/>
    <n v="10.8"/>
    <x v="0"/>
    <n v="140000"/>
    <s v="Hijau"/>
    <n v="1400000"/>
    <x v="122"/>
    <n v="5"/>
    <x v="3"/>
    <d v="2023-10-17T00:00:00"/>
    <x v="3"/>
    <m/>
    <m/>
    <n v="0"/>
    <x v="110"/>
    <x v="0"/>
  </r>
  <r>
    <n v="1000001010"/>
    <x v="0"/>
    <x v="1"/>
    <s v="AGT602068CR"/>
    <x v="40"/>
    <x v="0"/>
    <n v="40"/>
    <x v="0"/>
    <n v="43.2"/>
    <x v="0"/>
    <n v="140000"/>
    <s v="Hijau"/>
    <n v="5600000"/>
    <x v="123"/>
    <n v="4"/>
    <x v="3"/>
    <d v="2023-10-17T00:00:00"/>
    <x v="3"/>
    <m/>
    <m/>
    <n v="0"/>
    <x v="117"/>
    <x v="0"/>
  </r>
  <r>
    <n v="1000001212"/>
    <x v="1"/>
    <x v="0"/>
    <s v="AGT602067CR"/>
    <x v="41"/>
    <x v="0"/>
    <n v="21"/>
    <x v="0"/>
    <n v="22.68"/>
    <x v="0"/>
    <n v="140000"/>
    <s v="Hijau"/>
    <n v="2940000"/>
    <x v="91"/>
    <n v="5"/>
    <x v="3"/>
    <d v="2023-10-23T00:00:00"/>
    <x v="3"/>
    <m/>
    <m/>
    <n v="0"/>
    <x v="118"/>
    <x v="1"/>
  </r>
  <r>
    <n v="1000001010"/>
    <x v="0"/>
    <x v="1"/>
    <s v="AGT602451R"/>
    <x v="35"/>
    <x v="0"/>
    <n v="85"/>
    <x v="0"/>
    <n v="91.8"/>
    <x v="0"/>
    <n v="140000"/>
    <s v="Hijau"/>
    <n v="11900000"/>
    <x v="14"/>
    <n v="2"/>
    <x v="4"/>
    <d v="2023-11-08T00:00:00"/>
    <x v="4"/>
    <m/>
    <m/>
    <n v="0"/>
    <x v="119"/>
    <x v="0"/>
  </r>
  <r>
    <n v="1000001212"/>
    <x v="1"/>
    <x v="0"/>
    <s v="AGT602066CR"/>
    <x v="38"/>
    <x v="0"/>
    <n v="20"/>
    <x v="0"/>
    <n v="21.6"/>
    <x v="0"/>
    <n v="140000"/>
    <s v="Hijau"/>
    <n v="2800000"/>
    <x v="97"/>
    <n v="3"/>
    <x v="4"/>
    <d v="2023-11-15T00:00:00"/>
    <x v="4"/>
    <m/>
    <m/>
    <n v="0"/>
    <x v="120"/>
    <x v="1"/>
  </r>
  <r>
    <n v="1000001212"/>
    <x v="1"/>
    <x v="0"/>
    <s v="AGT602066CR"/>
    <x v="38"/>
    <x v="0"/>
    <n v="4"/>
    <x v="0"/>
    <n v="4.32"/>
    <x v="0"/>
    <n v="140000"/>
    <s v="Hijau"/>
    <n v="560000"/>
    <x v="124"/>
    <n v="1"/>
    <x v="4"/>
    <d v="2023-11-20T00:00:00"/>
    <x v="4"/>
    <m/>
    <m/>
    <n v="0"/>
    <x v="109"/>
    <x v="1"/>
  </r>
  <r>
    <n v="1000001212"/>
    <x v="1"/>
    <x v="0"/>
    <s v="AGT602066CR"/>
    <x v="38"/>
    <x v="0"/>
    <n v="4"/>
    <x v="0"/>
    <n v="4.32"/>
    <x v="0"/>
    <n v="140000"/>
    <s v="Hijau"/>
    <n v="560000"/>
    <x v="15"/>
    <n v="2"/>
    <x v="4"/>
    <d v="2023-11-22T00:00:00"/>
    <x v="4"/>
    <m/>
    <m/>
    <n v="0"/>
    <x v="109"/>
    <x v="1"/>
  </r>
  <r>
    <n v="1000001212"/>
    <x v="1"/>
    <x v="0"/>
    <s v="AGT602057R"/>
    <x v="36"/>
    <x v="0"/>
    <n v="50"/>
    <x v="0"/>
    <n v="54"/>
    <x v="0"/>
    <n v="140000"/>
    <s v="Hijau"/>
    <n v="7000000"/>
    <x v="125"/>
    <n v="6"/>
    <x v="6"/>
    <d v="2023-01-16T00:00:00"/>
    <x v="6"/>
    <m/>
    <m/>
    <n v="0"/>
    <x v="121"/>
    <x v="1"/>
  </r>
  <r>
    <n v="1000001212"/>
    <x v="1"/>
    <x v="0"/>
    <s v="AGT602057R"/>
    <x v="36"/>
    <x v="0"/>
    <n v="20"/>
    <x v="0"/>
    <n v="21.6"/>
    <x v="0"/>
    <n v="140000"/>
    <s v="Hijau"/>
    <n v="2800000"/>
    <x v="126"/>
    <n v="5"/>
    <x v="6"/>
    <d v="2023-01-27T00:00:00"/>
    <x v="6"/>
    <m/>
    <m/>
    <n v="0"/>
    <x v="120"/>
    <x v="1"/>
  </r>
  <r>
    <n v="1000001212"/>
    <x v="1"/>
    <x v="0"/>
    <s v="AGT602066CR"/>
    <x v="38"/>
    <x v="0"/>
    <n v="30"/>
    <x v="0"/>
    <n v="32.4"/>
    <x v="0"/>
    <n v="140000"/>
    <s v="Hijau"/>
    <n v="4200000"/>
    <x v="23"/>
    <n v="1"/>
    <x v="6"/>
    <d v="2023-01-30T00:00:00"/>
    <x v="6"/>
    <m/>
    <m/>
    <n v="0"/>
    <x v="122"/>
    <x v="1"/>
  </r>
  <r>
    <n v="1000001212"/>
    <x v="1"/>
    <x v="0"/>
    <s v="AGT602068CR"/>
    <x v="40"/>
    <x v="0"/>
    <n v="293"/>
    <x v="0"/>
    <n v="316.44"/>
    <x v="0"/>
    <n v="140000"/>
    <s v="Hijau"/>
    <n v="41020000"/>
    <x v="43"/>
    <n v="4"/>
    <x v="6"/>
    <d v="2023-01-30T00:00:00"/>
    <x v="6"/>
    <m/>
    <m/>
    <n v="0"/>
    <x v="123"/>
    <x v="1"/>
  </r>
  <r>
    <n v="1000001111"/>
    <x v="2"/>
    <x v="2"/>
    <s v="AGT602121R"/>
    <x v="19"/>
    <x v="0"/>
    <n v="80"/>
    <x v="0"/>
    <n v="86.4"/>
    <x v="0"/>
    <n v="140000"/>
    <s v="Hijau"/>
    <n v="11200000"/>
    <x v="40"/>
    <n v="5"/>
    <x v="6"/>
    <d v="2023-01-23T00:00:00"/>
    <x v="6"/>
    <m/>
    <m/>
    <n v="0"/>
    <x v="102"/>
    <x v="2"/>
  </r>
  <r>
    <n v="1000001010"/>
    <x v="0"/>
    <x v="0"/>
    <s v="AGT602145R"/>
    <x v="11"/>
    <x v="0"/>
    <n v="5"/>
    <x v="0"/>
    <n v="5.4"/>
    <x v="0"/>
    <n v="140000"/>
    <s v="Hijau"/>
    <n v="700000"/>
    <x v="41"/>
    <n v="4"/>
    <x v="6"/>
    <d v="2023-01-06T00:00:00"/>
    <x v="6"/>
    <m/>
    <m/>
    <n v="0"/>
    <x v="105"/>
    <x v="0"/>
  </r>
  <r>
    <n v="1000001010"/>
    <x v="0"/>
    <x v="0"/>
    <s v="AGT602145R"/>
    <x v="11"/>
    <x v="0"/>
    <n v="12"/>
    <x v="0"/>
    <n v="12.96"/>
    <x v="0"/>
    <n v="140000"/>
    <s v="Hijau"/>
    <n v="1680000"/>
    <x v="127"/>
    <n v="3"/>
    <x v="6"/>
    <d v="2023-01-12T00:00:00"/>
    <x v="6"/>
    <m/>
    <m/>
    <n v="0"/>
    <x v="124"/>
    <x v="0"/>
  </r>
  <r>
    <n v="1000001010"/>
    <x v="0"/>
    <x v="0"/>
    <s v="AGT602517R"/>
    <x v="24"/>
    <x v="0"/>
    <n v="1"/>
    <x v="0"/>
    <n v="1.08"/>
    <x v="0"/>
    <n v="140000"/>
    <s v="Hijau"/>
    <n v="140000"/>
    <x v="128"/>
    <n v="1"/>
    <x v="6"/>
    <d v="2023-01-02T00:00:00"/>
    <x v="6"/>
    <m/>
    <m/>
    <n v="0"/>
    <x v="107"/>
    <x v="0"/>
  </r>
  <r>
    <n v="1000001010"/>
    <x v="0"/>
    <x v="0"/>
    <s v="AGT602518R"/>
    <x v="14"/>
    <x v="0"/>
    <n v="5"/>
    <x v="0"/>
    <n v="5.4"/>
    <x v="0"/>
    <n v="140000"/>
    <s v="Hijau"/>
    <n v="700000"/>
    <x v="129"/>
    <n v="1"/>
    <x v="6"/>
    <d v="2023-01-17T00:00:00"/>
    <x v="6"/>
    <m/>
    <m/>
    <n v="0"/>
    <x v="105"/>
    <x v="0"/>
  </r>
  <r>
    <n v="1000001111"/>
    <x v="2"/>
    <x v="2"/>
    <s v="AGT603501R"/>
    <x v="20"/>
    <x v="0"/>
    <n v="4"/>
    <x v="0"/>
    <n v="4.32"/>
    <x v="0"/>
    <n v="140000"/>
    <s v="Hijau"/>
    <n v="560000"/>
    <x v="128"/>
    <n v="1"/>
    <x v="6"/>
    <d v="2023-01-05T00:00:00"/>
    <x v="6"/>
    <m/>
    <m/>
    <n v="0"/>
    <x v="109"/>
    <x v="2"/>
  </r>
  <r>
    <n v="1000001212"/>
    <x v="1"/>
    <x v="0"/>
    <s v="AGT602057R"/>
    <x v="36"/>
    <x v="0"/>
    <n v="1"/>
    <x v="0"/>
    <n v="1.08"/>
    <x v="0"/>
    <n v="140000"/>
    <s v="Hijau"/>
    <n v="140000"/>
    <x v="130"/>
    <n v="3"/>
    <x v="9"/>
    <d v="2023-02-22T00:00:00"/>
    <x v="9"/>
    <m/>
    <m/>
    <n v="0"/>
    <x v="107"/>
    <x v="1"/>
  </r>
  <r>
    <n v="1000001010"/>
    <x v="0"/>
    <x v="0"/>
    <s v="AGT602518R"/>
    <x v="14"/>
    <x v="0"/>
    <n v="3"/>
    <x v="0"/>
    <n v="3.24"/>
    <x v="0"/>
    <n v="140000"/>
    <s v="Hijau"/>
    <n v="420000"/>
    <x v="131"/>
    <n v="5"/>
    <x v="5"/>
    <d v="2023-01-13T00:00:00"/>
    <x v="6"/>
    <m/>
    <m/>
    <n v="0"/>
    <x v="106"/>
    <x v="0"/>
  </r>
  <r>
    <n v="1000001111"/>
    <x v="2"/>
    <x v="2"/>
    <s v="AGT602121R"/>
    <x v="19"/>
    <x v="0"/>
    <n v="80"/>
    <x v="0"/>
    <n v="86.4"/>
    <x v="0"/>
    <n v="140000"/>
    <s v="Hijau"/>
    <n v="11200000"/>
    <x v="132"/>
    <n v="5"/>
    <x v="9"/>
    <d v="2023-02-21T00:00:00"/>
    <x v="9"/>
    <m/>
    <m/>
    <n v="0"/>
    <x v="102"/>
    <x v="2"/>
  </r>
  <r>
    <n v="1000001111"/>
    <x v="2"/>
    <x v="2"/>
    <s v="AGT602518R"/>
    <x v="14"/>
    <x v="0"/>
    <n v="80"/>
    <x v="0"/>
    <n v="86.4"/>
    <x v="0"/>
    <n v="140000"/>
    <s v="Hijau"/>
    <n v="11200000"/>
    <x v="132"/>
    <n v="5"/>
    <x v="9"/>
    <d v="2023-02-22T00:00:00"/>
    <x v="9"/>
    <m/>
    <m/>
    <n v="0"/>
    <x v="102"/>
    <x v="2"/>
  </r>
  <r>
    <n v="1000001111"/>
    <x v="2"/>
    <x v="2"/>
    <s v="AGT602121R"/>
    <x v="19"/>
    <x v="0"/>
    <n v="60"/>
    <x v="0"/>
    <n v="64.8"/>
    <x v="0"/>
    <n v="140000"/>
    <s v="Hijau"/>
    <n v="8400000"/>
    <x v="133"/>
    <n v="1"/>
    <x v="9"/>
    <d v="2023-02-20T00:00:00"/>
    <x v="9"/>
    <m/>
    <m/>
    <n v="0"/>
    <x v="125"/>
    <x v="2"/>
  </r>
  <r>
    <n v="1000001212"/>
    <x v="1"/>
    <x v="0"/>
    <s v="AGT602603R"/>
    <x v="42"/>
    <x v="0"/>
    <n v="1"/>
    <x v="0"/>
    <n v="1.08"/>
    <x v="0"/>
    <n v="140000"/>
    <s v="Hijau"/>
    <n v="140000"/>
    <x v="49"/>
    <n v="3"/>
    <x v="9"/>
    <d v="2023-02-01T00:00:00"/>
    <x v="9"/>
    <m/>
    <m/>
    <n v="0"/>
    <x v="107"/>
    <x v="1"/>
  </r>
  <r>
    <n v="1000001212"/>
    <x v="1"/>
    <x v="0"/>
    <s v="AGT602057R"/>
    <x v="36"/>
    <x v="0"/>
    <n v="6"/>
    <x v="0"/>
    <n v="6.48"/>
    <x v="0"/>
    <n v="140000"/>
    <s v="Hijau"/>
    <n v="840000"/>
    <x v="134"/>
    <n v="5"/>
    <x v="9"/>
    <d v="2023-02-03T00:00:00"/>
    <x v="9"/>
    <m/>
    <m/>
    <n v="0"/>
    <x v="126"/>
    <x v="1"/>
  </r>
  <r>
    <n v="1000001212"/>
    <x v="1"/>
    <x v="0"/>
    <s v="AGT602057R"/>
    <x v="36"/>
    <x v="0"/>
    <n v="5"/>
    <x v="0"/>
    <n v="5.4"/>
    <x v="0"/>
    <n v="140000"/>
    <s v="Hijau"/>
    <n v="700000"/>
    <x v="135"/>
    <n v="1"/>
    <x v="9"/>
    <d v="2023-02-06T00:00:00"/>
    <x v="9"/>
    <m/>
    <m/>
    <n v="0"/>
    <x v="105"/>
    <x v="1"/>
  </r>
  <r>
    <n v="1000001111"/>
    <x v="2"/>
    <x v="2"/>
    <s v="AGT602251R"/>
    <x v="13"/>
    <x v="0"/>
    <n v="4"/>
    <x v="0"/>
    <n v="4.32"/>
    <x v="0"/>
    <n v="140000"/>
    <s v="Hijau"/>
    <n v="560000"/>
    <x v="136"/>
    <n v="2"/>
    <x v="9"/>
    <d v="2023-02-07T00:00:00"/>
    <x v="9"/>
    <m/>
    <m/>
    <n v="0"/>
    <x v="109"/>
    <x v="2"/>
  </r>
  <r>
    <n v="1000001212"/>
    <x v="1"/>
    <x v="0"/>
    <s v="AGT602058R"/>
    <x v="43"/>
    <x v="0"/>
    <n v="6"/>
    <x v="0"/>
    <n v="6.48"/>
    <x v="0"/>
    <n v="140000"/>
    <s v="Hijau"/>
    <n v="840000"/>
    <x v="54"/>
    <n v="1"/>
    <x v="10"/>
    <d v="2023-03-06T00:00:00"/>
    <x v="10"/>
    <s v="Promo Lebaran"/>
    <s v="Promo Diskon Langsung"/>
    <n v="1500"/>
    <x v="127"/>
    <x v="1"/>
  </r>
  <r>
    <n v="1000001111"/>
    <x v="2"/>
    <x v="2"/>
    <s v="AGT602251R"/>
    <x v="13"/>
    <x v="0"/>
    <n v="8"/>
    <x v="0"/>
    <n v="8.64"/>
    <x v="0"/>
    <n v="140000"/>
    <s v="Hijau"/>
    <n v="1120000"/>
    <x v="55"/>
    <n v="2"/>
    <x v="10"/>
    <d v="2023-03-07T00:00:00"/>
    <x v="10"/>
    <s v="Promo Lebaran"/>
    <s v="Promo Diskon Langsung"/>
    <n v="1500"/>
    <x v="128"/>
    <x v="2"/>
  </r>
  <r>
    <n v="1000001212"/>
    <x v="1"/>
    <x v="0"/>
    <s v="AGT602451R"/>
    <x v="35"/>
    <x v="0"/>
    <n v="1"/>
    <x v="0"/>
    <n v="1.08"/>
    <x v="0"/>
    <n v="140000"/>
    <s v="Hijau"/>
    <n v="140000"/>
    <x v="137"/>
    <n v="1"/>
    <x v="10"/>
    <d v="2023-03-20T00:00:00"/>
    <x v="10"/>
    <s v="Promo Lebaran"/>
    <s v="Promo Diskon Langsung"/>
    <n v="1500"/>
    <x v="129"/>
    <x v="1"/>
  </r>
  <r>
    <n v="1000001111"/>
    <x v="2"/>
    <x v="2"/>
    <s v="AGT602518R"/>
    <x v="14"/>
    <x v="0"/>
    <n v="80"/>
    <x v="0"/>
    <n v="86.4"/>
    <x v="0"/>
    <n v="140000"/>
    <s v="Hijau"/>
    <n v="11200000"/>
    <x v="32"/>
    <n v="4"/>
    <x v="10"/>
    <d v="2023-03-23T00:00:00"/>
    <x v="10"/>
    <s v="Promo Lebaran"/>
    <s v="Promo Diskon Langsung"/>
    <n v="1500"/>
    <x v="130"/>
    <x v="2"/>
  </r>
  <r>
    <n v="1000001111"/>
    <x v="2"/>
    <x v="2"/>
    <s v="AGT602121R"/>
    <x v="19"/>
    <x v="0"/>
    <n v="80"/>
    <x v="0"/>
    <n v="86.4"/>
    <x v="0"/>
    <n v="140000"/>
    <s v="Hijau"/>
    <n v="11200000"/>
    <x v="32"/>
    <n v="4"/>
    <x v="10"/>
    <d v="2023-03-23T00:00:00"/>
    <x v="10"/>
    <s v="Promo Lebaran"/>
    <s v="Promo Diskon Langsung"/>
    <n v="1500"/>
    <x v="130"/>
    <x v="2"/>
  </r>
  <r>
    <n v="1000001111"/>
    <x v="2"/>
    <x v="2"/>
    <s v="AGT602016R"/>
    <x v="44"/>
    <x v="0"/>
    <n v="80"/>
    <x v="0"/>
    <n v="86.4"/>
    <x v="0"/>
    <n v="140000"/>
    <s v="Hijau"/>
    <n v="11200000"/>
    <x v="32"/>
    <n v="4"/>
    <x v="10"/>
    <d v="2023-03-23T00:00:00"/>
    <x v="10"/>
    <s v="Promo Lebaran"/>
    <s v="Promo Diskon Langsung"/>
    <n v="1500"/>
    <x v="130"/>
    <x v="2"/>
  </r>
  <r>
    <n v="1000001111"/>
    <x v="2"/>
    <x v="2"/>
    <s v="AGT602145R"/>
    <x v="11"/>
    <x v="0"/>
    <n v="5"/>
    <x v="0"/>
    <n v="5.4"/>
    <x v="0"/>
    <n v="140000"/>
    <s v="Hijau"/>
    <n v="700000"/>
    <x v="61"/>
    <n v="2"/>
    <x v="10"/>
    <d v="2023-03-25T00:00:00"/>
    <x v="10"/>
    <s v="Promo Lebaran"/>
    <s v="Promo Diskon Langsung"/>
    <n v="1500"/>
    <x v="131"/>
    <x v="2"/>
  </r>
  <r>
    <n v="1000001111"/>
    <x v="2"/>
    <x v="2"/>
    <s v="AGT602609R"/>
    <x v="23"/>
    <x v="0"/>
    <n v="11"/>
    <x v="0"/>
    <n v="11.88"/>
    <x v="0"/>
    <n v="140000"/>
    <s v="Hijau"/>
    <n v="1540000"/>
    <x v="57"/>
    <n v="5"/>
    <x v="10"/>
    <d v="2023-03-25T00:00:00"/>
    <x v="10"/>
    <s v="Promo Lebaran"/>
    <s v="Promo Diskon Langsung"/>
    <n v="1500"/>
    <x v="132"/>
    <x v="2"/>
  </r>
  <r>
    <n v="1000001111"/>
    <x v="2"/>
    <x v="2"/>
    <s v="AGT602518R"/>
    <x v="14"/>
    <x v="0"/>
    <n v="80"/>
    <x v="0"/>
    <n v="86.4"/>
    <x v="0"/>
    <n v="140000"/>
    <s v="Hijau"/>
    <n v="11200000"/>
    <x v="58"/>
    <n v="1"/>
    <x v="10"/>
    <d v="2023-03-27T00:00:00"/>
    <x v="10"/>
    <s v="Promo Lebaran"/>
    <s v="Promo Diskon Langsung"/>
    <n v="1500"/>
    <x v="130"/>
    <x v="2"/>
  </r>
  <r>
    <n v="1000001111"/>
    <x v="2"/>
    <x v="2"/>
    <s v="AGT602517R"/>
    <x v="24"/>
    <x v="0"/>
    <n v="40"/>
    <x v="0"/>
    <n v="43.2"/>
    <x v="0"/>
    <n v="140000"/>
    <s v="Hijau"/>
    <n v="5600000"/>
    <x v="58"/>
    <n v="1"/>
    <x v="10"/>
    <d v="2023-03-27T00:00:00"/>
    <x v="10"/>
    <s v="Promo Lebaran"/>
    <s v="Promo Diskon Langsung"/>
    <n v="1500"/>
    <x v="133"/>
    <x v="2"/>
  </r>
  <r>
    <n v="1000001212"/>
    <x v="1"/>
    <x v="0"/>
    <s v="AGT602518R"/>
    <x v="14"/>
    <x v="0"/>
    <n v="20"/>
    <x v="0"/>
    <n v="21.6"/>
    <x v="0"/>
    <n v="140000"/>
    <s v="Hijau"/>
    <n v="2800000"/>
    <x v="64"/>
    <n v="1"/>
    <x v="7"/>
    <d v="2023-04-12T00:00:00"/>
    <x v="7"/>
    <s v="Promo Lebaran"/>
    <s v="Promo Diskon Langsung"/>
    <n v="1500"/>
    <x v="134"/>
    <x v="1"/>
  </r>
  <r>
    <n v="1000001212"/>
    <x v="1"/>
    <x v="0"/>
    <s v="AGT602451R"/>
    <x v="35"/>
    <x v="0"/>
    <n v="29"/>
    <x v="0"/>
    <n v="31.32"/>
    <x v="0"/>
    <n v="140000"/>
    <s v="Hijau"/>
    <n v="4060000"/>
    <x v="138"/>
    <n v="4"/>
    <x v="7"/>
    <d v="2023-04-13T00:00:00"/>
    <x v="7"/>
    <s v="Promo Lebaran"/>
    <s v="Promo Diskon Langsung"/>
    <n v="1500"/>
    <x v="135"/>
    <x v="1"/>
  </r>
  <r>
    <n v="1000001212"/>
    <x v="1"/>
    <x v="0"/>
    <s v="AGT602145R"/>
    <x v="11"/>
    <x v="0"/>
    <n v="24"/>
    <x v="0"/>
    <n v="25.92"/>
    <x v="0"/>
    <n v="140000"/>
    <s v="Hijau"/>
    <n v="3360000"/>
    <x v="139"/>
    <n v="3"/>
    <x v="7"/>
    <d v="2023-04-06T00:00:00"/>
    <x v="7"/>
    <s v="Promo Lebaran"/>
    <s v="Promo Diskon Langsung"/>
    <n v="1500"/>
    <x v="136"/>
    <x v="1"/>
  </r>
  <r>
    <n v="1000001111"/>
    <x v="2"/>
    <x v="2"/>
    <s v="AGT602517R"/>
    <x v="24"/>
    <x v="0"/>
    <n v="18"/>
    <x v="0"/>
    <n v="19.440000000000001"/>
    <x v="0"/>
    <n v="140000"/>
    <s v="Hijau"/>
    <n v="2520000"/>
    <x v="24"/>
    <n v="2"/>
    <x v="7"/>
    <d v="2023-04-27T00:00:00"/>
    <x v="7"/>
    <s v="Promo Lebaran"/>
    <s v="Promo Diskon Langsung"/>
    <n v="1500"/>
    <x v="137"/>
    <x v="2"/>
  </r>
  <r>
    <n v="1000001111"/>
    <x v="2"/>
    <x v="2"/>
    <s v="AGT602145R"/>
    <x v="11"/>
    <x v="0"/>
    <n v="19"/>
    <x v="0"/>
    <n v="20.52"/>
    <x v="0"/>
    <n v="140000"/>
    <s v="Hijau"/>
    <n v="2660000"/>
    <x v="35"/>
    <n v="1"/>
    <x v="11"/>
    <d v="2023-05-13T00:00:00"/>
    <x v="11"/>
    <s v="Promo Lebaran"/>
    <s v="Promo Diskon Langsung"/>
    <n v="1500"/>
    <x v="138"/>
    <x v="2"/>
  </r>
  <r>
    <n v="1000001111"/>
    <x v="2"/>
    <x v="2"/>
    <s v="AGT602145R"/>
    <x v="11"/>
    <x v="0"/>
    <n v="80"/>
    <x v="0"/>
    <n v="86.4"/>
    <x v="0"/>
    <n v="140000"/>
    <s v="Hijau"/>
    <n v="11200000"/>
    <x v="140"/>
    <n v="3"/>
    <x v="11"/>
    <d v="2023-05-16T00:00:00"/>
    <x v="11"/>
    <s v="Promo Lebaran"/>
    <s v="Promo Diskon Langsung"/>
    <n v="1500"/>
    <x v="130"/>
    <x v="2"/>
  </r>
  <r>
    <n v="1000001111"/>
    <x v="2"/>
    <x v="2"/>
    <s v="AGT603522R"/>
    <x v="15"/>
    <x v="0"/>
    <n v="1"/>
    <x v="0"/>
    <n v="1.08"/>
    <x v="0"/>
    <n v="140000"/>
    <s v="Hijau"/>
    <n v="140000"/>
    <x v="141"/>
    <n v="2"/>
    <x v="11"/>
    <d v="2023-05-16T00:00:00"/>
    <x v="11"/>
    <s v="Promo Lebaran"/>
    <s v="Promo Diskon Langsung"/>
    <n v="1500"/>
    <x v="129"/>
    <x v="2"/>
  </r>
  <r>
    <n v="1000001212"/>
    <x v="1"/>
    <x v="0"/>
    <s v="AGT602066CR"/>
    <x v="38"/>
    <x v="0"/>
    <n v="5"/>
    <x v="0"/>
    <n v="5.4"/>
    <x v="0"/>
    <n v="140000"/>
    <s v="Hijau"/>
    <n v="700000"/>
    <x v="74"/>
    <n v="3"/>
    <x v="11"/>
    <d v="2023-05-24T00:00:00"/>
    <x v="11"/>
    <s v="Promo Lebaran"/>
    <s v="Promo Diskon Langsung"/>
    <n v="1500"/>
    <x v="131"/>
    <x v="1"/>
  </r>
  <r>
    <n v="1000001212"/>
    <x v="1"/>
    <x v="0"/>
    <s v="AGT602057R"/>
    <x v="36"/>
    <x v="0"/>
    <n v="6"/>
    <x v="0"/>
    <n v="6.48"/>
    <x v="0"/>
    <n v="140000"/>
    <s v="Hijau"/>
    <n v="840000"/>
    <x v="78"/>
    <n v="2"/>
    <x v="11"/>
    <d v="2023-06-03T00:00:00"/>
    <x v="8"/>
    <m/>
    <m/>
    <n v="0"/>
    <x v="126"/>
    <x v="1"/>
  </r>
  <r>
    <n v="1000001212"/>
    <x v="1"/>
    <x v="0"/>
    <s v="AGT602517R"/>
    <x v="24"/>
    <x v="0"/>
    <n v="13"/>
    <x v="0"/>
    <n v="14.04"/>
    <x v="0"/>
    <n v="140000"/>
    <s v="Hijau"/>
    <n v="1820000"/>
    <x v="80"/>
    <n v="6"/>
    <x v="8"/>
    <d v="2023-06-05T00:00:00"/>
    <x v="8"/>
    <m/>
    <m/>
    <n v="0"/>
    <x v="139"/>
    <x v="1"/>
  </r>
  <r>
    <n v="1000001212"/>
    <x v="1"/>
    <x v="0"/>
    <s v="AGT602155R"/>
    <x v="12"/>
    <x v="0"/>
    <n v="1"/>
    <x v="0"/>
    <n v="1.08"/>
    <x v="0"/>
    <n v="140000"/>
    <s v="Hijau"/>
    <n v="140000"/>
    <x v="81"/>
    <n v="1"/>
    <x v="8"/>
    <d v="2023-06-06T00:00:00"/>
    <x v="8"/>
    <m/>
    <m/>
    <n v="0"/>
    <x v="107"/>
    <x v="1"/>
  </r>
  <r>
    <n v="1000001212"/>
    <x v="1"/>
    <x v="0"/>
    <s v="AGT602517R"/>
    <x v="24"/>
    <x v="0"/>
    <n v="30"/>
    <x v="0"/>
    <n v="32.4"/>
    <x v="0"/>
    <n v="140000"/>
    <s v="Hijau"/>
    <n v="4200000"/>
    <x v="25"/>
    <n v="2"/>
    <x v="8"/>
    <d v="2023-06-07T00:00:00"/>
    <x v="8"/>
    <m/>
    <m/>
    <n v="0"/>
    <x v="122"/>
    <x v="1"/>
  </r>
  <r>
    <n v="1000001212"/>
    <x v="1"/>
    <x v="0"/>
    <s v="AGT602251R"/>
    <x v="13"/>
    <x v="0"/>
    <n v="3"/>
    <x v="0"/>
    <n v="3.24"/>
    <x v="0"/>
    <n v="140000"/>
    <s v="Hijau"/>
    <n v="420000"/>
    <x v="25"/>
    <n v="2"/>
    <x v="8"/>
    <d v="2023-06-07T00:00:00"/>
    <x v="8"/>
    <m/>
    <m/>
    <n v="0"/>
    <x v="106"/>
    <x v="1"/>
  </r>
  <r>
    <n v="1000001212"/>
    <x v="1"/>
    <x v="0"/>
    <s v="AGT602606R"/>
    <x v="37"/>
    <x v="0"/>
    <n v="72"/>
    <x v="0"/>
    <n v="77.760000000000005"/>
    <x v="0"/>
    <n v="140000"/>
    <s v="Hijau"/>
    <n v="10080000"/>
    <x v="78"/>
    <n v="2"/>
    <x v="11"/>
    <d v="2023-06-08T00:00:00"/>
    <x v="8"/>
    <m/>
    <m/>
    <n v="0"/>
    <x v="140"/>
    <x v="1"/>
  </r>
  <r>
    <n v="1000001212"/>
    <x v="1"/>
    <x v="0"/>
    <s v="AGT603522R"/>
    <x v="15"/>
    <x v="0"/>
    <n v="15"/>
    <x v="0"/>
    <n v="16.2"/>
    <x v="0"/>
    <n v="140000"/>
    <s v="Hijau"/>
    <n v="2100000"/>
    <x v="142"/>
    <n v="5"/>
    <x v="8"/>
    <d v="2023-06-12T00:00:00"/>
    <x v="8"/>
    <m/>
    <m/>
    <n v="0"/>
    <x v="13"/>
    <x v="1"/>
  </r>
  <r>
    <n v="1000001212"/>
    <x v="1"/>
    <x v="0"/>
    <s v="AGT602145R"/>
    <x v="11"/>
    <x v="0"/>
    <n v="6"/>
    <x v="0"/>
    <n v="6.48"/>
    <x v="0"/>
    <n v="140000"/>
    <s v="Hijau"/>
    <n v="840000"/>
    <x v="143"/>
    <n v="2"/>
    <x v="8"/>
    <d v="2023-06-13T00:00:00"/>
    <x v="8"/>
    <m/>
    <m/>
    <n v="0"/>
    <x v="126"/>
    <x v="1"/>
  </r>
  <r>
    <n v="1000001212"/>
    <x v="1"/>
    <x v="0"/>
    <s v="AGT602145R"/>
    <x v="11"/>
    <x v="0"/>
    <n v="26"/>
    <x v="0"/>
    <n v="28.08"/>
    <x v="0"/>
    <n v="140000"/>
    <s v="Hijau"/>
    <n v="3640000"/>
    <x v="143"/>
    <n v="2"/>
    <x v="8"/>
    <d v="2023-06-14T00:00:00"/>
    <x v="8"/>
    <m/>
    <m/>
    <n v="0"/>
    <x v="141"/>
    <x v="1"/>
  </r>
  <r>
    <n v="1000001212"/>
    <x v="1"/>
    <x v="0"/>
    <s v="AGT602145R"/>
    <x v="11"/>
    <x v="0"/>
    <n v="9"/>
    <x v="0"/>
    <n v="9.7200000000000006"/>
    <x v="0"/>
    <n v="140000"/>
    <s v="Hijau"/>
    <n v="1260000"/>
    <x v="143"/>
    <n v="2"/>
    <x v="8"/>
    <d v="2023-06-14T00:00:00"/>
    <x v="8"/>
    <m/>
    <m/>
    <n v="0"/>
    <x v="98"/>
    <x v="1"/>
  </r>
  <r>
    <n v="1000001212"/>
    <x v="1"/>
    <x v="0"/>
    <s v="AGT602121R"/>
    <x v="19"/>
    <x v="0"/>
    <n v="55"/>
    <x v="0"/>
    <n v="59.4"/>
    <x v="0"/>
    <n v="140000"/>
    <s v="Hijau"/>
    <n v="7700000"/>
    <x v="144"/>
    <n v="5"/>
    <x v="8"/>
    <d v="2023-06-16T00:00:00"/>
    <x v="8"/>
    <m/>
    <m/>
    <n v="0"/>
    <x v="142"/>
    <x v="1"/>
  </r>
  <r>
    <n v="1000001212"/>
    <x v="1"/>
    <x v="0"/>
    <s v="AGT603527R"/>
    <x v="45"/>
    <x v="0"/>
    <n v="55"/>
    <x v="0"/>
    <n v="59.4"/>
    <x v="0"/>
    <n v="140000"/>
    <s v="Hijau"/>
    <n v="7700000"/>
    <x v="145"/>
    <n v="4"/>
    <x v="8"/>
    <d v="2023-06-20T00:00:00"/>
    <x v="8"/>
    <m/>
    <m/>
    <n v="0"/>
    <x v="142"/>
    <x v="1"/>
  </r>
  <r>
    <n v="1000001212"/>
    <x v="1"/>
    <x v="0"/>
    <s v="AGT602609R"/>
    <x v="23"/>
    <x v="0"/>
    <n v="23"/>
    <x v="0"/>
    <n v="24.84"/>
    <x v="0"/>
    <n v="140000"/>
    <s v="Hijau"/>
    <n v="3220000"/>
    <x v="146"/>
    <n v="2"/>
    <x v="8"/>
    <d v="2023-06-20T00:00:00"/>
    <x v="8"/>
    <m/>
    <m/>
    <n v="0"/>
    <x v="143"/>
    <x v="1"/>
  </r>
  <r>
    <n v="1000001212"/>
    <x v="1"/>
    <x v="0"/>
    <s v="AGT603522R"/>
    <x v="15"/>
    <x v="0"/>
    <n v="20"/>
    <x v="0"/>
    <n v="21.6"/>
    <x v="0"/>
    <n v="140000"/>
    <s v="Hijau"/>
    <n v="2800000"/>
    <x v="146"/>
    <n v="2"/>
    <x v="8"/>
    <d v="2023-06-20T00:00:00"/>
    <x v="8"/>
    <m/>
    <m/>
    <n v="0"/>
    <x v="120"/>
    <x v="1"/>
  </r>
  <r>
    <n v="1000001212"/>
    <x v="1"/>
    <x v="0"/>
    <s v="AGT602609R"/>
    <x v="23"/>
    <x v="0"/>
    <n v="40"/>
    <x v="0"/>
    <n v="43.2"/>
    <x v="0"/>
    <n v="140000"/>
    <s v="Hijau"/>
    <n v="5600000"/>
    <x v="83"/>
    <n v="5"/>
    <x v="8"/>
    <d v="2023-06-26T00:00:00"/>
    <x v="8"/>
    <m/>
    <m/>
    <n v="0"/>
    <x v="117"/>
    <x v="1"/>
  </r>
  <r>
    <n v="1000001212"/>
    <x v="1"/>
    <x v="0"/>
    <s v="AGT602068CR"/>
    <x v="40"/>
    <x v="0"/>
    <n v="8"/>
    <x v="0"/>
    <n v="8.64"/>
    <x v="0"/>
    <n v="140000"/>
    <s v="Hijau"/>
    <n v="1120000"/>
    <x v="84"/>
    <n v="6"/>
    <x v="8"/>
    <d v="2023-06-26T00:00:00"/>
    <x v="8"/>
    <m/>
    <m/>
    <n v="0"/>
    <x v="115"/>
    <x v="1"/>
  </r>
  <r>
    <n v="1000001212"/>
    <x v="1"/>
    <x v="0"/>
    <s v="AGT603522R"/>
    <x v="15"/>
    <x v="0"/>
    <n v="9"/>
    <x v="0"/>
    <n v="9.7200000000000006"/>
    <x v="0"/>
    <n v="140000"/>
    <s v="Hijau"/>
    <n v="1260000"/>
    <x v="147"/>
    <n v="2"/>
    <x v="8"/>
    <d v="2023-06-27T00:00:00"/>
    <x v="8"/>
    <m/>
    <m/>
    <n v="0"/>
    <x v="98"/>
    <x v="1"/>
  </r>
  <r>
    <n v="1000001212"/>
    <x v="1"/>
    <x v="0"/>
    <s v="AGT602121R"/>
    <x v="19"/>
    <x v="0"/>
    <n v="12"/>
    <x v="0"/>
    <n v="12.96"/>
    <x v="0"/>
    <n v="140000"/>
    <s v="Hijau"/>
    <n v="1680000"/>
    <x v="147"/>
    <n v="2"/>
    <x v="8"/>
    <d v="2023-06-28T00:00:00"/>
    <x v="8"/>
    <m/>
    <m/>
    <n v="0"/>
    <x v="124"/>
    <x v="1"/>
  </r>
  <r>
    <n v="1000001010"/>
    <x v="0"/>
    <x v="0"/>
    <s v="AGT602121R"/>
    <x v="19"/>
    <x v="0"/>
    <n v="2"/>
    <x v="0"/>
    <n v="2.16"/>
    <x v="0"/>
    <n v="140000"/>
    <s v="Hijau"/>
    <n v="280000"/>
    <x v="148"/>
    <n v="4"/>
    <x v="8"/>
    <d v="2023-06-08T00:00:00"/>
    <x v="8"/>
    <m/>
    <m/>
    <n v="0"/>
    <x v="108"/>
    <x v="0"/>
  </r>
  <r>
    <n v="1000001010"/>
    <x v="0"/>
    <x v="0"/>
    <s v="AGT602121R"/>
    <x v="19"/>
    <x v="0"/>
    <n v="17"/>
    <x v="0"/>
    <n v="18.36"/>
    <x v="0"/>
    <n v="140000"/>
    <s v="Hijau"/>
    <n v="2380000"/>
    <x v="148"/>
    <n v="4"/>
    <x v="8"/>
    <d v="2023-06-08T00:00:00"/>
    <x v="8"/>
    <m/>
    <m/>
    <n v="0"/>
    <x v="144"/>
    <x v="0"/>
  </r>
  <r>
    <n v="1000001010"/>
    <x v="0"/>
    <x v="0"/>
    <s v="AGT602121R"/>
    <x v="19"/>
    <x v="0"/>
    <n v="4"/>
    <x v="0"/>
    <n v="4.32"/>
    <x v="0"/>
    <n v="140000"/>
    <s v="Hijau"/>
    <n v="560000"/>
    <x v="148"/>
    <n v="4"/>
    <x v="8"/>
    <d v="2023-06-08T00:00:00"/>
    <x v="8"/>
    <m/>
    <m/>
    <n v="0"/>
    <x v="109"/>
    <x v="0"/>
  </r>
  <r>
    <n v="1000001010"/>
    <x v="0"/>
    <x v="0"/>
    <s v="AGT603523R"/>
    <x v="16"/>
    <x v="0"/>
    <n v="27"/>
    <x v="0"/>
    <n v="29.16"/>
    <x v="0"/>
    <n v="140000"/>
    <s v="Hijau"/>
    <n v="3780000"/>
    <x v="143"/>
    <n v="2"/>
    <x v="8"/>
    <d v="2023-06-14T00:00:00"/>
    <x v="8"/>
    <m/>
    <m/>
    <n v="0"/>
    <x v="100"/>
    <x v="0"/>
  </r>
  <r>
    <n v="1000001010"/>
    <x v="0"/>
    <x v="0"/>
    <s v="AGT602121R"/>
    <x v="19"/>
    <x v="0"/>
    <n v="15"/>
    <x v="0"/>
    <n v="16.2"/>
    <x v="0"/>
    <n v="140000"/>
    <s v="Hijau"/>
    <n v="2100000"/>
    <x v="146"/>
    <n v="2"/>
    <x v="8"/>
    <d v="2023-06-20T00:00:00"/>
    <x v="8"/>
    <m/>
    <m/>
    <n v="0"/>
    <x v="13"/>
    <x v="0"/>
  </r>
  <r>
    <n v="1000001111"/>
    <x v="2"/>
    <x v="2"/>
    <s v="AGT602121R"/>
    <x v="19"/>
    <x v="0"/>
    <n v="80"/>
    <x v="0"/>
    <n v="86.4"/>
    <x v="0"/>
    <n v="140000"/>
    <s v="Hijau"/>
    <n v="11200000"/>
    <x v="145"/>
    <n v="4"/>
    <x v="8"/>
    <d v="2023-06-22T00:00:00"/>
    <x v="8"/>
    <m/>
    <m/>
    <n v="0"/>
    <x v="102"/>
    <x v="2"/>
  </r>
  <r>
    <n v="1000001010"/>
    <x v="0"/>
    <x v="0"/>
    <s v="AGT602145R"/>
    <x v="11"/>
    <x v="0"/>
    <n v="13"/>
    <x v="0"/>
    <n v="14.04"/>
    <x v="0"/>
    <n v="140000"/>
    <s v="Hijau"/>
    <n v="1820000"/>
    <x v="27"/>
    <n v="4"/>
    <x v="8"/>
    <d v="2023-06-22T00:00:00"/>
    <x v="8"/>
    <m/>
    <m/>
    <n v="0"/>
    <x v="139"/>
    <x v="0"/>
  </r>
  <r>
    <n v="1000001010"/>
    <x v="0"/>
    <x v="0"/>
    <s v="AGT602121R"/>
    <x v="19"/>
    <x v="0"/>
    <n v="3"/>
    <x v="0"/>
    <n v="3.24"/>
    <x v="0"/>
    <n v="140000"/>
    <s v="Hijau"/>
    <n v="420000"/>
    <x v="84"/>
    <n v="6"/>
    <x v="8"/>
    <d v="2023-06-26T00:00:00"/>
    <x v="8"/>
    <m/>
    <m/>
    <n v="0"/>
    <x v="106"/>
    <x v="0"/>
  </r>
  <r>
    <n v="1000001212"/>
    <x v="1"/>
    <x v="0"/>
    <s v="AGT602145R"/>
    <x v="11"/>
    <x v="0"/>
    <n v="14"/>
    <x v="0"/>
    <n v="15.12"/>
    <x v="0"/>
    <n v="140000"/>
    <s v="Hijau"/>
    <n v="1960000"/>
    <x v="111"/>
    <n v="2"/>
    <x v="0"/>
    <d v="2023-07-04T00:00:00"/>
    <x v="0"/>
    <m/>
    <m/>
    <n v="0"/>
    <x v="101"/>
    <x v="1"/>
  </r>
  <r>
    <n v="1000001212"/>
    <x v="1"/>
    <x v="0"/>
    <s v="AGT602145R"/>
    <x v="11"/>
    <x v="0"/>
    <n v="5"/>
    <x v="0"/>
    <n v="5.4"/>
    <x v="0"/>
    <n v="140000"/>
    <s v="Hijau"/>
    <n v="700000"/>
    <x v="111"/>
    <n v="2"/>
    <x v="0"/>
    <d v="2023-07-05T00:00:00"/>
    <x v="0"/>
    <m/>
    <m/>
    <n v="0"/>
    <x v="105"/>
    <x v="1"/>
  </r>
  <r>
    <n v="1000001212"/>
    <x v="1"/>
    <x v="0"/>
    <s v="AGT602145R"/>
    <x v="11"/>
    <x v="0"/>
    <n v="22"/>
    <x v="0"/>
    <n v="23.76"/>
    <x v="0"/>
    <n v="140000"/>
    <s v="Hijau"/>
    <n v="3080000"/>
    <x v="149"/>
    <n v="3"/>
    <x v="0"/>
    <d v="2023-07-05T00:00:00"/>
    <x v="0"/>
    <m/>
    <m/>
    <n v="0"/>
    <x v="145"/>
    <x v="1"/>
  </r>
  <r>
    <n v="1000001212"/>
    <x v="1"/>
    <x v="0"/>
    <s v="AGT602145R"/>
    <x v="11"/>
    <x v="0"/>
    <n v="1"/>
    <x v="0"/>
    <n v="1.08"/>
    <x v="0"/>
    <n v="140000"/>
    <s v="Hijau"/>
    <n v="140000"/>
    <x v="150"/>
    <n v="4"/>
    <x v="0"/>
    <d v="2023-07-07T00:00:00"/>
    <x v="0"/>
    <m/>
    <m/>
    <n v="0"/>
    <x v="107"/>
    <x v="1"/>
  </r>
  <r>
    <n v="1000001010"/>
    <x v="0"/>
    <x v="0"/>
    <s v="AGT602518R"/>
    <x v="14"/>
    <x v="0"/>
    <n v="35"/>
    <x v="0"/>
    <n v="37.799999999999997"/>
    <x v="0"/>
    <n v="140000"/>
    <s v="Hijau"/>
    <n v="4900000"/>
    <x v="151"/>
    <n v="1"/>
    <x v="0"/>
    <d v="2023-07-10T00:00:00"/>
    <x v="0"/>
    <m/>
    <m/>
    <n v="0"/>
    <x v="146"/>
    <x v="0"/>
  </r>
  <r>
    <n v="1000001010"/>
    <x v="0"/>
    <x v="0"/>
    <s v="AGT602121R"/>
    <x v="19"/>
    <x v="0"/>
    <n v="1"/>
    <x v="0"/>
    <n v="1.08"/>
    <x v="0"/>
    <n v="140000"/>
    <s v="Hijau"/>
    <n v="140000"/>
    <x v="151"/>
    <n v="1"/>
    <x v="0"/>
    <d v="2023-07-10T00:00:00"/>
    <x v="0"/>
    <m/>
    <m/>
    <n v="0"/>
    <x v="107"/>
    <x v="0"/>
  </r>
  <r>
    <n v="1000001212"/>
    <x v="1"/>
    <x v="0"/>
    <s v="AGT602121R"/>
    <x v="19"/>
    <x v="0"/>
    <n v="2"/>
    <x v="0"/>
    <n v="2.16"/>
    <x v="0"/>
    <n v="140000"/>
    <s v="Hijau"/>
    <n v="280000"/>
    <x v="152"/>
    <n v="2"/>
    <x v="0"/>
    <d v="2023-07-11T00:00:00"/>
    <x v="0"/>
    <m/>
    <m/>
    <n v="0"/>
    <x v="108"/>
    <x v="1"/>
  </r>
  <r>
    <n v="1000001212"/>
    <x v="1"/>
    <x v="0"/>
    <s v="AGT602121R"/>
    <x v="19"/>
    <x v="0"/>
    <n v="65"/>
    <x v="0"/>
    <n v="70.2"/>
    <x v="0"/>
    <n v="140000"/>
    <s v="Hijau"/>
    <n v="9100000"/>
    <x v="151"/>
    <n v="1"/>
    <x v="0"/>
    <d v="2023-07-12T00:00:00"/>
    <x v="0"/>
    <m/>
    <m/>
    <n v="0"/>
    <x v="43"/>
    <x v="1"/>
  </r>
  <r>
    <n v="1000001212"/>
    <x v="1"/>
    <x v="0"/>
    <s v="AGT602145R"/>
    <x v="11"/>
    <x v="0"/>
    <n v="1"/>
    <x v="0"/>
    <n v="1.08"/>
    <x v="0"/>
    <n v="140000"/>
    <s v="Hijau"/>
    <n v="140000"/>
    <x v="152"/>
    <n v="2"/>
    <x v="0"/>
    <d v="2023-07-12T00:00:00"/>
    <x v="0"/>
    <m/>
    <m/>
    <n v="0"/>
    <x v="107"/>
    <x v="1"/>
  </r>
  <r>
    <n v="1000001212"/>
    <x v="1"/>
    <x v="0"/>
    <s v="AGT602145R"/>
    <x v="11"/>
    <x v="0"/>
    <n v="3"/>
    <x v="0"/>
    <n v="3.24"/>
    <x v="0"/>
    <n v="140000"/>
    <s v="Hijau"/>
    <n v="420000"/>
    <x v="152"/>
    <n v="2"/>
    <x v="0"/>
    <d v="2023-07-12T00:00:00"/>
    <x v="0"/>
    <m/>
    <m/>
    <n v="0"/>
    <x v="106"/>
    <x v="1"/>
  </r>
  <r>
    <n v="1000001212"/>
    <x v="1"/>
    <x v="0"/>
    <s v="AGT602145R"/>
    <x v="11"/>
    <x v="0"/>
    <n v="13"/>
    <x v="0"/>
    <n v="14.04"/>
    <x v="0"/>
    <n v="140000"/>
    <s v="Hijau"/>
    <n v="1820000"/>
    <x v="153"/>
    <n v="5"/>
    <x v="0"/>
    <d v="2023-07-17T00:00:00"/>
    <x v="0"/>
    <m/>
    <m/>
    <n v="0"/>
    <x v="139"/>
    <x v="1"/>
  </r>
  <r>
    <n v="1000001212"/>
    <x v="1"/>
    <x v="0"/>
    <s v="AGT602145R"/>
    <x v="11"/>
    <x v="0"/>
    <n v="39"/>
    <x v="0"/>
    <n v="42.12"/>
    <x v="0"/>
    <n v="140000"/>
    <s v="Hijau"/>
    <n v="5460000"/>
    <x v="154"/>
    <n v="1"/>
    <x v="0"/>
    <d v="2023-07-17T00:00:00"/>
    <x v="0"/>
    <m/>
    <m/>
    <n v="0"/>
    <x v="86"/>
    <x v="1"/>
  </r>
  <r>
    <n v="1000001010"/>
    <x v="0"/>
    <x v="0"/>
    <s v="AGT603521R"/>
    <x v="22"/>
    <x v="0"/>
    <n v="1"/>
    <x v="0"/>
    <n v="1.08"/>
    <x v="0"/>
    <n v="140000"/>
    <s v="Hijau"/>
    <n v="140000"/>
    <x v="152"/>
    <n v="2"/>
    <x v="0"/>
    <d v="2023-07-11T00:00:00"/>
    <x v="0"/>
    <m/>
    <m/>
    <n v="0"/>
    <x v="107"/>
    <x v="0"/>
  </r>
  <r>
    <n v="1000001010"/>
    <x v="0"/>
    <x v="0"/>
    <s v="AGT602518R"/>
    <x v="14"/>
    <x v="0"/>
    <n v="171"/>
    <x v="0"/>
    <n v="184.68"/>
    <x v="0"/>
    <n v="140000"/>
    <s v="Hijau"/>
    <n v="23940000"/>
    <x v="151"/>
    <n v="1"/>
    <x v="0"/>
    <d v="2023-07-11T00:00:00"/>
    <x v="0"/>
    <m/>
    <m/>
    <n v="0"/>
    <x v="147"/>
    <x v="0"/>
  </r>
  <r>
    <n v="1000001010"/>
    <x v="0"/>
    <x v="0"/>
    <s v="AGT602121R"/>
    <x v="19"/>
    <x v="0"/>
    <n v="6"/>
    <x v="0"/>
    <n v="6.48"/>
    <x v="0"/>
    <n v="140000"/>
    <s v="Hijau"/>
    <n v="840000"/>
    <x v="155"/>
    <n v="6"/>
    <x v="0"/>
    <d v="2023-07-17T00:00:00"/>
    <x v="0"/>
    <m/>
    <m/>
    <n v="0"/>
    <x v="126"/>
    <x v="0"/>
  </r>
  <r>
    <n v="1000001010"/>
    <x v="0"/>
    <x v="0"/>
    <s v="AGT602156R"/>
    <x v="25"/>
    <x v="0"/>
    <n v="10"/>
    <x v="0"/>
    <n v="10.8"/>
    <x v="0"/>
    <n v="140000"/>
    <s v="Hijau"/>
    <n v="1400000"/>
    <x v="154"/>
    <n v="1"/>
    <x v="0"/>
    <d v="2023-07-17T00:00:00"/>
    <x v="0"/>
    <m/>
    <m/>
    <n v="0"/>
    <x v="110"/>
    <x v="0"/>
  </r>
  <r>
    <n v="1000001010"/>
    <x v="0"/>
    <x v="0"/>
    <s v="AGT603523R"/>
    <x v="16"/>
    <x v="0"/>
    <n v="19"/>
    <x v="0"/>
    <n v="20.52"/>
    <x v="0"/>
    <n v="140000"/>
    <s v="Hijau"/>
    <n v="2660000"/>
    <x v="154"/>
    <n v="1"/>
    <x v="0"/>
    <d v="2023-07-17T00:00:00"/>
    <x v="0"/>
    <m/>
    <m/>
    <n v="0"/>
    <x v="148"/>
    <x v="0"/>
  </r>
  <r>
    <n v="1000001212"/>
    <x v="1"/>
    <x v="0"/>
    <s v="AGT602146R"/>
    <x v="26"/>
    <x v="0"/>
    <n v="5"/>
    <x v="0"/>
    <n v="5.4"/>
    <x v="0"/>
    <n v="140000"/>
    <s v="Hijau"/>
    <n v="700000"/>
    <x v="87"/>
    <n v="2"/>
    <x v="0"/>
    <d v="2023-07-26T00:00:00"/>
    <x v="0"/>
    <m/>
    <m/>
    <n v="0"/>
    <x v="105"/>
    <x v="1"/>
  </r>
  <r>
    <n v="1000001212"/>
    <x v="1"/>
    <x v="0"/>
    <s v="AGT602145R"/>
    <x v="11"/>
    <x v="0"/>
    <n v="5"/>
    <x v="0"/>
    <n v="5.4"/>
    <x v="0"/>
    <n v="140000"/>
    <s v="Hijau"/>
    <n v="700000"/>
    <x v="87"/>
    <n v="2"/>
    <x v="0"/>
    <d v="2023-07-26T00:00:00"/>
    <x v="0"/>
    <m/>
    <m/>
    <n v="0"/>
    <x v="105"/>
    <x v="1"/>
  </r>
  <r>
    <n v="1000001212"/>
    <x v="1"/>
    <x v="0"/>
    <s v="AGT603527R"/>
    <x v="45"/>
    <x v="0"/>
    <n v="15"/>
    <x v="0"/>
    <n v="16.2"/>
    <x v="0"/>
    <n v="140000"/>
    <s v="Hijau"/>
    <n v="2100000"/>
    <x v="1"/>
    <n v="3"/>
    <x v="0"/>
    <d v="2023-07-27T00:00:00"/>
    <x v="0"/>
    <m/>
    <m/>
    <n v="0"/>
    <x v="13"/>
    <x v="1"/>
  </r>
  <r>
    <n v="1000001212"/>
    <x v="1"/>
    <x v="0"/>
    <s v="AGT602121R"/>
    <x v="19"/>
    <x v="0"/>
    <n v="8"/>
    <x v="0"/>
    <n v="8.64"/>
    <x v="0"/>
    <n v="140000"/>
    <s v="Hijau"/>
    <n v="1120000"/>
    <x v="156"/>
    <n v="4"/>
    <x v="0"/>
    <d v="2023-07-28T00:00:00"/>
    <x v="0"/>
    <m/>
    <m/>
    <n v="0"/>
    <x v="115"/>
    <x v="1"/>
  </r>
  <r>
    <n v="1000001212"/>
    <x v="1"/>
    <x v="0"/>
    <s v="AGT603522R"/>
    <x v="15"/>
    <x v="0"/>
    <n v="22"/>
    <x v="0"/>
    <n v="23.76"/>
    <x v="0"/>
    <n v="140000"/>
    <s v="Hijau"/>
    <n v="3080000"/>
    <x v="156"/>
    <n v="4"/>
    <x v="0"/>
    <d v="2023-07-28T00:00:00"/>
    <x v="0"/>
    <m/>
    <m/>
    <n v="0"/>
    <x v="145"/>
    <x v="1"/>
  </r>
  <r>
    <n v="1000001212"/>
    <x v="1"/>
    <x v="0"/>
    <s v="AGT602145R"/>
    <x v="11"/>
    <x v="0"/>
    <n v="8"/>
    <x v="0"/>
    <n v="8.64"/>
    <x v="0"/>
    <n v="140000"/>
    <s v="Hijau"/>
    <n v="1120000"/>
    <x v="157"/>
    <n v="5"/>
    <x v="0"/>
    <d v="2023-07-28T00:00:00"/>
    <x v="0"/>
    <m/>
    <m/>
    <n v="0"/>
    <x v="115"/>
    <x v="1"/>
  </r>
  <r>
    <n v="1000001111"/>
    <x v="2"/>
    <x v="2"/>
    <s v="AGT602121R"/>
    <x v="19"/>
    <x v="0"/>
    <n v="80"/>
    <x v="0"/>
    <n v="86.4"/>
    <x v="0"/>
    <n v="140000"/>
    <s v="Hijau"/>
    <n v="11200000"/>
    <x v="87"/>
    <n v="2"/>
    <x v="0"/>
    <d v="2023-07-29T00:00:00"/>
    <x v="0"/>
    <m/>
    <m/>
    <n v="0"/>
    <x v="102"/>
    <x v="2"/>
  </r>
  <r>
    <n v="1000001010"/>
    <x v="0"/>
    <x v="0"/>
    <s v="AGT602518R"/>
    <x v="14"/>
    <x v="0"/>
    <n v="35"/>
    <x v="0"/>
    <n v="37.799999999999997"/>
    <x v="0"/>
    <n v="140000"/>
    <s v="Hijau"/>
    <n v="4900000"/>
    <x v="156"/>
    <n v="4"/>
    <x v="0"/>
    <d v="2023-07-27T00:00:00"/>
    <x v="0"/>
    <m/>
    <m/>
    <n v="0"/>
    <x v="146"/>
    <x v="0"/>
  </r>
  <r>
    <n v="1000001010"/>
    <x v="0"/>
    <x v="0"/>
    <s v="AGT602518R"/>
    <x v="14"/>
    <x v="0"/>
    <n v="48"/>
    <x v="0"/>
    <n v="51.84"/>
    <x v="0"/>
    <n v="140000"/>
    <s v="Hijau"/>
    <n v="6720000"/>
    <x v="156"/>
    <n v="4"/>
    <x v="0"/>
    <d v="2023-07-27T00:00:00"/>
    <x v="0"/>
    <m/>
    <m/>
    <n v="0"/>
    <x v="149"/>
    <x v="0"/>
  </r>
  <r>
    <n v="1000001010"/>
    <x v="0"/>
    <x v="0"/>
    <s v="AGT602121R"/>
    <x v="19"/>
    <x v="0"/>
    <n v="21"/>
    <x v="0"/>
    <n v="22.68"/>
    <x v="0"/>
    <n v="140000"/>
    <s v="Hijau"/>
    <n v="2940000"/>
    <x v="87"/>
    <n v="2"/>
    <x v="0"/>
    <d v="2023-07-27T00:00:00"/>
    <x v="0"/>
    <m/>
    <m/>
    <n v="0"/>
    <x v="118"/>
    <x v="0"/>
  </r>
  <r>
    <n v="1000001010"/>
    <x v="0"/>
    <x v="0"/>
    <s v="AGT602121R"/>
    <x v="19"/>
    <x v="0"/>
    <n v="4"/>
    <x v="0"/>
    <n v="4.32"/>
    <x v="0"/>
    <n v="140000"/>
    <s v="Hijau"/>
    <n v="560000"/>
    <x v="87"/>
    <n v="2"/>
    <x v="0"/>
    <d v="2023-07-27T00:00:00"/>
    <x v="0"/>
    <m/>
    <m/>
    <n v="0"/>
    <x v="109"/>
    <x v="0"/>
  </r>
  <r>
    <n v="1000001212"/>
    <x v="1"/>
    <x v="0"/>
    <s v="AGT603525R"/>
    <x v="27"/>
    <x v="0"/>
    <n v="9"/>
    <x v="0"/>
    <n v="9.7200000000000006"/>
    <x v="0"/>
    <n v="140000"/>
    <s v="Hijau"/>
    <n v="1260000"/>
    <x v="114"/>
    <n v="5"/>
    <x v="1"/>
    <d v="2023-08-21T00:00:00"/>
    <x v="1"/>
    <m/>
    <m/>
    <n v="0"/>
    <x v="98"/>
    <x v="1"/>
  </r>
  <r>
    <n v="1000001212"/>
    <x v="1"/>
    <x v="0"/>
    <s v="AGT603500R"/>
    <x v="21"/>
    <x v="0"/>
    <n v="31"/>
    <x v="0"/>
    <n v="33.479999999999997"/>
    <x v="0"/>
    <n v="140000"/>
    <s v="Hijau"/>
    <n v="4340000"/>
    <x v="3"/>
    <n v="2"/>
    <x v="1"/>
    <d v="2023-08-22T00:00:00"/>
    <x v="1"/>
    <m/>
    <m/>
    <n v="0"/>
    <x v="112"/>
    <x v="1"/>
  </r>
  <r>
    <n v="1000001212"/>
    <x v="1"/>
    <x v="0"/>
    <s v="AGT602156R"/>
    <x v="25"/>
    <x v="0"/>
    <n v="19"/>
    <x v="0"/>
    <n v="20.52"/>
    <x v="0"/>
    <n v="140000"/>
    <s v="Hijau"/>
    <n v="2660000"/>
    <x v="3"/>
    <n v="2"/>
    <x v="1"/>
    <d v="2023-08-22T00:00:00"/>
    <x v="1"/>
    <m/>
    <m/>
    <n v="0"/>
    <x v="148"/>
    <x v="1"/>
  </r>
  <r>
    <n v="1000001212"/>
    <x v="1"/>
    <x v="0"/>
    <s v="AGT602145R"/>
    <x v="11"/>
    <x v="0"/>
    <n v="12"/>
    <x v="0"/>
    <n v="12.96"/>
    <x v="0"/>
    <n v="140000"/>
    <s v="Hijau"/>
    <n v="1680000"/>
    <x v="158"/>
    <n v="3"/>
    <x v="1"/>
    <d v="2023-08-23T00:00:00"/>
    <x v="1"/>
    <m/>
    <m/>
    <n v="0"/>
    <x v="124"/>
    <x v="1"/>
  </r>
  <r>
    <n v="1000001212"/>
    <x v="1"/>
    <x v="0"/>
    <s v="AGT602154R"/>
    <x v="18"/>
    <x v="0"/>
    <n v="70"/>
    <x v="0"/>
    <n v="75.599999999999994"/>
    <x v="0"/>
    <n v="140000"/>
    <s v="Hijau"/>
    <n v="9800000"/>
    <x v="159"/>
    <n v="4"/>
    <x v="1"/>
    <d v="2023-08-25T00:00:00"/>
    <x v="1"/>
    <m/>
    <m/>
    <n v="0"/>
    <x v="150"/>
    <x v="1"/>
  </r>
  <r>
    <n v="1000001212"/>
    <x v="1"/>
    <x v="0"/>
    <s v="AGT602145R"/>
    <x v="11"/>
    <x v="0"/>
    <n v="6"/>
    <x v="0"/>
    <n v="6.48"/>
    <x v="0"/>
    <n v="140000"/>
    <s v="Hijau"/>
    <n v="840000"/>
    <x v="160"/>
    <n v="1"/>
    <x v="1"/>
    <d v="2023-08-28T00:00:00"/>
    <x v="1"/>
    <m/>
    <m/>
    <n v="0"/>
    <x v="126"/>
    <x v="1"/>
  </r>
  <r>
    <n v="1000001212"/>
    <x v="1"/>
    <x v="0"/>
    <s v="AGT602145R"/>
    <x v="11"/>
    <x v="0"/>
    <n v="2"/>
    <x v="0"/>
    <n v="2.16"/>
    <x v="0"/>
    <n v="140000"/>
    <s v="Hijau"/>
    <n v="280000"/>
    <x v="161"/>
    <n v="2"/>
    <x v="1"/>
    <d v="2023-08-29T00:00:00"/>
    <x v="1"/>
    <m/>
    <m/>
    <n v="0"/>
    <x v="108"/>
    <x v="1"/>
  </r>
  <r>
    <n v="1000001212"/>
    <x v="1"/>
    <x v="0"/>
    <s v="AGT603500R"/>
    <x v="21"/>
    <x v="0"/>
    <n v="50"/>
    <x v="0"/>
    <n v="54"/>
    <x v="0"/>
    <n v="140000"/>
    <s v="Hijau"/>
    <n v="7000000"/>
    <x v="162"/>
    <n v="3"/>
    <x v="1"/>
    <d v="2023-08-30T00:00:00"/>
    <x v="1"/>
    <m/>
    <m/>
    <n v="0"/>
    <x v="121"/>
    <x v="1"/>
  </r>
  <r>
    <n v="1000001212"/>
    <x v="1"/>
    <x v="0"/>
    <s v="AGT602121R"/>
    <x v="19"/>
    <x v="0"/>
    <n v="163"/>
    <x v="0"/>
    <n v="176.04"/>
    <x v="0"/>
    <n v="140000"/>
    <s v="Hijau"/>
    <n v="22820000"/>
    <x v="161"/>
    <n v="2"/>
    <x v="1"/>
    <d v="2023-08-31T00:00:00"/>
    <x v="1"/>
    <m/>
    <m/>
    <n v="0"/>
    <x v="151"/>
    <x v="1"/>
  </r>
  <r>
    <n v="1000001010"/>
    <x v="0"/>
    <x v="0"/>
    <s v="AGT602121R"/>
    <x v="19"/>
    <x v="0"/>
    <n v="80"/>
    <x v="0"/>
    <n v="86.4"/>
    <x v="0"/>
    <n v="140000"/>
    <s v="Hijau"/>
    <n v="11200000"/>
    <x v="5"/>
    <n v="3"/>
    <x v="1"/>
    <d v="2023-08-18T00:00:00"/>
    <x v="1"/>
    <m/>
    <m/>
    <n v="0"/>
    <x v="102"/>
    <x v="0"/>
  </r>
  <r>
    <n v="1000001010"/>
    <x v="0"/>
    <x v="0"/>
    <s v="AGT602121R"/>
    <x v="19"/>
    <x v="0"/>
    <n v="35"/>
    <x v="0"/>
    <n v="37.799999999999997"/>
    <x v="0"/>
    <n v="140000"/>
    <s v="Hijau"/>
    <n v="4900000"/>
    <x v="5"/>
    <n v="3"/>
    <x v="1"/>
    <d v="2023-08-21T00:00:00"/>
    <x v="1"/>
    <m/>
    <m/>
    <n v="0"/>
    <x v="146"/>
    <x v="0"/>
  </r>
  <r>
    <n v="1000001010"/>
    <x v="0"/>
    <x v="0"/>
    <s v="AGT602518R"/>
    <x v="14"/>
    <x v="0"/>
    <n v="7"/>
    <x v="0"/>
    <n v="7.56"/>
    <x v="0"/>
    <n v="140000"/>
    <s v="Hijau"/>
    <n v="980000"/>
    <x v="2"/>
    <n v="1"/>
    <x v="1"/>
    <d v="2023-08-23T00:00:00"/>
    <x v="1"/>
    <m/>
    <m/>
    <n v="0"/>
    <x v="152"/>
    <x v="0"/>
  </r>
  <r>
    <n v="1000001010"/>
    <x v="0"/>
    <x v="0"/>
    <s v="AGT602518R"/>
    <x v="14"/>
    <x v="0"/>
    <n v="3"/>
    <x v="0"/>
    <n v="3.24"/>
    <x v="0"/>
    <n v="140000"/>
    <s v="Hijau"/>
    <n v="420000"/>
    <x v="2"/>
    <n v="1"/>
    <x v="1"/>
    <d v="2023-08-23T00:00:00"/>
    <x v="1"/>
    <m/>
    <m/>
    <n v="0"/>
    <x v="106"/>
    <x v="0"/>
  </r>
  <r>
    <n v="1000001010"/>
    <x v="0"/>
    <x v="0"/>
    <s v="AGT602145R"/>
    <x v="11"/>
    <x v="0"/>
    <n v="4"/>
    <x v="0"/>
    <n v="4.32"/>
    <x v="0"/>
    <n v="140000"/>
    <s v="Hijau"/>
    <n v="560000"/>
    <x v="115"/>
    <n v="5"/>
    <x v="1"/>
    <d v="2023-08-25T00:00:00"/>
    <x v="1"/>
    <m/>
    <m/>
    <n v="0"/>
    <x v="109"/>
    <x v="0"/>
  </r>
  <r>
    <n v="1000001010"/>
    <x v="0"/>
    <x v="0"/>
    <s v="AGT602518R"/>
    <x v="14"/>
    <x v="0"/>
    <n v="20"/>
    <x v="0"/>
    <n v="21.6"/>
    <x v="0"/>
    <n v="140000"/>
    <s v="Hijau"/>
    <n v="2800000"/>
    <x v="161"/>
    <n v="2"/>
    <x v="1"/>
    <d v="2023-08-31T00:00:00"/>
    <x v="1"/>
    <m/>
    <m/>
    <n v="0"/>
    <x v="120"/>
    <x v="0"/>
  </r>
  <r>
    <n v="1000001212"/>
    <x v="1"/>
    <x v="0"/>
    <s v="AGT602121R"/>
    <x v="19"/>
    <x v="0"/>
    <n v="2"/>
    <x v="0"/>
    <n v="2.16"/>
    <x v="0"/>
    <n v="140000"/>
    <s v="Hijau"/>
    <n v="280000"/>
    <x v="89"/>
    <n v="3"/>
    <x v="1"/>
    <d v="2023-08-02T00:00:00"/>
    <x v="1"/>
    <m/>
    <m/>
    <n v="0"/>
    <x v="108"/>
    <x v="1"/>
  </r>
  <r>
    <n v="1000001212"/>
    <x v="1"/>
    <x v="0"/>
    <s v="AGT603527R"/>
    <x v="45"/>
    <x v="0"/>
    <n v="2"/>
    <x v="0"/>
    <n v="2.16"/>
    <x v="0"/>
    <n v="140000"/>
    <s v="Hijau"/>
    <n v="280000"/>
    <x v="89"/>
    <n v="3"/>
    <x v="1"/>
    <d v="2023-08-03T00:00:00"/>
    <x v="1"/>
    <m/>
    <m/>
    <n v="0"/>
    <x v="108"/>
    <x v="1"/>
  </r>
  <r>
    <n v="1000001212"/>
    <x v="1"/>
    <x v="0"/>
    <s v="AGT602145R"/>
    <x v="11"/>
    <x v="0"/>
    <n v="7"/>
    <x v="0"/>
    <n v="7.56"/>
    <x v="0"/>
    <n v="140000"/>
    <s v="Hijau"/>
    <n v="980000"/>
    <x v="88"/>
    <n v="2"/>
    <x v="1"/>
    <d v="2023-08-04T00:00:00"/>
    <x v="1"/>
    <m/>
    <m/>
    <n v="0"/>
    <x v="152"/>
    <x v="1"/>
  </r>
  <r>
    <n v="1000001212"/>
    <x v="1"/>
    <x v="0"/>
    <s v="AGT602518R"/>
    <x v="14"/>
    <x v="0"/>
    <n v="11"/>
    <x v="0"/>
    <n v="11.88"/>
    <x v="0"/>
    <n v="140000"/>
    <s v="Hijau"/>
    <n v="1540000"/>
    <x v="6"/>
    <n v="2"/>
    <x v="1"/>
    <d v="2023-08-08T00:00:00"/>
    <x v="1"/>
    <m/>
    <m/>
    <n v="0"/>
    <x v="153"/>
    <x v="1"/>
  </r>
  <r>
    <n v="1000001212"/>
    <x v="1"/>
    <x v="0"/>
    <s v="AGT602121R"/>
    <x v="19"/>
    <x v="0"/>
    <n v="1"/>
    <x v="0"/>
    <n v="1.08"/>
    <x v="0"/>
    <n v="140000"/>
    <s v="Hijau"/>
    <n v="140000"/>
    <x v="163"/>
    <n v="4"/>
    <x v="1"/>
    <d v="2023-08-10T00:00:00"/>
    <x v="1"/>
    <m/>
    <m/>
    <n v="0"/>
    <x v="107"/>
    <x v="1"/>
  </r>
  <r>
    <n v="1000001212"/>
    <x v="1"/>
    <x v="0"/>
    <s v="AGT602156R"/>
    <x v="25"/>
    <x v="0"/>
    <n v="5"/>
    <x v="0"/>
    <n v="5.4"/>
    <x v="0"/>
    <n v="140000"/>
    <s v="Hijau"/>
    <n v="700000"/>
    <x v="164"/>
    <n v="5"/>
    <x v="1"/>
    <d v="2023-08-11T00:00:00"/>
    <x v="1"/>
    <m/>
    <m/>
    <n v="0"/>
    <x v="105"/>
    <x v="1"/>
  </r>
  <r>
    <n v="1000001010"/>
    <x v="0"/>
    <x v="0"/>
    <s v="AGT602518R"/>
    <x v="14"/>
    <x v="0"/>
    <n v="20"/>
    <x v="0"/>
    <n v="21.6"/>
    <x v="0"/>
    <n v="140000"/>
    <s v="Hijau"/>
    <n v="2800000"/>
    <x v="88"/>
    <n v="2"/>
    <x v="1"/>
    <d v="2023-08-02T00:00:00"/>
    <x v="1"/>
    <m/>
    <m/>
    <n v="0"/>
    <x v="120"/>
    <x v="0"/>
  </r>
  <r>
    <n v="1000001010"/>
    <x v="0"/>
    <x v="0"/>
    <s v="AGT602518R"/>
    <x v="14"/>
    <x v="0"/>
    <n v="3"/>
    <x v="0"/>
    <n v="3.24"/>
    <x v="0"/>
    <n v="140000"/>
    <s v="Hijau"/>
    <n v="420000"/>
    <x v="165"/>
    <n v="5"/>
    <x v="1"/>
    <d v="2023-08-04T00:00:00"/>
    <x v="1"/>
    <m/>
    <m/>
    <n v="0"/>
    <x v="106"/>
    <x v="0"/>
  </r>
  <r>
    <n v="1000001010"/>
    <x v="0"/>
    <x v="0"/>
    <s v="AGT602145R"/>
    <x v="11"/>
    <x v="0"/>
    <n v="25"/>
    <x v="0"/>
    <n v="27"/>
    <x v="0"/>
    <n v="140000"/>
    <s v="Hijau"/>
    <n v="3500000"/>
    <x v="7"/>
    <n v="3"/>
    <x v="1"/>
    <d v="2023-08-10T00:00:00"/>
    <x v="1"/>
    <m/>
    <m/>
    <n v="0"/>
    <x v="154"/>
    <x v="0"/>
  </r>
  <r>
    <n v="1000001010"/>
    <x v="0"/>
    <x v="0"/>
    <s v="AGT602121R"/>
    <x v="19"/>
    <x v="0"/>
    <n v="35"/>
    <x v="0"/>
    <n v="37.799999999999997"/>
    <x v="0"/>
    <n v="140000"/>
    <s v="Hijau"/>
    <n v="4900000"/>
    <x v="116"/>
    <n v="2"/>
    <x v="1"/>
    <d v="2023-08-15T00:00:00"/>
    <x v="1"/>
    <m/>
    <m/>
    <n v="0"/>
    <x v="146"/>
    <x v="0"/>
  </r>
  <r>
    <n v="1000001010"/>
    <x v="0"/>
    <x v="0"/>
    <s v="AGT602121R"/>
    <x v="19"/>
    <x v="0"/>
    <n v="-35"/>
    <x v="0"/>
    <n v="-37.799999999999997"/>
    <x v="0"/>
    <n v="140000"/>
    <s v="Hijau"/>
    <n v="-4900000"/>
    <x v="2"/>
    <n v="1"/>
    <x v="1"/>
    <d v="2023-08-22T00:00:00"/>
    <x v="1"/>
    <m/>
    <m/>
    <n v="0"/>
    <x v="155"/>
    <x v="0"/>
  </r>
  <r>
    <n v="1000001212"/>
    <x v="1"/>
    <x v="0"/>
    <s v="AGT602156R"/>
    <x v="25"/>
    <x v="0"/>
    <n v="36"/>
    <x v="0"/>
    <n v="38.880000000000003"/>
    <x v="0"/>
    <n v="140000"/>
    <s v="Hijau"/>
    <n v="5040000"/>
    <x v="166"/>
    <n v="3"/>
    <x v="2"/>
    <d v="2023-09-21T00:00:00"/>
    <x v="2"/>
    <m/>
    <m/>
    <n v="0"/>
    <x v="156"/>
    <x v="1"/>
  </r>
  <r>
    <n v="1000001212"/>
    <x v="1"/>
    <x v="0"/>
    <s v="AGT602156R"/>
    <x v="25"/>
    <x v="0"/>
    <n v="12"/>
    <x v="0"/>
    <n v="12.96"/>
    <x v="0"/>
    <n v="140000"/>
    <s v="Hijau"/>
    <n v="1680000"/>
    <x v="119"/>
    <n v="2"/>
    <x v="2"/>
    <d v="2023-09-25T00:00:00"/>
    <x v="2"/>
    <m/>
    <m/>
    <n v="0"/>
    <x v="124"/>
    <x v="1"/>
  </r>
  <r>
    <n v="1000001212"/>
    <x v="1"/>
    <x v="0"/>
    <s v="AGT602145R"/>
    <x v="11"/>
    <x v="0"/>
    <n v="6"/>
    <x v="0"/>
    <n v="6.48"/>
    <x v="0"/>
    <n v="140000"/>
    <s v="Hijau"/>
    <n v="840000"/>
    <x v="167"/>
    <n v="3"/>
    <x v="2"/>
    <d v="2023-09-27T00:00:00"/>
    <x v="2"/>
    <m/>
    <m/>
    <n v="0"/>
    <x v="126"/>
    <x v="1"/>
  </r>
  <r>
    <n v="1000001212"/>
    <x v="1"/>
    <x v="0"/>
    <s v="AGT602016R"/>
    <x v="44"/>
    <x v="0"/>
    <n v="168"/>
    <x v="0"/>
    <n v="181.44"/>
    <x v="0"/>
    <n v="140000"/>
    <s v="Hijau"/>
    <n v="23520000"/>
    <x v="119"/>
    <n v="2"/>
    <x v="2"/>
    <d v="2023-09-29T00:00:00"/>
    <x v="2"/>
    <m/>
    <m/>
    <n v="0"/>
    <x v="157"/>
    <x v="1"/>
  </r>
  <r>
    <n v="1000001212"/>
    <x v="1"/>
    <x v="0"/>
    <s v="AGT603521R"/>
    <x v="22"/>
    <x v="0"/>
    <n v="15"/>
    <x v="0"/>
    <n v="16.2"/>
    <x v="0"/>
    <n v="140000"/>
    <s v="Hijau"/>
    <n v="2100000"/>
    <x v="166"/>
    <n v="3"/>
    <x v="2"/>
    <d v="2023-09-30T00:00:00"/>
    <x v="2"/>
    <m/>
    <m/>
    <n v="0"/>
    <x v="13"/>
    <x v="1"/>
  </r>
  <r>
    <n v="1000001212"/>
    <x v="1"/>
    <x v="0"/>
    <s v="AGT602016R"/>
    <x v="44"/>
    <x v="0"/>
    <n v="167"/>
    <x v="0"/>
    <n v="180.36"/>
    <x v="0"/>
    <n v="140000"/>
    <s v="Hijau"/>
    <n v="23380000"/>
    <x v="119"/>
    <n v="2"/>
    <x v="2"/>
    <d v="2023-09-30T00:00:00"/>
    <x v="2"/>
    <m/>
    <m/>
    <n v="0"/>
    <x v="158"/>
    <x v="1"/>
  </r>
  <r>
    <n v="1000001212"/>
    <x v="1"/>
    <x v="0"/>
    <s v="AGT602518R"/>
    <x v="14"/>
    <x v="0"/>
    <n v="1"/>
    <x v="0"/>
    <n v="1.08"/>
    <x v="0"/>
    <n v="140000"/>
    <s v="Hijau"/>
    <n v="140000"/>
    <x v="8"/>
    <n v="1"/>
    <x v="2"/>
    <d v="2023-09-18T00:00:00"/>
    <x v="2"/>
    <m/>
    <m/>
    <n v="0"/>
    <x v="107"/>
    <x v="1"/>
  </r>
  <r>
    <n v="1000001111"/>
    <x v="2"/>
    <x v="2"/>
    <s v="AGT602145R"/>
    <x v="11"/>
    <x v="0"/>
    <n v="80"/>
    <x v="0"/>
    <n v="86.4"/>
    <x v="0"/>
    <n v="140000"/>
    <s v="Hijau"/>
    <n v="11200000"/>
    <x v="168"/>
    <n v="6"/>
    <x v="2"/>
    <d v="2023-09-20T00:00:00"/>
    <x v="2"/>
    <m/>
    <m/>
    <n v="0"/>
    <x v="102"/>
    <x v="2"/>
  </r>
  <r>
    <n v="1000001010"/>
    <x v="0"/>
    <x v="1"/>
    <s v="AGT602518R"/>
    <x v="14"/>
    <x v="0"/>
    <n v="1"/>
    <x v="0"/>
    <n v="1.08"/>
    <x v="0"/>
    <n v="140000"/>
    <s v="Hijau"/>
    <n v="140000"/>
    <x v="119"/>
    <n v="2"/>
    <x v="2"/>
    <d v="2023-09-20T00:00:00"/>
    <x v="2"/>
    <m/>
    <m/>
    <n v="0"/>
    <x v="107"/>
    <x v="0"/>
  </r>
  <r>
    <n v="1000001212"/>
    <x v="1"/>
    <x v="0"/>
    <s v="AGT602121R"/>
    <x v="19"/>
    <x v="0"/>
    <n v="5"/>
    <x v="0"/>
    <n v="5.4"/>
    <x v="0"/>
    <n v="140000"/>
    <s v="Hijau"/>
    <n v="700000"/>
    <x v="169"/>
    <n v="5"/>
    <x v="2"/>
    <d v="2023-09-02T00:00:00"/>
    <x v="2"/>
    <m/>
    <m/>
    <n v="0"/>
    <x v="105"/>
    <x v="1"/>
  </r>
  <r>
    <n v="1000001212"/>
    <x v="1"/>
    <x v="0"/>
    <s v="AGT602145R"/>
    <x v="11"/>
    <x v="0"/>
    <n v="9"/>
    <x v="0"/>
    <n v="9.7200000000000006"/>
    <x v="0"/>
    <n v="140000"/>
    <s v="Hijau"/>
    <n v="1260000"/>
    <x v="121"/>
    <n v="2"/>
    <x v="2"/>
    <d v="2023-09-05T00:00:00"/>
    <x v="2"/>
    <m/>
    <m/>
    <n v="0"/>
    <x v="98"/>
    <x v="1"/>
  </r>
  <r>
    <n v="1000001212"/>
    <x v="1"/>
    <x v="0"/>
    <s v="AGT602154R"/>
    <x v="18"/>
    <x v="0"/>
    <n v="55"/>
    <x v="0"/>
    <n v="59.4"/>
    <x v="0"/>
    <n v="140000"/>
    <s v="Hijau"/>
    <n v="7700000"/>
    <x v="170"/>
    <n v="5"/>
    <x v="2"/>
    <d v="2023-09-09T00:00:00"/>
    <x v="2"/>
    <m/>
    <m/>
    <n v="0"/>
    <x v="142"/>
    <x v="1"/>
  </r>
  <r>
    <n v="1000001010"/>
    <x v="0"/>
    <x v="1"/>
    <s v="AGT602518R"/>
    <x v="14"/>
    <x v="0"/>
    <n v="19"/>
    <x v="0"/>
    <n v="20.52"/>
    <x v="0"/>
    <n v="140000"/>
    <s v="Hijau"/>
    <n v="2660000"/>
    <x v="121"/>
    <n v="2"/>
    <x v="2"/>
    <d v="2023-09-06T00:00:00"/>
    <x v="2"/>
    <m/>
    <m/>
    <n v="0"/>
    <x v="148"/>
    <x v="0"/>
  </r>
  <r>
    <n v="1000001010"/>
    <x v="0"/>
    <x v="1"/>
    <s v="AGT602145R"/>
    <x v="11"/>
    <x v="0"/>
    <n v="23"/>
    <x v="0"/>
    <n v="24.84"/>
    <x v="0"/>
    <n v="140000"/>
    <s v="Hijau"/>
    <n v="3220000"/>
    <x v="121"/>
    <n v="2"/>
    <x v="2"/>
    <d v="2023-09-06T00:00:00"/>
    <x v="2"/>
    <m/>
    <m/>
    <n v="0"/>
    <x v="143"/>
    <x v="0"/>
  </r>
  <r>
    <n v="1000001212"/>
    <x v="1"/>
    <x v="0"/>
    <s v="AGT602427R"/>
    <x v="30"/>
    <x v="0"/>
    <n v="3"/>
    <x v="0"/>
    <n v="3.24"/>
    <x v="0"/>
    <n v="140000"/>
    <s v="Hijau"/>
    <n v="420000"/>
    <x v="118"/>
    <n v="2"/>
    <x v="2"/>
    <d v="2023-09-27T00:00:00"/>
    <x v="2"/>
    <m/>
    <m/>
    <n v="0"/>
    <x v="106"/>
    <x v="1"/>
  </r>
  <r>
    <n v="1000001010"/>
    <x v="0"/>
    <x v="1"/>
    <s v="AGT602428R"/>
    <x v="28"/>
    <x v="0"/>
    <n v="4"/>
    <x v="0"/>
    <n v="4.32"/>
    <x v="0"/>
    <n v="140000"/>
    <s v="Hijau"/>
    <n v="560000"/>
    <x v="118"/>
    <n v="2"/>
    <x v="2"/>
    <d v="2023-09-27T00:00:00"/>
    <x v="2"/>
    <m/>
    <m/>
    <n v="0"/>
    <x v="109"/>
    <x v="0"/>
  </r>
  <r>
    <n v="1000001212"/>
    <x v="1"/>
    <x v="0"/>
    <s v="AGT602607R"/>
    <x v="39"/>
    <x v="0"/>
    <n v="127"/>
    <x v="0"/>
    <n v="137.16"/>
    <x v="0"/>
    <n v="140000"/>
    <s v="Hijau"/>
    <n v="17780000"/>
    <x v="11"/>
    <n v="2"/>
    <x v="3"/>
    <d v="2023-10-17T00:00:00"/>
    <x v="3"/>
    <m/>
    <m/>
    <n v="0"/>
    <x v="159"/>
    <x v="1"/>
  </r>
  <r>
    <n v="1000001010"/>
    <x v="0"/>
    <x v="1"/>
    <s v="AGT602058R"/>
    <x v="43"/>
    <x v="0"/>
    <n v="170"/>
    <x v="0"/>
    <n v="183.6"/>
    <x v="0"/>
    <n v="140000"/>
    <s v="Hijau"/>
    <n v="23800000"/>
    <x v="171"/>
    <n v="4"/>
    <x v="3"/>
    <d v="2023-10-20T00:00:00"/>
    <x v="3"/>
    <m/>
    <m/>
    <n v="0"/>
    <x v="113"/>
    <x v="0"/>
  </r>
  <r>
    <n v="1000001010"/>
    <x v="0"/>
    <x v="1"/>
    <s v="AGT602055R"/>
    <x v="33"/>
    <x v="0"/>
    <n v="65"/>
    <x v="0"/>
    <n v="70.2"/>
    <x v="0"/>
    <n v="140000"/>
    <s v="Hijau"/>
    <n v="9100000"/>
    <x v="171"/>
    <n v="4"/>
    <x v="3"/>
    <d v="2023-10-20T00:00:00"/>
    <x v="3"/>
    <m/>
    <m/>
    <n v="0"/>
    <x v="43"/>
    <x v="0"/>
  </r>
  <r>
    <n v="1000001212"/>
    <x v="1"/>
    <x v="0"/>
    <s v="AGT602606R"/>
    <x v="37"/>
    <x v="0"/>
    <n v="31"/>
    <x v="0"/>
    <n v="33.479999999999997"/>
    <x v="0"/>
    <n v="140000"/>
    <s v="Hijau"/>
    <n v="4340000"/>
    <x v="91"/>
    <n v="5"/>
    <x v="3"/>
    <d v="2023-10-24T00:00:00"/>
    <x v="3"/>
    <m/>
    <m/>
    <n v="0"/>
    <x v="112"/>
    <x v="1"/>
  </r>
  <r>
    <n v="1000001212"/>
    <x v="1"/>
    <x v="0"/>
    <s v="AGT602016R"/>
    <x v="44"/>
    <x v="0"/>
    <n v="367"/>
    <x v="0"/>
    <n v="396.36"/>
    <x v="0"/>
    <n v="140000"/>
    <s v="Hijau"/>
    <n v="51380000"/>
    <x v="11"/>
    <n v="2"/>
    <x v="3"/>
    <d v="2023-10-11T00:00:00"/>
    <x v="3"/>
    <m/>
    <m/>
    <n v="0"/>
    <x v="160"/>
    <x v="1"/>
  </r>
  <r>
    <n v="1000001212"/>
    <x v="1"/>
    <x v="0"/>
    <s v="AGT603521R"/>
    <x v="22"/>
    <x v="0"/>
    <n v="45"/>
    <x v="0"/>
    <n v="48.6"/>
    <x v="0"/>
    <n v="140000"/>
    <s v="Hijau"/>
    <n v="6300000"/>
    <x v="12"/>
    <n v="1"/>
    <x v="3"/>
    <d v="2023-10-12T00:00:00"/>
    <x v="3"/>
    <m/>
    <m/>
    <n v="0"/>
    <x v="161"/>
    <x v="1"/>
  </r>
  <r>
    <n v="1000001212"/>
    <x v="1"/>
    <x v="0"/>
    <s v="AGT603522R"/>
    <x v="15"/>
    <x v="0"/>
    <n v="52"/>
    <x v="0"/>
    <n v="56.16"/>
    <x v="0"/>
    <n v="140000"/>
    <s v="Hijau"/>
    <n v="7280000"/>
    <x v="172"/>
    <n v="3"/>
    <x v="3"/>
    <d v="2023-10-12T00:00:00"/>
    <x v="3"/>
    <m/>
    <m/>
    <n v="0"/>
    <x v="162"/>
    <x v="1"/>
  </r>
  <r>
    <n v="1000001212"/>
    <x v="1"/>
    <x v="0"/>
    <s v="AGT602121R"/>
    <x v="19"/>
    <x v="0"/>
    <n v="18"/>
    <x v="0"/>
    <n v="19.440000000000001"/>
    <x v="0"/>
    <n v="140000"/>
    <s v="Hijau"/>
    <n v="2520000"/>
    <x v="122"/>
    <n v="5"/>
    <x v="3"/>
    <d v="2023-10-13T00:00:00"/>
    <x v="3"/>
    <m/>
    <m/>
    <n v="0"/>
    <x v="103"/>
    <x v="1"/>
  </r>
  <r>
    <n v="1000001212"/>
    <x v="1"/>
    <x v="0"/>
    <s v="AGT603522R"/>
    <x v="15"/>
    <x v="0"/>
    <n v="25"/>
    <x v="0"/>
    <n v="27"/>
    <x v="0"/>
    <n v="140000"/>
    <s v="Hijau"/>
    <n v="3500000"/>
    <x v="122"/>
    <n v="5"/>
    <x v="3"/>
    <d v="2023-10-14T00:00:00"/>
    <x v="3"/>
    <m/>
    <m/>
    <n v="0"/>
    <x v="154"/>
    <x v="1"/>
  </r>
  <r>
    <n v="1000001212"/>
    <x v="1"/>
    <x v="0"/>
    <s v="AGT602145R"/>
    <x v="11"/>
    <x v="0"/>
    <n v="2"/>
    <x v="0"/>
    <n v="2.16"/>
    <x v="0"/>
    <n v="140000"/>
    <s v="Hijau"/>
    <n v="280000"/>
    <x v="173"/>
    <n v="1"/>
    <x v="3"/>
    <d v="2023-10-17T00:00:00"/>
    <x v="3"/>
    <m/>
    <m/>
    <n v="0"/>
    <x v="108"/>
    <x v="1"/>
  </r>
  <r>
    <n v="1000001212"/>
    <x v="1"/>
    <x v="0"/>
    <s v="AGT602121R"/>
    <x v="19"/>
    <x v="0"/>
    <n v="21"/>
    <x v="0"/>
    <n v="22.68"/>
    <x v="0"/>
    <n v="140000"/>
    <s v="Hijau"/>
    <n v="2940000"/>
    <x v="174"/>
    <n v="2"/>
    <x v="3"/>
    <d v="2023-10-17T00:00:00"/>
    <x v="3"/>
    <m/>
    <m/>
    <n v="0"/>
    <x v="118"/>
    <x v="1"/>
  </r>
  <r>
    <n v="1000001010"/>
    <x v="0"/>
    <x v="1"/>
    <s v="AGT602145R"/>
    <x v="11"/>
    <x v="0"/>
    <n v="161"/>
    <x v="0"/>
    <n v="173.88"/>
    <x v="0"/>
    <n v="140000"/>
    <s v="Hijau"/>
    <n v="22540000"/>
    <x v="11"/>
    <n v="2"/>
    <x v="3"/>
    <d v="2023-10-11T00:00:00"/>
    <x v="3"/>
    <m/>
    <m/>
    <n v="0"/>
    <x v="163"/>
    <x v="0"/>
  </r>
  <r>
    <n v="1000001010"/>
    <x v="0"/>
    <x v="1"/>
    <s v="AGT603500R"/>
    <x v="21"/>
    <x v="0"/>
    <n v="16"/>
    <x v="0"/>
    <n v="17.28"/>
    <x v="0"/>
    <n v="140000"/>
    <s v="Hijau"/>
    <n v="2240000"/>
    <x v="122"/>
    <n v="5"/>
    <x v="3"/>
    <d v="2023-10-17T00:00:00"/>
    <x v="3"/>
    <m/>
    <m/>
    <n v="0"/>
    <x v="164"/>
    <x v="0"/>
  </r>
  <r>
    <n v="1000001212"/>
    <x v="1"/>
    <x v="0"/>
    <s v="AGT602121R"/>
    <x v="19"/>
    <x v="0"/>
    <n v="11"/>
    <x v="0"/>
    <n v="11.88"/>
    <x v="0"/>
    <n v="140000"/>
    <s v="Hijau"/>
    <n v="1540000"/>
    <x v="91"/>
    <n v="5"/>
    <x v="3"/>
    <d v="2023-10-23T00:00:00"/>
    <x v="3"/>
    <m/>
    <m/>
    <n v="0"/>
    <x v="153"/>
    <x v="1"/>
  </r>
  <r>
    <n v="1000001212"/>
    <x v="1"/>
    <x v="0"/>
    <s v="AGT602121R"/>
    <x v="19"/>
    <x v="0"/>
    <n v="121"/>
    <x v="0"/>
    <n v="130.68"/>
    <x v="0"/>
    <n v="140000"/>
    <s v="Hijau"/>
    <n v="16940000"/>
    <x v="175"/>
    <n v="5"/>
    <x v="3"/>
    <d v="2023-10-28T00:00:00"/>
    <x v="3"/>
    <m/>
    <m/>
    <n v="0"/>
    <x v="165"/>
    <x v="1"/>
  </r>
  <r>
    <n v="1000001111"/>
    <x v="2"/>
    <x v="2"/>
    <s v="AGT602016R"/>
    <x v="44"/>
    <x v="0"/>
    <n v="80"/>
    <x v="0"/>
    <n v="86.4"/>
    <x v="0"/>
    <n v="140000"/>
    <s v="Hijau"/>
    <n v="11200000"/>
    <x v="93"/>
    <n v="6"/>
    <x v="3"/>
    <d v="2023-10-25T00:00:00"/>
    <x v="3"/>
    <m/>
    <m/>
    <n v="0"/>
    <x v="102"/>
    <x v="2"/>
  </r>
  <r>
    <n v="1000001010"/>
    <x v="0"/>
    <x v="1"/>
    <s v="AGT602609R"/>
    <x v="23"/>
    <x v="0"/>
    <n v="8"/>
    <x v="0"/>
    <n v="8.64"/>
    <x v="0"/>
    <n v="140000"/>
    <s v="Hijau"/>
    <n v="1120000"/>
    <x v="93"/>
    <n v="6"/>
    <x v="3"/>
    <d v="2023-10-23T00:00:00"/>
    <x v="3"/>
    <m/>
    <m/>
    <n v="0"/>
    <x v="115"/>
    <x v="0"/>
  </r>
  <r>
    <n v="1000001010"/>
    <x v="0"/>
    <x v="1"/>
    <s v="AGT602609R"/>
    <x v="23"/>
    <x v="0"/>
    <n v="11"/>
    <x v="0"/>
    <n v="11.88"/>
    <x v="0"/>
    <n v="140000"/>
    <s v="Hijau"/>
    <n v="1540000"/>
    <x v="93"/>
    <n v="6"/>
    <x v="3"/>
    <d v="2023-10-23T00:00:00"/>
    <x v="3"/>
    <m/>
    <m/>
    <n v="0"/>
    <x v="153"/>
    <x v="0"/>
  </r>
  <r>
    <n v="1000001010"/>
    <x v="0"/>
    <x v="1"/>
    <s v="AGT602428R"/>
    <x v="28"/>
    <x v="0"/>
    <n v="6"/>
    <x v="0"/>
    <n v="6.48"/>
    <x v="0"/>
    <n v="140000"/>
    <s v="Hijau"/>
    <n v="840000"/>
    <x v="93"/>
    <n v="6"/>
    <x v="3"/>
    <d v="2023-10-23T00:00:00"/>
    <x v="3"/>
    <m/>
    <m/>
    <n v="0"/>
    <x v="126"/>
    <x v="0"/>
  </r>
  <r>
    <n v="1000001212"/>
    <x v="1"/>
    <x v="0"/>
    <s v="AGT602146R"/>
    <x v="26"/>
    <x v="0"/>
    <n v="18"/>
    <x v="0"/>
    <n v="19.440000000000001"/>
    <x v="0"/>
    <n v="140000"/>
    <s v="Hijau"/>
    <n v="2520000"/>
    <x v="167"/>
    <n v="3"/>
    <x v="2"/>
    <d v="2023-10-02T00:00:00"/>
    <x v="3"/>
    <m/>
    <m/>
    <n v="0"/>
    <x v="103"/>
    <x v="1"/>
  </r>
  <r>
    <n v="1000001212"/>
    <x v="1"/>
    <x v="0"/>
    <s v="AGT602121R"/>
    <x v="19"/>
    <x v="0"/>
    <n v="5"/>
    <x v="0"/>
    <n v="5.4"/>
    <x v="0"/>
    <n v="140000"/>
    <s v="Hijau"/>
    <n v="700000"/>
    <x v="176"/>
    <n v="4"/>
    <x v="3"/>
    <d v="2023-10-07T00:00:00"/>
    <x v="3"/>
    <m/>
    <m/>
    <n v="0"/>
    <x v="105"/>
    <x v="1"/>
  </r>
  <r>
    <n v="1000001212"/>
    <x v="1"/>
    <x v="0"/>
    <s v="AGT602121R"/>
    <x v="19"/>
    <x v="0"/>
    <n v="1"/>
    <x v="0"/>
    <n v="1.08"/>
    <x v="0"/>
    <n v="140000"/>
    <s v="Hijau"/>
    <n v="140000"/>
    <x v="12"/>
    <n v="1"/>
    <x v="3"/>
    <d v="2023-10-10T00:00:00"/>
    <x v="3"/>
    <m/>
    <m/>
    <n v="0"/>
    <x v="107"/>
    <x v="1"/>
  </r>
  <r>
    <n v="1000001010"/>
    <x v="0"/>
    <x v="1"/>
    <s v="AGT602428R"/>
    <x v="28"/>
    <x v="0"/>
    <n v="9"/>
    <x v="0"/>
    <n v="9.7200000000000006"/>
    <x v="0"/>
    <n v="140000"/>
    <s v="Hijau"/>
    <n v="1260000"/>
    <x v="177"/>
    <n v="3"/>
    <x v="3"/>
    <d v="2023-10-05T00:00:00"/>
    <x v="3"/>
    <m/>
    <m/>
    <n v="0"/>
    <x v="98"/>
    <x v="0"/>
  </r>
  <r>
    <n v="1000001010"/>
    <x v="0"/>
    <x v="1"/>
    <s v="AGT602428R"/>
    <x v="28"/>
    <x v="0"/>
    <n v="7"/>
    <x v="0"/>
    <n v="7.56"/>
    <x v="0"/>
    <n v="140000"/>
    <s v="Hijau"/>
    <n v="980000"/>
    <x v="177"/>
    <n v="3"/>
    <x v="3"/>
    <d v="2023-10-05T00:00:00"/>
    <x v="3"/>
    <m/>
    <m/>
    <n v="0"/>
    <x v="152"/>
    <x v="0"/>
  </r>
  <r>
    <n v="1000001111"/>
    <x v="2"/>
    <x v="2"/>
    <s v="AGT602145R"/>
    <x v="11"/>
    <x v="0"/>
    <n v="178"/>
    <x v="0"/>
    <n v="192.24"/>
    <x v="0"/>
    <n v="140000"/>
    <s v="Hijau"/>
    <n v="24920000"/>
    <x v="16"/>
    <n v="2"/>
    <x v="4"/>
    <d v="2023-11-15T00:00:00"/>
    <x v="4"/>
    <m/>
    <m/>
    <n v="0"/>
    <x v="166"/>
    <x v="2"/>
  </r>
  <r>
    <n v="1000001111"/>
    <x v="2"/>
    <x v="2"/>
    <s v="AGT602145R"/>
    <x v="11"/>
    <x v="0"/>
    <n v="80"/>
    <x v="0"/>
    <n v="86.4"/>
    <x v="0"/>
    <n v="140000"/>
    <s v="Hijau"/>
    <n v="11200000"/>
    <x v="16"/>
    <n v="2"/>
    <x v="4"/>
    <d v="2023-11-15T00:00:00"/>
    <x v="4"/>
    <m/>
    <m/>
    <n v="0"/>
    <x v="102"/>
    <x v="2"/>
  </r>
  <r>
    <n v="1000001010"/>
    <x v="0"/>
    <x v="1"/>
    <s v="AGT602058R"/>
    <x v="43"/>
    <x v="0"/>
    <n v="240"/>
    <x v="0"/>
    <n v="259.2"/>
    <x v="0"/>
    <n v="140000"/>
    <s v="Hijau"/>
    <n v="33600000"/>
    <x v="19"/>
    <n v="5"/>
    <x v="4"/>
    <d v="2023-11-09T00:00:00"/>
    <x v="4"/>
    <m/>
    <m/>
    <n v="0"/>
    <x v="167"/>
    <x v="0"/>
  </r>
  <r>
    <n v="1000001010"/>
    <x v="0"/>
    <x v="1"/>
    <s v="AGT602055R"/>
    <x v="33"/>
    <x v="0"/>
    <n v="30"/>
    <x v="0"/>
    <n v="32.4"/>
    <x v="0"/>
    <n v="140000"/>
    <s v="Hijau"/>
    <n v="4200000"/>
    <x v="19"/>
    <n v="5"/>
    <x v="4"/>
    <d v="2023-11-10T00:00:00"/>
    <x v="4"/>
    <m/>
    <m/>
    <n v="0"/>
    <x v="122"/>
    <x v="0"/>
  </r>
  <r>
    <n v="1000001010"/>
    <x v="0"/>
    <x v="1"/>
    <s v="AGT602058R"/>
    <x v="43"/>
    <x v="0"/>
    <n v="185"/>
    <x v="0"/>
    <n v="199.8"/>
    <x v="0"/>
    <n v="140000"/>
    <s v="Hijau"/>
    <n v="25900000"/>
    <x v="19"/>
    <n v="5"/>
    <x v="4"/>
    <d v="2023-11-10T00:00:00"/>
    <x v="4"/>
    <m/>
    <m/>
    <n v="0"/>
    <x v="168"/>
    <x v="0"/>
  </r>
  <r>
    <n v="1000001212"/>
    <x v="1"/>
    <x v="0"/>
    <s v="AGT602518R"/>
    <x v="14"/>
    <x v="0"/>
    <n v="16"/>
    <x v="0"/>
    <n v="17.28"/>
    <x v="0"/>
    <n v="140000"/>
    <s v="Hijau"/>
    <n v="2240000"/>
    <x v="178"/>
    <n v="4"/>
    <x v="4"/>
    <d v="2023-11-16T00:00:00"/>
    <x v="4"/>
    <m/>
    <m/>
    <n v="0"/>
    <x v="164"/>
    <x v="1"/>
  </r>
  <r>
    <n v="1000001212"/>
    <x v="1"/>
    <x v="0"/>
    <s v="AGT602121R"/>
    <x v="19"/>
    <x v="0"/>
    <n v="8"/>
    <x v="0"/>
    <n v="8.64"/>
    <x v="0"/>
    <n v="140000"/>
    <s v="Hijau"/>
    <n v="1120000"/>
    <x v="178"/>
    <n v="4"/>
    <x v="4"/>
    <d v="2023-11-16T00:00:00"/>
    <x v="4"/>
    <m/>
    <m/>
    <n v="0"/>
    <x v="115"/>
    <x v="1"/>
  </r>
  <r>
    <n v="1000001212"/>
    <x v="1"/>
    <x v="0"/>
    <s v="AGT602517R"/>
    <x v="24"/>
    <x v="0"/>
    <n v="43"/>
    <x v="0"/>
    <n v="46.44"/>
    <x v="0"/>
    <n v="140000"/>
    <s v="Hijau"/>
    <n v="6020000"/>
    <x v="178"/>
    <n v="4"/>
    <x v="4"/>
    <d v="2023-11-16T00:00:00"/>
    <x v="4"/>
    <m/>
    <m/>
    <n v="0"/>
    <x v="169"/>
    <x v="1"/>
  </r>
  <r>
    <n v="1000001212"/>
    <x v="1"/>
    <x v="0"/>
    <s v="AGT602154R"/>
    <x v="18"/>
    <x v="0"/>
    <n v="18"/>
    <x v="0"/>
    <n v="19.440000000000001"/>
    <x v="0"/>
    <n v="140000"/>
    <s v="Hijau"/>
    <n v="2520000"/>
    <x v="178"/>
    <n v="4"/>
    <x v="4"/>
    <d v="2023-11-16T00:00:00"/>
    <x v="4"/>
    <m/>
    <m/>
    <n v="0"/>
    <x v="103"/>
    <x v="1"/>
  </r>
  <r>
    <n v="1000001212"/>
    <x v="1"/>
    <x v="0"/>
    <s v="AGT602517R"/>
    <x v="24"/>
    <x v="0"/>
    <n v="99"/>
    <x v="0"/>
    <n v="106.92"/>
    <x v="0"/>
    <n v="140000"/>
    <s v="Hijau"/>
    <n v="13860000"/>
    <x v="178"/>
    <n v="4"/>
    <x v="4"/>
    <d v="2023-11-20T00:00:00"/>
    <x v="4"/>
    <m/>
    <m/>
    <n v="0"/>
    <x v="170"/>
    <x v="1"/>
  </r>
  <r>
    <n v="1000001111"/>
    <x v="2"/>
    <x v="2"/>
    <s v="AGT602251R"/>
    <x v="13"/>
    <x v="0"/>
    <n v="50"/>
    <x v="0"/>
    <n v="54"/>
    <x v="0"/>
    <n v="140000"/>
    <s v="Hijau"/>
    <n v="7000000"/>
    <x v="16"/>
    <n v="2"/>
    <x v="4"/>
    <d v="2023-11-14T00:00:00"/>
    <x v="4"/>
    <m/>
    <m/>
    <n v="0"/>
    <x v="121"/>
    <x v="2"/>
  </r>
  <r>
    <n v="1000001212"/>
    <x v="1"/>
    <x v="0"/>
    <s v="AGT602427R"/>
    <x v="30"/>
    <x v="0"/>
    <n v="5"/>
    <x v="0"/>
    <n v="5.4"/>
    <x v="0"/>
    <n v="140000"/>
    <s v="Hijau"/>
    <n v="700000"/>
    <x v="124"/>
    <n v="1"/>
    <x v="4"/>
    <d v="2023-11-21T00:00:00"/>
    <x v="4"/>
    <m/>
    <m/>
    <n v="0"/>
    <x v="105"/>
    <x v="1"/>
  </r>
  <r>
    <n v="1000001212"/>
    <x v="1"/>
    <x v="0"/>
    <s v="AGT602518R"/>
    <x v="14"/>
    <x v="0"/>
    <n v="2"/>
    <x v="0"/>
    <n v="2.16"/>
    <x v="0"/>
    <n v="140000"/>
    <s v="Hijau"/>
    <n v="280000"/>
    <x v="17"/>
    <n v="1"/>
    <x v="4"/>
    <d v="2023-11-28T00:00:00"/>
    <x v="4"/>
    <m/>
    <m/>
    <n v="0"/>
    <x v="108"/>
    <x v="1"/>
  </r>
  <r>
    <n v="1000001212"/>
    <x v="1"/>
    <x v="0"/>
    <s v="AGT602121R"/>
    <x v="19"/>
    <x v="0"/>
    <n v="2"/>
    <x v="0"/>
    <n v="2.16"/>
    <x v="0"/>
    <n v="140000"/>
    <s v="Hijau"/>
    <n v="280000"/>
    <x v="17"/>
    <n v="1"/>
    <x v="4"/>
    <d v="2023-11-28T00:00:00"/>
    <x v="4"/>
    <m/>
    <m/>
    <n v="0"/>
    <x v="108"/>
    <x v="1"/>
  </r>
  <r>
    <n v="1000001212"/>
    <x v="1"/>
    <x v="0"/>
    <s v="AGT602154R"/>
    <x v="18"/>
    <x v="0"/>
    <n v="10"/>
    <x v="0"/>
    <n v="10.8"/>
    <x v="0"/>
    <n v="140000"/>
    <s v="Hijau"/>
    <n v="1400000"/>
    <x v="99"/>
    <n v="4"/>
    <x v="4"/>
    <d v="2023-11-28T00:00:00"/>
    <x v="4"/>
    <m/>
    <m/>
    <n v="0"/>
    <x v="110"/>
    <x v="1"/>
  </r>
  <r>
    <n v="1000001111"/>
    <x v="2"/>
    <x v="2"/>
    <s v="AGT602145R"/>
    <x v="11"/>
    <x v="0"/>
    <n v="160"/>
    <x v="0"/>
    <n v="172.8"/>
    <x v="0"/>
    <n v="140000"/>
    <s v="Hijau"/>
    <n v="22400000"/>
    <x v="101"/>
    <n v="3"/>
    <x v="4"/>
    <d v="2023-11-30T00:00:00"/>
    <x v="4"/>
    <m/>
    <m/>
    <n v="0"/>
    <x v="171"/>
    <x v="2"/>
  </r>
  <r>
    <n v="1000001212"/>
    <x v="1"/>
    <x v="0"/>
    <s v="AGT602145R"/>
    <x v="11"/>
    <x v="0"/>
    <n v="15"/>
    <x v="0"/>
    <n v="16.2"/>
    <x v="0"/>
    <n v="140000"/>
    <s v="Hijau"/>
    <n v="2100000"/>
    <x v="179"/>
    <n v="2"/>
    <x v="3"/>
    <d v="2023-11-01T00:00:00"/>
    <x v="4"/>
    <m/>
    <m/>
    <n v="0"/>
    <x v="13"/>
    <x v="1"/>
  </r>
  <r>
    <n v="1000001212"/>
    <x v="1"/>
    <x v="0"/>
    <s v="AGT602427R"/>
    <x v="30"/>
    <x v="0"/>
    <n v="10"/>
    <x v="0"/>
    <n v="10.8"/>
    <x v="0"/>
    <n v="140000"/>
    <s v="Hijau"/>
    <n v="1400000"/>
    <x v="20"/>
    <n v="5"/>
    <x v="4"/>
    <d v="2023-11-10T00:00:00"/>
    <x v="4"/>
    <m/>
    <m/>
    <n v="0"/>
    <x v="110"/>
    <x v="1"/>
  </r>
  <r>
    <n v="1000001212"/>
    <x v="1"/>
    <x v="0"/>
    <s v="AGT602552R"/>
    <x v="46"/>
    <x v="0"/>
    <n v="6"/>
    <x v="0"/>
    <n v="6.48"/>
    <x v="0"/>
    <n v="140000"/>
    <s v="Hijau"/>
    <n v="840000"/>
    <x v="180"/>
    <n v="3"/>
    <x v="4"/>
    <d v="2023-11-22T00:00:00"/>
    <x v="4"/>
    <m/>
    <m/>
    <n v="0"/>
    <x v="126"/>
    <x v="1"/>
  </r>
  <r>
    <n v="1000001212"/>
    <x v="1"/>
    <x v="0"/>
    <s v="AGT602450R"/>
    <x v="34"/>
    <x v="0"/>
    <n v="29"/>
    <x v="0"/>
    <n v="31.32"/>
    <x v="0"/>
    <n v="140000"/>
    <s v="Hijau"/>
    <n v="4060000"/>
    <x v="106"/>
    <n v="4"/>
    <x v="5"/>
    <d v="2023-12-22T00:00:00"/>
    <x v="5"/>
    <m/>
    <m/>
    <n v="0"/>
    <x v="172"/>
    <x v="1"/>
  </r>
  <r>
    <n v="1000001010"/>
    <x v="0"/>
    <x v="1"/>
    <s v="AGT602055R"/>
    <x v="33"/>
    <x v="0"/>
    <n v="13"/>
    <x v="0"/>
    <n v="14.04"/>
    <x v="0"/>
    <n v="140000"/>
    <s v="Hijau"/>
    <n v="1820000"/>
    <x v="181"/>
    <n v="2"/>
    <x v="5"/>
    <d v="2023-12-20T00:00:00"/>
    <x v="5"/>
    <m/>
    <m/>
    <n v="0"/>
    <x v="139"/>
    <x v="0"/>
  </r>
  <r>
    <n v="1000001212"/>
    <x v="1"/>
    <x v="0"/>
    <s v="AGT602154R"/>
    <x v="18"/>
    <x v="0"/>
    <n v="69"/>
    <x v="0"/>
    <n v="74.52"/>
    <x v="0"/>
    <n v="140000"/>
    <s v="Hijau"/>
    <n v="9660000"/>
    <x v="105"/>
    <n v="3"/>
    <x v="5"/>
    <d v="2023-12-27T00:00:00"/>
    <x v="5"/>
    <m/>
    <m/>
    <n v="0"/>
    <x v="173"/>
    <x v="1"/>
  </r>
  <r>
    <n v="1000001111"/>
    <x v="2"/>
    <x v="2"/>
    <s v="AGT602518R"/>
    <x v="14"/>
    <x v="0"/>
    <n v="120"/>
    <x v="0"/>
    <n v="129.6"/>
    <x v="0"/>
    <n v="140000"/>
    <s v="Hijau"/>
    <n v="16800000"/>
    <x v="181"/>
    <n v="2"/>
    <x v="5"/>
    <d v="2023-12-21T00:00:00"/>
    <x v="5"/>
    <m/>
    <m/>
    <n v="0"/>
    <x v="174"/>
    <x v="2"/>
  </r>
  <r>
    <n v="1000001111"/>
    <x v="2"/>
    <x v="2"/>
    <s v="AGT602251R"/>
    <x v="13"/>
    <x v="0"/>
    <n v="80"/>
    <x v="0"/>
    <n v="86.4"/>
    <x v="0"/>
    <n v="140000"/>
    <s v="Hijau"/>
    <n v="11200000"/>
    <x v="181"/>
    <n v="2"/>
    <x v="5"/>
    <d v="2023-12-21T00:00:00"/>
    <x v="5"/>
    <m/>
    <m/>
    <n v="0"/>
    <x v="102"/>
    <x v="2"/>
  </r>
  <r>
    <n v="1000001212"/>
    <x v="1"/>
    <x v="0"/>
    <s v="AGT603521R"/>
    <x v="22"/>
    <x v="0"/>
    <n v="9"/>
    <x v="0"/>
    <n v="9.7200000000000006"/>
    <x v="0"/>
    <n v="140000"/>
    <s v="Hijau"/>
    <n v="1260000"/>
    <x v="182"/>
    <n v="1"/>
    <x v="5"/>
    <d v="2023-12-19T00:00:00"/>
    <x v="5"/>
    <m/>
    <m/>
    <n v="0"/>
    <x v="98"/>
    <x v="1"/>
  </r>
  <r>
    <n v="1000001212"/>
    <x v="1"/>
    <x v="0"/>
    <s v="AGT602425R"/>
    <x v="47"/>
    <x v="0"/>
    <n v="4"/>
    <x v="0"/>
    <n v="4.32"/>
    <x v="0"/>
    <n v="140000"/>
    <s v="Hijau"/>
    <n v="560000"/>
    <x v="183"/>
    <n v="5"/>
    <x v="5"/>
    <d v="2023-12-01T00:00:00"/>
    <x v="5"/>
    <m/>
    <m/>
    <n v="0"/>
    <x v="109"/>
    <x v="1"/>
  </r>
  <r>
    <n v="1000001212"/>
    <x v="1"/>
    <x v="0"/>
    <s v="AGT602427R"/>
    <x v="30"/>
    <x v="0"/>
    <n v="1"/>
    <x v="0"/>
    <n v="1.08"/>
    <x v="0"/>
    <n v="140000"/>
    <s v="Hijau"/>
    <n v="140000"/>
    <x v="184"/>
    <n v="2"/>
    <x v="5"/>
    <d v="2023-12-05T00:00:00"/>
    <x v="5"/>
    <m/>
    <m/>
    <n v="0"/>
    <x v="107"/>
    <x v="1"/>
  </r>
  <r>
    <n v="1000001212"/>
    <x v="1"/>
    <x v="0"/>
    <s v="AGT603522R"/>
    <x v="15"/>
    <x v="0"/>
    <n v="3"/>
    <x v="0"/>
    <n v="3.24"/>
    <x v="0"/>
    <n v="140000"/>
    <s v="Hijau"/>
    <n v="420000"/>
    <x v="108"/>
    <n v="3"/>
    <x v="5"/>
    <d v="2023-12-08T00:00:00"/>
    <x v="5"/>
    <m/>
    <m/>
    <n v="0"/>
    <x v="106"/>
    <x v="1"/>
  </r>
  <r>
    <n v="1000001111"/>
    <x v="2"/>
    <x v="2"/>
    <s v="AGT602251R"/>
    <x v="13"/>
    <x v="0"/>
    <n v="10"/>
    <x v="0"/>
    <n v="10.8"/>
    <x v="0"/>
    <n v="140000"/>
    <s v="Hijau"/>
    <n v="1400000"/>
    <x v="184"/>
    <n v="2"/>
    <x v="5"/>
    <d v="2023-12-05T00:00:00"/>
    <x v="5"/>
    <m/>
    <m/>
    <n v="0"/>
    <x v="110"/>
    <x v="2"/>
  </r>
  <r>
    <n v="1000001111"/>
    <x v="2"/>
    <x v="2"/>
    <s v="AGT602145R"/>
    <x v="11"/>
    <x v="0"/>
    <n v="17"/>
    <x v="0"/>
    <n v="18.36"/>
    <x v="0"/>
    <n v="140000"/>
    <s v="Hijau"/>
    <n v="2380000"/>
    <x v="185"/>
    <n v="2"/>
    <x v="5"/>
    <d v="2023-12-13T00:00:00"/>
    <x v="5"/>
    <m/>
    <m/>
    <n v="0"/>
    <x v="144"/>
    <x v="2"/>
  </r>
  <r>
    <n v="1000001010"/>
    <x v="0"/>
    <x v="0"/>
    <s v="AGT609897FR"/>
    <x v="48"/>
    <x v="1"/>
    <n v="3"/>
    <x v="0"/>
    <n v="3.24"/>
    <x v="0"/>
    <n v="140000"/>
    <s v="Hijau"/>
    <n v="420000"/>
    <x v="85"/>
    <n v="1"/>
    <x v="0"/>
    <d v="2023-07-03T00:00:00"/>
    <x v="0"/>
    <m/>
    <m/>
    <n v="0"/>
    <x v="106"/>
    <x v="0"/>
  </r>
  <r>
    <n v="1000001111"/>
    <x v="2"/>
    <x v="2"/>
    <s v="AGT609897FR"/>
    <x v="48"/>
    <x v="1"/>
    <n v="9"/>
    <x v="0"/>
    <n v="9.7200000000000006"/>
    <x v="0"/>
    <n v="140000"/>
    <s v="Hijau"/>
    <n v="1260000"/>
    <x v="186"/>
    <n v="3"/>
    <x v="11"/>
    <d v="2023-05-03T00:00:00"/>
    <x v="11"/>
    <s v="Promo Lebaran"/>
    <s v="Promo Diskon Langsung"/>
    <n v="2400"/>
    <x v="175"/>
    <x v="2"/>
  </r>
  <r>
    <n v="1000001111"/>
    <x v="2"/>
    <x v="2"/>
    <s v="AGT609897FR"/>
    <x v="48"/>
    <x v="1"/>
    <n v="3"/>
    <x v="0"/>
    <n v="3.24"/>
    <x v="0"/>
    <n v="140000"/>
    <s v="Hijau"/>
    <n v="420000"/>
    <x v="149"/>
    <n v="3"/>
    <x v="0"/>
    <d v="2023-07-05T00:00:00"/>
    <x v="0"/>
    <m/>
    <m/>
    <n v="0"/>
    <x v="106"/>
    <x v="2"/>
  </r>
  <r>
    <n v="1000001010"/>
    <x v="0"/>
    <x v="0"/>
    <s v="AGT609815FR"/>
    <x v="49"/>
    <x v="1"/>
    <n v="14"/>
    <x v="0"/>
    <n v="15.12"/>
    <x v="0"/>
    <n v="140000"/>
    <s v="Hijau"/>
    <n v="1960000"/>
    <x v="153"/>
    <n v="5"/>
    <x v="0"/>
    <d v="2023-07-14T00:00:00"/>
    <x v="0"/>
    <m/>
    <m/>
    <n v="0"/>
    <x v="101"/>
    <x v="0"/>
  </r>
  <r>
    <n v="1000001010"/>
    <x v="0"/>
    <x v="0"/>
    <s v="AGT609897FR"/>
    <x v="48"/>
    <x v="1"/>
    <n v="2"/>
    <x v="0"/>
    <n v="2.16"/>
    <x v="0"/>
    <n v="140000"/>
    <s v="Hijau"/>
    <n v="280000"/>
    <x v="154"/>
    <n v="1"/>
    <x v="0"/>
    <d v="2023-07-17T00:00:00"/>
    <x v="0"/>
    <m/>
    <m/>
    <n v="0"/>
    <x v="108"/>
    <x v="0"/>
  </r>
  <r>
    <n v="1000001010"/>
    <x v="0"/>
    <x v="0"/>
    <s v="AGT609815FR"/>
    <x v="49"/>
    <x v="1"/>
    <n v="28"/>
    <x v="0"/>
    <n v="30.24"/>
    <x v="0"/>
    <n v="140000"/>
    <s v="Hijau"/>
    <n v="3920000"/>
    <x v="87"/>
    <n v="2"/>
    <x v="0"/>
    <d v="2023-07-27T00:00:00"/>
    <x v="0"/>
    <m/>
    <m/>
    <n v="0"/>
    <x v="176"/>
    <x v="0"/>
  </r>
  <r>
    <n v="1000001010"/>
    <x v="0"/>
    <x v="0"/>
    <s v="AGT609815FR"/>
    <x v="49"/>
    <x v="1"/>
    <n v="11"/>
    <x v="0"/>
    <n v="11.88"/>
    <x v="0"/>
    <n v="140000"/>
    <s v="Hijau"/>
    <n v="1540000"/>
    <x v="5"/>
    <n v="3"/>
    <x v="1"/>
    <d v="2023-08-16T00:00:00"/>
    <x v="1"/>
    <m/>
    <m/>
    <n v="0"/>
    <x v="153"/>
    <x v="0"/>
  </r>
  <r>
    <n v="1000001010"/>
    <x v="0"/>
    <x v="0"/>
    <s v="AGT609815FR"/>
    <x v="49"/>
    <x v="1"/>
    <n v="42"/>
    <x v="0"/>
    <n v="45.36"/>
    <x v="0"/>
    <n v="140000"/>
    <s v="Hijau"/>
    <n v="5880000"/>
    <x v="88"/>
    <n v="2"/>
    <x v="1"/>
    <d v="2023-08-01T00:00:00"/>
    <x v="1"/>
    <m/>
    <m/>
    <n v="0"/>
    <x v="177"/>
    <x v="0"/>
  </r>
  <r>
    <n v="1000001212"/>
    <x v="1"/>
    <x v="0"/>
    <s v="AGT609897FR"/>
    <x v="48"/>
    <x v="1"/>
    <n v="28"/>
    <x v="0"/>
    <n v="30.24"/>
    <x v="0"/>
    <n v="140000"/>
    <s v="Hijau"/>
    <n v="3920000"/>
    <x v="114"/>
    <n v="5"/>
    <x v="1"/>
    <d v="2023-08-18T00:00:00"/>
    <x v="1"/>
    <m/>
    <m/>
    <n v="0"/>
    <x v="176"/>
    <x v="1"/>
  </r>
  <r>
    <n v="1000001212"/>
    <x v="1"/>
    <x v="0"/>
    <s v="AGT609897FR"/>
    <x v="48"/>
    <x v="1"/>
    <n v="22"/>
    <x v="0"/>
    <n v="23.76"/>
    <x v="0"/>
    <n v="140000"/>
    <s v="Hijau"/>
    <n v="3080000"/>
    <x v="3"/>
    <n v="2"/>
    <x v="1"/>
    <d v="2023-08-23T00:00:00"/>
    <x v="1"/>
    <m/>
    <m/>
    <n v="0"/>
    <x v="145"/>
    <x v="1"/>
  </r>
  <r>
    <n v="1000001010"/>
    <x v="0"/>
    <x v="1"/>
    <s v="AGT609815FR"/>
    <x v="49"/>
    <x v="1"/>
    <n v="30"/>
    <x v="0"/>
    <n v="32.4"/>
    <x v="0"/>
    <n v="140000"/>
    <s v="Hijau"/>
    <n v="4200000"/>
    <x v="118"/>
    <n v="2"/>
    <x v="2"/>
    <d v="2023-09-27T00:00:00"/>
    <x v="2"/>
    <m/>
    <m/>
    <n v="0"/>
    <x v="122"/>
    <x v="0"/>
  </r>
  <r>
    <n v="1000001010"/>
    <x v="0"/>
    <x v="1"/>
    <s v="AGT609898FR"/>
    <x v="50"/>
    <x v="1"/>
    <n v="1"/>
    <x v="0"/>
    <n v="1.08"/>
    <x v="0"/>
    <n v="140000"/>
    <s v="Hijau"/>
    <n v="140000"/>
    <x v="120"/>
    <n v="3"/>
    <x v="2"/>
    <d v="2023-09-13T00:00:00"/>
    <x v="2"/>
    <m/>
    <m/>
    <n v="0"/>
    <x v="107"/>
    <x v="0"/>
  </r>
  <r>
    <n v="1000001212"/>
    <x v="1"/>
    <x v="0"/>
    <s v="AGT609898FR"/>
    <x v="50"/>
    <x v="1"/>
    <n v="23"/>
    <x v="0"/>
    <n v="24.84"/>
    <x v="0"/>
    <n v="140000"/>
    <s v="Hijau"/>
    <n v="3220000"/>
    <x v="187"/>
    <n v="3"/>
    <x v="2"/>
    <d v="2023-09-06T00:00:00"/>
    <x v="2"/>
    <m/>
    <m/>
    <n v="0"/>
    <x v="143"/>
    <x v="1"/>
  </r>
  <r>
    <n v="1000001010"/>
    <x v="0"/>
    <x v="1"/>
    <s v="AGT609898FR"/>
    <x v="50"/>
    <x v="1"/>
    <n v="2"/>
    <x v="0"/>
    <n v="2.16"/>
    <x v="0"/>
    <n v="140000"/>
    <s v="Hijau"/>
    <n v="280000"/>
    <x v="188"/>
    <n v="1"/>
    <x v="2"/>
    <d v="2023-09-05T00:00:00"/>
    <x v="2"/>
    <m/>
    <m/>
    <n v="0"/>
    <x v="108"/>
    <x v="0"/>
  </r>
  <r>
    <n v="1000001010"/>
    <x v="0"/>
    <x v="1"/>
    <s v="AGT609898FR"/>
    <x v="50"/>
    <x v="1"/>
    <n v="5"/>
    <x v="0"/>
    <n v="5.4"/>
    <x v="0"/>
    <n v="140000"/>
    <s v="Hijau"/>
    <n v="700000"/>
    <x v="121"/>
    <n v="2"/>
    <x v="2"/>
    <d v="2023-09-05T00:00:00"/>
    <x v="2"/>
    <m/>
    <m/>
    <n v="0"/>
    <x v="105"/>
    <x v="0"/>
  </r>
  <r>
    <n v="1000001010"/>
    <x v="0"/>
    <x v="1"/>
    <s v="AGT609897FR"/>
    <x v="48"/>
    <x v="1"/>
    <n v="17"/>
    <x v="0"/>
    <n v="18.36"/>
    <x v="0"/>
    <n v="140000"/>
    <s v="Hijau"/>
    <n v="2380000"/>
    <x v="98"/>
    <n v="5"/>
    <x v="4"/>
    <d v="2023-11-17T00:00:00"/>
    <x v="4"/>
    <m/>
    <m/>
    <n v="0"/>
    <x v="144"/>
    <x v="0"/>
  </r>
  <r>
    <n v="1000001010"/>
    <x v="0"/>
    <x v="1"/>
    <s v="AGT609897FR"/>
    <x v="48"/>
    <x v="1"/>
    <n v="5"/>
    <x v="0"/>
    <n v="5.4"/>
    <x v="0"/>
    <n v="140000"/>
    <s v="Hijau"/>
    <n v="700000"/>
    <x v="124"/>
    <n v="1"/>
    <x v="4"/>
    <d v="2023-11-20T00:00:00"/>
    <x v="4"/>
    <m/>
    <m/>
    <n v="0"/>
    <x v="105"/>
    <x v="0"/>
  </r>
  <r>
    <n v="1000001010"/>
    <x v="0"/>
    <x v="1"/>
    <s v="AGT609898FR"/>
    <x v="50"/>
    <x v="1"/>
    <n v="4"/>
    <x v="0"/>
    <n v="4.32"/>
    <x v="0"/>
    <n v="140000"/>
    <s v="Hijau"/>
    <n v="560000"/>
    <x v="15"/>
    <n v="2"/>
    <x v="4"/>
    <d v="2023-11-22T00:00:00"/>
    <x v="4"/>
    <m/>
    <m/>
    <n v="0"/>
    <x v="109"/>
    <x v="0"/>
  </r>
  <r>
    <n v="1000001010"/>
    <x v="0"/>
    <x v="1"/>
    <s v="AGT609898FR"/>
    <x v="50"/>
    <x v="1"/>
    <n v="4"/>
    <x v="0"/>
    <n v="4.32"/>
    <x v="0"/>
    <n v="140000"/>
    <s v="Hijau"/>
    <n v="560000"/>
    <x v="100"/>
    <n v="1"/>
    <x v="4"/>
    <d v="2023-11-08T00:00:00"/>
    <x v="4"/>
    <m/>
    <m/>
    <n v="0"/>
    <x v="109"/>
    <x v="0"/>
  </r>
  <r>
    <n v="1000001212"/>
    <x v="1"/>
    <x v="0"/>
    <s v="AGT609899FR"/>
    <x v="51"/>
    <x v="1"/>
    <n v="43"/>
    <x v="0"/>
    <n v="46.44"/>
    <x v="0"/>
    <n v="140000"/>
    <s v="Hijau"/>
    <n v="6020000"/>
    <x v="178"/>
    <n v="4"/>
    <x v="4"/>
    <d v="2023-11-17T00:00:00"/>
    <x v="4"/>
    <m/>
    <m/>
    <n v="0"/>
    <x v="169"/>
    <x v="1"/>
  </r>
  <r>
    <n v="1000001010"/>
    <x v="0"/>
    <x v="1"/>
    <s v="AGT609898FR"/>
    <x v="50"/>
    <x v="1"/>
    <n v="30"/>
    <x v="0"/>
    <n v="32.4"/>
    <x v="0"/>
    <n v="140000"/>
    <s v="Hijau"/>
    <n v="4200000"/>
    <x v="105"/>
    <n v="3"/>
    <x v="5"/>
    <d v="2023-12-27T00:00:00"/>
    <x v="5"/>
    <m/>
    <m/>
    <n v="0"/>
    <x v="122"/>
    <x v="0"/>
  </r>
  <r>
    <n v="1000001010"/>
    <x v="0"/>
    <x v="1"/>
    <s v="AGT609897FR"/>
    <x v="48"/>
    <x v="1"/>
    <n v="1"/>
    <x v="0"/>
    <n v="1.08"/>
    <x v="0"/>
    <n v="140000"/>
    <s v="Hijau"/>
    <n v="140000"/>
    <x v="189"/>
    <n v="1"/>
    <x v="5"/>
    <d v="2023-12-05T00:00:00"/>
    <x v="5"/>
    <m/>
    <m/>
    <n v="0"/>
    <x v="107"/>
    <x v="0"/>
  </r>
  <r>
    <n v="1000001010"/>
    <x v="0"/>
    <x v="1"/>
    <s v="AGT609898FR"/>
    <x v="50"/>
    <x v="1"/>
    <n v="2"/>
    <x v="0"/>
    <n v="2.16"/>
    <x v="0"/>
    <n v="140000"/>
    <s v="Hijau"/>
    <n v="280000"/>
    <x v="108"/>
    <n v="3"/>
    <x v="5"/>
    <d v="2023-12-07T00:00:00"/>
    <x v="5"/>
    <m/>
    <m/>
    <n v="0"/>
    <x v="108"/>
    <x v="0"/>
  </r>
  <r>
    <n v="1000001010"/>
    <x v="0"/>
    <x v="1"/>
    <s v="AGT609898FR"/>
    <x v="50"/>
    <x v="1"/>
    <n v="-2"/>
    <x v="0"/>
    <n v="-2.16"/>
    <x v="0"/>
    <n v="140000"/>
    <s v="Hijau"/>
    <n v="-280000"/>
    <x v="108"/>
    <n v="3"/>
    <x v="5"/>
    <d v="2023-12-07T00:00:00"/>
    <x v="5"/>
    <m/>
    <m/>
    <n v="0"/>
    <x v="178"/>
    <x v="0"/>
  </r>
  <r>
    <n v="1000001212"/>
    <x v="1"/>
    <x v="0"/>
    <s v="AGT609899FR"/>
    <x v="51"/>
    <x v="1"/>
    <n v="49"/>
    <x v="0"/>
    <n v="52.92"/>
    <x v="0"/>
    <n v="140000"/>
    <s v="Hijau"/>
    <n v="6860000"/>
    <x v="190"/>
    <n v="5"/>
    <x v="5"/>
    <d v="2023-12-23T00:00:00"/>
    <x v="5"/>
    <m/>
    <m/>
    <n v="0"/>
    <x v="179"/>
    <x v="1"/>
  </r>
  <r>
    <n v="1000001212"/>
    <x v="1"/>
    <x v="0"/>
    <s v="AGT609815FR"/>
    <x v="49"/>
    <x v="1"/>
    <n v="1"/>
    <x v="0"/>
    <n v="1.08"/>
    <x v="0"/>
    <n v="140000"/>
    <s v="Hijau"/>
    <n v="140000"/>
    <x v="191"/>
    <n v="4"/>
    <x v="4"/>
    <d v="2023-12-02T00:00:00"/>
    <x v="5"/>
    <m/>
    <m/>
    <n v="0"/>
    <x v="107"/>
    <x v="1"/>
  </r>
  <r>
    <n v="1000001212"/>
    <x v="1"/>
    <x v="0"/>
    <s v="AGT609899FR"/>
    <x v="51"/>
    <x v="1"/>
    <n v="6"/>
    <x v="0"/>
    <n v="6.48"/>
    <x v="0"/>
    <n v="140000"/>
    <s v="Hijau"/>
    <n v="840000"/>
    <x v="191"/>
    <n v="4"/>
    <x v="4"/>
    <d v="2023-12-02T00:00:00"/>
    <x v="5"/>
    <m/>
    <m/>
    <n v="0"/>
    <x v="126"/>
    <x v="1"/>
  </r>
  <r>
    <n v="1000001212"/>
    <x v="1"/>
    <x v="0"/>
    <s v="AGT609899FR"/>
    <x v="51"/>
    <x v="1"/>
    <n v="1"/>
    <x v="0"/>
    <n v="1.08"/>
    <x v="0"/>
    <n v="140000"/>
    <s v="Hijau"/>
    <n v="140000"/>
    <x v="22"/>
    <n v="5"/>
    <x v="5"/>
    <d v="2023-12-08T00:00:00"/>
    <x v="5"/>
    <m/>
    <m/>
    <n v="0"/>
    <x v="107"/>
    <x v="1"/>
  </r>
  <r>
    <n v="1000001010"/>
    <x v="0"/>
    <x v="0"/>
    <s v="AGT602451R"/>
    <x v="35"/>
    <x v="0"/>
    <n v="18"/>
    <x v="0"/>
    <n v="19.440000000000001"/>
    <x v="0"/>
    <n v="150000"/>
    <s v="Pink"/>
    <n v="2700000"/>
    <x v="192"/>
    <n v="2"/>
    <x v="6"/>
    <d v="2023-01-10T00:00:00"/>
    <x v="6"/>
    <m/>
    <m/>
    <n v="0"/>
    <x v="180"/>
    <x v="0"/>
  </r>
  <r>
    <n v="1000001111"/>
    <x v="2"/>
    <x v="2"/>
    <s v="AGT602067CR"/>
    <x v="41"/>
    <x v="0"/>
    <n v="15"/>
    <x v="0"/>
    <n v="16.2"/>
    <x v="0"/>
    <n v="150000"/>
    <s v="Pink"/>
    <n v="2250000"/>
    <x v="193"/>
    <n v="3"/>
    <x v="8"/>
    <d v="2023-06-30T00:00:00"/>
    <x v="8"/>
    <m/>
    <m/>
    <n v="0"/>
    <x v="181"/>
    <x v="2"/>
  </r>
  <r>
    <n v="1000001111"/>
    <x v="2"/>
    <x v="2"/>
    <s v="AGT609852FR"/>
    <x v="52"/>
    <x v="1"/>
    <n v="142"/>
    <x v="0"/>
    <n v="153.36000000000001"/>
    <x v="0"/>
    <n v="150000"/>
    <s v="Pink"/>
    <n v="21300000"/>
    <x v="194"/>
    <n v="3"/>
    <x v="6"/>
    <d v="2023-01-18T00:00:00"/>
    <x v="6"/>
    <m/>
    <m/>
    <n v="0"/>
    <x v="182"/>
    <x v="2"/>
  </r>
  <r>
    <n v="1000001212"/>
    <x v="1"/>
    <x v="0"/>
    <s v="AGT609856FR"/>
    <x v="53"/>
    <x v="1"/>
    <n v="3"/>
    <x v="0"/>
    <n v="3.24"/>
    <x v="0"/>
    <n v="150000"/>
    <s v="Pink"/>
    <n v="450000"/>
    <x v="38"/>
    <n v="1"/>
    <x v="6"/>
    <d v="2023-01-24T00:00:00"/>
    <x v="6"/>
    <m/>
    <m/>
    <n v="0"/>
    <x v="183"/>
    <x v="1"/>
  </r>
  <r>
    <n v="1000001212"/>
    <x v="1"/>
    <x v="0"/>
    <s v="AGT609856FR"/>
    <x v="53"/>
    <x v="1"/>
    <n v="24"/>
    <x v="0"/>
    <n v="25.92"/>
    <x v="0"/>
    <n v="150000"/>
    <s v="Pink"/>
    <n v="3600000"/>
    <x v="37"/>
    <n v="2"/>
    <x v="6"/>
    <d v="2023-01-31T00:00:00"/>
    <x v="6"/>
    <m/>
    <m/>
    <n v="0"/>
    <x v="184"/>
    <x v="1"/>
  </r>
  <r>
    <n v="1000001212"/>
    <x v="1"/>
    <x v="0"/>
    <s v="AGT609856FR"/>
    <x v="53"/>
    <x v="1"/>
    <n v="38"/>
    <x v="0"/>
    <n v="41.04"/>
    <x v="0"/>
    <n v="150000"/>
    <s v="Pink"/>
    <n v="5700000"/>
    <x v="195"/>
    <n v="3"/>
    <x v="6"/>
    <d v="2023-01-05T00:00:00"/>
    <x v="6"/>
    <m/>
    <m/>
    <n v="0"/>
    <x v="185"/>
    <x v="1"/>
  </r>
  <r>
    <n v="1000001010"/>
    <x v="0"/>
    <x v="0"/>
    <s v="AGT609862FR"/>
    <x v="54"/>
    <x v="1"/>
    <n v="30"/>
    <x v="0"/>
    <n v="32.4"/>
    <x v="0"/>
    <n v="150000"/>
    <s v="Pink"/>
    <n v="4500000"/>
    <x v="196"/>
    <n v="5"/>
    <x v="6"/>
    <d v="2023-01-13T00:00:00"/>
    <x v="6"/>
    <m/>
    <m/>
    <n v="0"/>
    <x v="186"/>
    <x v="0"/>
  </r>
  <r>
    <n v="1000001212"/>
    <x v="1"/>
    <x v="0"/>
    <s v="AGT609877FR"/>
    <x v="55"/>
    <x v="1"/>
    <n v="8"/>
    <x v="0"/>
    <n v="8.64"/>
    <x v="0"/>
    <n v="150000"/>
    <s v="Pink"/>
    <n v="1200000"/>
    <x v="38"/>
    <n v="1"/>
    <x v="6"/>
    <d v="2023-01-23T00:00:00"/>
    <x v="6"/>
    <m/>
    <m/>
    <n v="0"/>
    <x v="187"/>
    <x v="1"/>
  </r>
  <r>
    <n v="1000001212"/>
    <x v="1"/>
    <x v="0"/>
    <s v="AGT609883FR"/>
    <x v="56"/>
    <x v="1"/>
    <n v="123"/>
    <x v="0"/>
    <n v="132.84"/>
    <x v="0"/>
    <n v="150000"/>
    <s v="Pink"/>
    <n v="18450000"/>
    <x v="38"/>
    <n v="1"/>
    <x v="6"/>
    <d v="2023-01-23T00:00:00"/>
    <x v="6"/>
    <m/>
    <m/>
    <n v="0"/>
    <x v="188"/>
    <x v="1"/>
  </r>
  <r>
    <n v="1000001212"/>
    <x v="1"/>
    <x v="0"/>
    <s v="AGT609883FR"/>
    <x v="56"/>
    <x v="1"/>
    <n v="54"/>
    <x v="0"/>
    <n v="58.32"/>
    <x v="0"/>
    <n v="150000"/>
    <s v="Pink"/>
    <n v="8100000"/>
    <x v="41"/>
    <n v="4"/>
    <x v="6"/>
    <d v="2023-01-05T00:00:00"/>
    <x v="6"/>
    <m/>
    <m/>
    <n v="0"/>
    <x v="189"/>
    <x v="1"/>
  </r>
  <r>
    <n v="1000001212"/>
    <x v="1"/>
    <x v="0"/>
    <s v="AGT609873FR"/>
    <x v="57"/>
    <x v="1"/>
    <n v="101"/>
    <x v="0"/>
    <n v="109.08"/>
    <x v="0"/>
    <n v="150000"/>
    <s v="Pink"/>
    <n v="15150000"/>
    <x v="133"/>
    <n v="1"/>
    <x v="9"/>
    <d v="2023-02-20T00:00:00"/>
    <x v="9"/>
    <m/>
    <m/>
    <n v="0"/>
    <x v="190"/>
    <x v="1"/>
  </r>
  <r>
    <n v="1000001212"/>
    <x v="1"/>
    <x v="0"/>
    <s v="AGT609873FR"/>
    <x v="57"/>
    <x v="1"/>
    <n v="7"/>
    <x v="0"/>
    <n v="7.56"/>
    <x v="0"/>
    <n v="150000"/>
    <s v="Pink"/>
    <n v="1050000"/>
    <x v="29"/>
    <n v="2"/>
    <x v="9"/>
    <d v="2023-02-21T00:00:00"/>
    <x v="9"/>
    <m/>
    <m/>
    <n v="0"/>
    <x v="191"/>
    <x v="1"/>
  </r>
  <r>
    <n v="1000001212"/>
    <x v="1"/>
    <x v="0"/>
    <s v="AGT609873FR"/>
    <x v="57"/>
    <x v="1"/>
    <n v="14"/>
    <x v="0"/>
    <n v="15.12"/>
    <x v="0"/>
    <n v="150000"/>
    <s v="Pink"/>
    <n v="2100000"/>
    <x v="29"/>
    <n v="2"/>
    <x v="9"/>
    <d v="2023-02-21T00:00:00"/>
    <x v="9"/>
    <m/>
    <m/>
    <n v="0"/>
    <x v="13"/>
    <x v="1"/>
  </r>
  <r>
    <n v="1000001212"/>
    <x v="1"/>
    <x v="0"/>
    <s v="AGT609877FR"/>
    <x v="55"/>
    <x v="1"/>
    <n v="35"/>
    <x v="0"/>
    <n v="37.799999999999997"/>
    <x v="0"/>
    <n v="150000"/>
    <s v="Pink"/>
    <n v="5250000"/>
    <x v="130"/>
    <n v="3"/>
    <x v="9"/>
    <d v="2023-02-24T00:00:00"/>
    <x v="9"/>
    <m/>
    <m/>
    <n v="0"/>
    <x v="192"/>
    <x v="1"/>
  </r>
  <r>
    <n v="1000001212"/>
    <x v="1"/>
    <x v="0"/>
    <s v="AGT609877FR"/>
    <x v="55"/>
    <x v="1"/>
    <n v="20"/>
    <x v="0"/>
    <n v="21.6"/>
    <x v="0"/>
    <n v="150000"/>
    <s v="Pink"/>
    <n v="3000000"/>
    <x v="49"/>
    <n v="3"/>
    <x v="9"/>
    <d v="2023-02-01T00:00:00"/>
    <x v="9"/>
    <m/>
    <m/>
    <n v="0"/>
    <x v="193"/>
    <x v="1"/>
  </r>
  <r>
    <n v="1000001212"/>
    <x v="1"/>
    <x v="0"/>
    <s v="AGT609873FR"/>
    <x v="57"/>
    <x v="1"/>
    <n v="9"/>
    <x v="0"/>
    <n v="9.7200000000000006"/>
    <x v="0"/>
    <n v="150000"/>
    <s v="Pink"/>
    <n v="1350000"/>
    <x v="49"/>
    <n v="3"/>
    <x v="9"/>
    <d v="2023-02-02T00:00:00"/>
    <x v="9"/>
    <m/>
    <m/>
    <n v="0"/>
    <x v="194"/>
    <x v="1"/>
  </r>
  <r>
    <n v="1000001212"/>
    <x v="1"/>
    <x v="0"/>
    <s v="AGT609196FR"/>
    <x v="58"/>
    <x v="1"/>
    <n v="12"/>
    <x v="0"/>
    <n v="12.96"/>
    <x v="0"/>
    <n v="150000"/>
    <s v="Pink"/>
    <n v="1800000"/>
    <x v="197"/>
    <n v="4"/>
    <x v="9"/>
    <d v="2023-02-02T00:00:00"/>
    <x v="9"/>
    <m/>
    <m/>
    <n v="0"/>
    <x v="195"/>
    <x v="1"/>
  </r>
  <r>
    <n v="1000001212"/>
    <x v="1"/>
    <x v="0"/>
    <s v="AGT609868FR"/>
    <x v="59"/>
    <x v="1"/>
    <n v="40"/>
    <x v="0"/>
    <n v="43.2"/>
    <x v="0"/>
    <n v="150000"/>
    <s v="Pink"/>
    <n v="6000000"/>
    <x v="54"/>
    <n v="1"/>
    <x v="10"/>
    <d v="2023-03-06T00:00:00"/>
    <x v="10"/>
    <s v="Promo Lebaran"/>
    <s v="Promo Diskon Langsung"/>
    <n v="2400"/>
    <x v="196"/>
    <x v="1"/>
  </r>
  <r>
    <n v="1000001212"/>
    <x v="1"/>
    <x v="0"/>
    <s v="AGT609866FR"/>
    <x v="60"/>
    <x v="1"/>
    <n v="2"/>
    <x v="0"/>
    <n v="2.16"/>
    <x v="0"/>
    <n v="150000"/>
    <s v="Pink"/>
    <n v="300000"/>
    <x v="52"/>
    <n v="2"/>
    <x v="10"/>
    <d v="2023-03-14T00:00:00"/>
    <x v="10"/>
    <s v="Promo Lebaran"/>
    <s v="Promo Diskon Langsung"/>
    <n v="2400"/>
    <x v="197"/>
    <x v="1"/>
  </r>
  <r>
    <n v="1000001212"/>
    <x v="1"/>
    <x v="0"/>
    <s v="AGT609877FR"/>
    <x v="55"/>
    <x v="1"/>
    <n v="1"/>
    <x v="0"/>
    <n v="1.08"/>
    <x v="0"/>
    <n v="150000"/>
    <s v="Pink"/>
    <n v="150000"/>
    <x v="52"/>
    <n v="2"/>
    <x v="10"/>
    <d v="2023-03-15T00:00:00"/>
    <x v="10"/>
    <s v="Promo Lebaran"/>
    <s v="Promo Diskon Langsung"/>
    <n v="2400"/>
    <x v="198"/>
    <x v="1"/>
  </r>
  <r>
    <n v="1000001212"/>
    <x v="1"/>
    <x v="0"/>
    <s v="AGT609866FR"/>
    <x v="60"/>
    <x v="1"/>
    <n v="2"/>
    <x v="0"/>
    <n v="2.16"/>
    <x v="0"/>
    <n v="150000"/>
    <s v="Pink"/>
    <n v="300000"/>
    <x v="53"/>
    <n v="3"/>
    <x v="10"/>
    <d v="2023-03-16T00:00:00"/>
    <x v="10"/>
    <s v="Promo Lebaran"/>
    <s v="Promo Diskon Langsung"/>
    <n v="2400"/>
    <x v="197"/>
    <x v="1"/>
  </r>
  <r>
    <n v="1000001212"/>
    <x v="1"/>
    <x v="0"/>
    <s v="AGT609852FR"/>
    <x v="52"/>
    <x v="1"/>
    <n v="1"/>
    <x v="0"/>
    <n v="1.08"/>
    <x v="0"/>
    <n v="150000"/>
    <s v="Pink"/>
    <n v="150000"/>
    <x v="198"/>
    <n v="4"/>
    <x v="10"/>
    <d v="2023-03-23T00:00:00"/>
    <x v="10"/>
    <s v="Promo Lebaran"/>
    <s v="Promo Diskon Langsung"/>
    <n v="2400"/>
    <x v="198"/>
    <x v="1"/>
  </r>
  <r>
    <n v="1000001212"/>
    <x v="1"/>
    <x v="0"/>
    <s v="AGT609873FR"/>
    <x v="57"/>
    <x v="1"/>
    <n v="8"/>
    <x v="0"/>
    <n v="8.64"/>
    <x v="0"/>
    <n v="150000"/>
    <s v="Pink"/>
    <n v="1200000"/>
    <x v="198"/>
    <n v="4"/>
    <x v="10"/>
    <d v="2023-03-23T00:00:00"/>
    <x v="10"/>
    <s v="Promo Lebaran"/>
    <s v="Promo Diskon Langsung"/>
    <n v="2400"/>
    <x v="199"/>
    <x v="1"/>
  </r>
  <r>
    <n v="1000001212"/>
    <x v="1"/>
    <x v="0"/>
    <s v="AGT609866FR"/>
    <x v="60"/>
    <x v="1"/>
    <n v="93"/>
    <x v="0"/>
    <n v="100.44"/>
    <x v="0"/>
    <n v="150000"/>
    <s v="Pink"/>
    <n v="13950000"/>
    <x v="199"/>
    <n v="6"/>
    <x v="10"/>
    <d v="2023-03-27T00:00:00"/>
    <x v="10"/>
    <s v="Promo Lebaran"/>
    <s v="Promo Diskon Langsung"/>
    <n v="2400"/>
    <x v="200"/>
    <x v="1"/>
  </r>
  <r>
    <n v="1000001212"/>
    <x v="1"/>
    <x v="0"/>
    <s v="AGT609873FR"/>
    <x v="57"/>
    <x v="1"/>
    <n v="24"/>
    <x v="0"/>
    <n v="25.92"/>
    <x v="0"/>
    <n v="150000"/>
    <s v="Pink"/>
    <n v="3600000"/>
    <x v="199"/>
    <n v="6"/>
    <x v="10"/>
    <d v="2023-03-27T00:00:00"/>
    <x v="10"/>
    <s v="Promo Lebaran"/>
    <s v="Promo Diskon Langsung"/>
    <n v="2400"/>
    <x v="201"/>
    <x v="1"/>
  </r>
  <r>
    <n v="1000001212"/>
    <x v="1"/>
    <x v="0"/>
    <s v="AGT609866FR"/>
    <x v="60"/>
    <x v="1"/>
    <n v="160"/>
    <x v="0"/>
    <n v="172.8"/>
    <x v="0"/>
    <n v="150000"/>
    <s v="Pink"/>
    <n v="24000000"/>
    <x v="200"/>
    <n v="4"/>
    <x v="10"/>
    <d v="2023-03-30T00:00:00"/>
    <x v="10"/>
    <s v="Promo Lebaran"/>
    <s v="Promo Diskon Langsung"/>
    <n v="2400"/>
    <x v="202"/>
    <x v="1"/>
  </r>
  <r>
    <n v="1000001212"/>
    <x v="1"/>
    <x v="0"/>
    <s v="AGT609866FR"/>
    <x v="60"/>
    <x v="1"/>
    <n v="15"/>
    <x v="0"/>
    <n v="16.2"/>
    <x v="0"/>
    <n v="150000"/>
    <s v="Pink"/>
    <n v="2250000"/>
    <x v="200"/>
    <n v="4"/>
    <x v="10"/>
    <d v="2023-03-30T00:00:00"/>
    <x v="10"/>
    <s v="Promo Lebaran"/>
    <s v="Promo Diskon Langsung"/>
    <n v="2400"/>
    <x v="203"/>
    <x v="1"/>
  </r>
  <r>
    <n v="1000001212"/>
    <x v="1"/>
    <x v="0"/>
    <s v="AGT609873FR"/>
    <x v="57"/>
    <x v="1"/>
    <n v="58"/>
    <x v="0"/>
    <n v="62.64"/>
    <x v="0"/>
    <n v="150000"/>
    <s v="Pink"/>
    <n v="8700000"/>
    <x v="200"/>
    <n v="4"/>
    <x v="10"/>
    <d v="2023-03-30T00:00:00"/>
    <x v="10"/>
    <s v="Promo Lebaran"/>
    <s v="Promo Diskon Langsung"/>
    <n v="2400"/>
    <x v="204"/>
    <x v="1"/>
  </r>
  <r>
    <n v="1000001212"/>
    <x v="1"/>
    <x v="0"/>
    <s v="AGT609866FR"/>
    <x v="60"/>
    <x v="1"/>
    <n v="75"/>
    <x v="0"/>
    <n v="81"/>
    <x v="0"/>
    <n v="150000"/>
    <s v="Pink"/>
    <n v="11250000"/>
    <x v="59"/>
    <n v="5"/>
    <x v="10"/>
    <d v="2023-03-31T00:00:00"/>
    <x v="10"/>
    <s v="Promo Lebaran"/>
    <s v="Promo Diskon Langsung"/>
    <n v="2400"/>
    <x v="205"/>
    <x v="1"/>
  </r>
  <r>
    <n v="1000001212"/>
    <x v="1"/>
    <x v="0"/>
    <s v="AGT609873FR"/>
    <x v="57"/>
    <x v="1"/>
    <n v="12"/>
    <x v="0"/>
    <n v="12.96"/>
    <x v="0"/>
    <n v="150000"/>
    <s v="Pink"/>
    <n v="1800000"/>
    <x v="59"/>
    <n v="5"/>
    <x v="10"/>
    <d v="2023-03-31T00:00:00"/>
    <x v="10"/>
    <s v="Promo Lebaran"/>
    <s v="Promo Diskon Langsung"/>
    <n v="2400"/>
    <x v="206"/>
    <x v="1"/>
  </r>
  <r>
    <n v="1000001212"/>
    <x v="1"/>
    <x v="0"/>
    <s v="AGT609866FR"/>
    <x v="60"/>
    <x v="1"/>
    <n v="-2"/>
    <x v="0"/>
    <n v="-2.16"/>
    <x v="0"/>
    <n v="150000"/>
    <s v="Pink"/>
    <n v="-300000"/>
    <x v="60"/>
    <n v="6"/>
    <x v="10"/>
    <d v="2023-03-20T00:00:00"/>
    <x v="10"/>
    <s v="Promo Lebaran"/>
    <s v="Promo Diskon Langsung"/>
    <n v="2400"/>
    <x v="207"/>
    <x v="1"/>
  </r>
  <r>
    <n v="1000001212"/>
    <x v="1"/>
    <x v="0"/>
    <s v="AGT609875FR"/>
    <x v="61"/>
    <x v="1"/>
    <n v="9"/>
    <x v="0"/>
    <n v="9.7200000000000006"/>
    <x v="0"/>
    <n v="150000"/>
    <s v="Pink"/>
    <n v="1350000"/>
    <x v="139"/>
    <n v="3"/>
    <x v="7"/>
    <d v="2023-04-06T00:00:00"/>
    <x v="7"/>
    <s v="Promo Lebaran"/>
    <s v="Promo Diskon Langsung"/>
    <n v="2400"/>
    <x v="208"/>
    <x v="1"/>
  </r>
  <r>
    <n v="1000001212"/>
    <x v="1"/>
    <x v="0"/>
    <s v="AGT609877FR"/>
    <x v="55"/>
    <x v="1"/>
    <n v="4"/>
    <x v="0"/>
    <n v="4.32"/>
    <x v="0"/>
    <n v="150000"/>
    <s v="Pink"/>
    <n v="600000"/>
    <x v="139"/>
    <n v="3"/>
    <x v="7"/>
    <d v="2023-04-06T00:00:00"/>
    <x v="7"/>
    <s v="Promo Lebaran"/>
    <s v="Promo Diskon Langsung"/>
    <n v="2400"/>
    <x v="209"/>
    <x v="1"/>
  </r>
  <r>
    <n v="1000001010"/>
    <x v="0"/>
    <x v="0"/>
    <s v="AGT609866FR"/>
    <x v="60"/>
    <x v="1"/>
    <n v="109"/>
    <x v="0"/>
    <n v="117.72"/>
    <x v="0"/>
    <n v="150000"/>
    <s v="Pink"/>
    <n v="16350000"/>
    <x v="69"/>
    <n v="2"/>
    <x v="11"/>
    <d v="2023-05-09T00:00:00"/>
    <x v="11"/>
    <s v="Promo Lebaran"/>
    <s v="Promo Diskon Langsung"/>
    <n v="2400"/>
    <x v="210"/>
    <x v="0"/>
  </r>
  <r>
    <n v="1000001010"/>
    <x v="0"/>
    <x v="0"/>
    <s v="AGT609866FR"/>
    <x v="60"/>
    <x v="1"/>
    <n v="6"/>
    <x v="0"/>
    <n v="6.48"/>
    <x v="0"/>
    <n v="150000"/>
    <s v="Pink"/>
    <n v="900000"/>
    <x v="69"/>
    <n v="2"/>
    <x v="11"/>
    <d v="2023-05-09T00:00:00"/>
    <x v="11"/>
    <s v="Promo Lebaran"/>
    <s v="Promo Diskon Langsung"/>
    <n v="2400"/>
    <x v="211"/>
    <x v="0"/>
  </r>
  <r>
    <n v="1000001111"/>
    <x v="2"/>
    <x v="2"/>
    <s v="AGT609856FR"/>
    <x v="53"/>
    <x v="1"/>
    <n v="80"/>
    <x v="0"/>
    <n v="86.4"/>
    <x v="0"/>
    <n v="150000"/>
    <s v="Pink"/>
    <n v="12000000"/>
    <x v="140"/>
    <n v="3"/>
    <x v="11"/>
    <d v="2023-05-15T00:00:00"/>
    <x v="11"/>
    <s v="Promo Lebaran"/>
    <s v="Promo Diskon Langsung"/>
    <n v="2400"/>
    <x v="212"/>
    <x v="2"/>
  </r>
  <r>
    <n v="1000001010"/>
    <x v="0"/>
    <x v="0"/>
    <s v="AGT609866FR"/>
    <x v="60"/>
    <x v="1"/>
    <n v="140"/>
    <x v="0"/>
    <n v="151.19999999999999"/>
    <x v="0"/>
    <n v="150000"/>
    <s v="Pink"/>
    <n v="21000000"/>
    <x v="201"/>
    <n v="3"/>
    <x v="11"/>
    <d v="2023-05-17T00:00:00"/>
    <x v="11"/>
    <s v="Promo Lebaran"/>
    <s v="Promo Diskon Langsung"/>
    <n v="2400"/>
    <x v="213"/>
    <x v="0"/>
  </r>
  <r>
    <n v="1000001010"/>
    <x v="0"/>
    <x v="0"/>
    <s v="AGT609877FR"/>
    <x v="55"/>
    <x v="1"/>
    <n v="14"/>
    <x v="0"/>
    <n v="15.12"/>
    <x v="0"/>
    <n v="150000"/>
    <s v="Pink"/>
    <n v="2100000"/>
    <x v="77"/>
    <n v="1"/>
    <x v="11"/>
    <d v="2023-05-30T00:00:00"/>
    <x v="11"/>
    <s v="Promo Lebaran"/>
    <s v="Promo Diskon Langsung"/>
    <n v="2400"/>
    <x v="214"/>
    <x v="0"/>
  </r>
  <r>
    <n v="1000001010"/>
    <x v="0"/>
    <x v="0"/>
    <s v="AGT609866FR"/>
    <x v="60"/>
    <x v="1"/>
    <n v="8"/>
    <x v="0"/>
    <n v="8.64"/>
    <x v="0"/>
    <n v="150000"/>
    <s v="Pink"/>
    <n v="1200000"/>
    <x v="78"/>
    <n v="2"/>
    <x v="11"/>
    <d v="2023-05-31T00:00:00"/>
    <x v="11"/>
    <s v="Promo Lebaran"/>
    <s v="Promo Diskon Langsung"/>
    <n v="2400"/>
    <x v="199"/>
    <x v="0"/>
  </r>
  <r>
    <n v="1000001212"/>
    <x v="1"/>
    <x v="0"/>
    <s v="AGT609877FR"/>
    <x v="55"/>
    <x v="1"/>
    <n v="8"/>
    <x v="0"/>
    <n v="8.64"/>
    <x v="0"/>
    <n v="150000"/>
    <s v="Pink"/>
    <n v="1200000"/>
    <x v="81"/>
    <n v="1"/>
    <x v="8"/>
    <d v="2023-06-06T00:00:00"/>
    <x v="8"/>
    <m/>
    <m/>
    <n v="0"/>
    <x v="187"/>
    <x v="1"/>
  </r>
  <r>
    <n v="1000001212"/>
    <x v="1"/>
    <x v="0"/>
    <s v="AGT609877FR"/>
    <x v="55"/>
    <x v="1"/>
    <n v="1"/>
    <x v="0"/>
    <n v="1.08"/>
    <x v="0"/>
    <n v="150000"/>
    <s v="Pink"/>
    <n v="150000"/>
    <x v="81"/>
    <n v="1"/>
    <x v="8"/>
    <d v="2023-06-06T00:00:00"/>
    <x v="8"/>
    <m/>
    <m/>
    <n v="0"/>
    <x v="215"/>
    <x v="1"/>
  </r>
  <r>
    <n v="1000001212"/>
    <x v="1"/>
    <x v="0"/>
    <s v="AGT609875FR"/>
    <x v="61"/>
    <x v="1"/>
    <n v="1"/>
    <x v="0"/>
    <n v="1.08"/>
    <x v="0"/>
    <n v="150000"/>
    <s v="Pink"/>
    <n v="150000"/>
    <x v="81"/>
    <n v="1"/>
    <x v="8"/>
    <d v="2023-06-06T00:00:00"/>
    <x v="8"/>
    <m/>
    <m/>
    <n v="0"/>
    <x v="215"/>
    <x v="1"/>
  </r>
  <r>
    <n v="1000001010"/>
    <x v="0"/>
    <x v="0"/>
    <s v="AGT609866FR"/>
    <x v="60"/>
    <x v="1"/>
    <n v="143"/>
    <x v="0"/>
    <n v="154.44"/>
    <x v="0"/>
    <n v="150000"/>
    <s v="Pink"/>
    <n v="21450000"/>
    <x v="79"/>
    <n v="5"/>
    <x v="8"/>
    <d v="2023-06-02T00:00:00"/>
    <x v="8"/>
    <m/>
    <m/>
    <n v="0"/>
    <x v="216"/>
    <x v="0"/>
  </r>
  <r>
    <n v="1000001010"/>
    <x v="0"/>
    <x v="0"/>
    <s v="AGT609866FR"/>
    <x v="60"/>
    <x v="1"/>
    <n v="8"/>
    <x v="0"/>
    <n v="8.64"/>
    <x v="0"/>
    <n v="150000"/>
    <s v="Pink"/>
    <n v="1200000"/>
    <x v="79"/>
    <n v="5"/>
    <x v="8"/>
    <d v="2023-06-03T00:00:00"/>
    <x v="8"/>
    <m/>
    <m/>
    <n v="0"/>
    <x v="187"/>
    <x v="0"/>
  </r>
  <r>
    <n v="1000001212"/>
    <x v="1"/>
    <x v="0"/>
    <s v="AGT609877FR"/>
    <x v="55"/>
    <x v="1"/>
    <n v="5"/>
    <x v="0"/>
    <n v="5.4"/>
    <x v="0"/>
    <n v="150000"/>
    <s v="Pink"/>
    <n v="750000"/>
    <x v="202"/>
    <n v="1"/>
    <x v="8"/>
    <d v="2023-06-13T00:00:00"/>
    <x v="8"/>
    <m/>
    <m/>
    <n v="0"/>
    <x v="217"/>
    <x v="1"/>
  </r>
  <r>
    <n v="1000001111"/>
    <x v="2"/>
    <x v="2"/>
    <s v="AGT609196FR"/>
    <x v="58"/>
    <x v="1"/>
    <n v="35"/>
    <x v="0"/>
    <n v="37.799999999999997"/>
    <x v="0"/>
    <n v="150000"/>
    <s v="Pink"/>
    <n v="5250000"/>
    <x v="193"/>
    <n v="3"/>
    <x v="8"/>
    <d v="2023-06-28T00:00:00"/>
    <x v="8"/>
    <m/>
    <m/>
    <n v="0"/>
    <x v="192"/>
    <x v="2"/>
  </r>
  <r>
    <n v="1000001010"/>
    <x v="0"/>
    <x v="0"/>
    <s v="AGT609866FR"/>
    <x v="60"/>
    <x v="1"/>
    <n v="-8"/>
    <x v="0"/>
    <n v="-8.64"/>
    <x v="0"/>
    <n v="150000"/>
    <s v="Pink"/>
    <n v="-1200000"/>
    <x v="81"/>
    <n v="1"/>
    <x v="8"/>
    <d v="2023-06-06T00:00:00"/>
    <x v="8"/>
    <m/>
    <m/>
    <n v="0"/>
    <x v="218"/>
    <x v="0"/>
  </r>
  <r>
    <n v="1000001010"/>
    <x v="0"/>
    <x v="0"/>
    <s v="AGT609866FR"/>
    <x v="60"/>
    <x v="1"/>
    <n v="174"/>
    <x v="0"/>
    <n v="187.92"/>
    <x v="0"/>
    <n v="150000"/>
    <s v="Pink"/>
    <n v="26100000"/>
    <x v="111"/>
    <n v="2"/>
    <x v="0"/>
    <d v="2023-07-04T00:00:00"/>
    <x v="0"/>
    <m/>
    <m/>
    <n v="0"/>
    <x v="219"/>
    <x v="0"/>
  </r>
  <r>
    <n v="1000001010"/>
    <x v="0"/>
    <x v="0"/>
    <s v="AGT609874FR"/>
    <x v="62"/>
    <x v="1"/>
    <n v="23"/>
    <x v="0"/>
    <n v="24.84"/>
    <x v="0"/>
    <n v="150000"/>
    <s v="Pink"/>
    <n v="3450000"/>
    <x v="150"/>
    <n v="4"/>
    <x v="0"/>
    <d v="2023-07-06T00:00:00"/>
    <x v="0"/>
    <m/>
    <m/>
    <n v="0"/>
    <x v="220"/>
    <x v="0"/>
  </r>
  <r>
    <n v="1000001111"/>
    <x v="2"/>
    <x v="2"/>
    <s v="AGT609877FR"/>
    <x v="55"/>
    <x v="1"/>
    <n v="80"/>
    <x v="0"/>
    <n v="86.4"/>
    <x v="0"/>
    <n v="150000"/>
    <s v="Pink"/>
    <n v="12000000"/>
    <x v="87"/>
    <n v="2"/>
    <x v="0"/>
    <d v="2023-07-28T00:00:00"/>
    <x v="0"/>
    <m/>
    <m/>
    <n v="0"/>
    <x v="221"/>
    <x v="2"/>
  </r>
  <r>
    <n v="1000001111"/>
    <x v="2"/>
    <x v="2"/>
    <s v="AGT609878FR"/>
    <x v="63"/>
    <x v="1"/>
    <n v="80"/>
    <x v="0"/>
    <n v="86.4"/>
    <x v="0"/>
    <n v="150000"/>
    <s v="Pink"/>
    <n v="12000000"/>
    <x v="87"/>
    <n v="2"/>
    <x v="0"/>
    <d v="2023-07-26T00:00:00"/>
    <x v="0"/>
    <m/>
    <m/>
    <n v="0"/>
    <x v="221"/>
    <x v="2"/>
  </r>
  <r>
    <n v="1000001212"/>
    <x v="1"/>
    <x v="0"/>
    <s v="AGT609877FR"/>
    <x v="55"/>
    <x v="1"/>
    <n v="9"/>
    <x v="0"/>
    <n v="9.7200000000000006"/>
    <x v="0"/>
    <n v="150000"/>
    <s v="Pink"/>
    <n v="1350000"/>
    <x v="167"/>
    <n v="3"/>
    <x v="2"/>
    <d v="2023-09-27T00:00:00"/>
    <x v="2"/>
    <m/>
    <m/>
    <n v="0"/>
    <x v="194"/>
    <x v="1"/>
  </r>
  <r>
    <n v="1000001010"/>
    <x v="0"/>
    <x v="1"/>
    <s v="AGT609856FR"/>
    <x v="53"/>
    <x v="1"/>
    <n v="20"/>
    <x v="0"/>
    <n v="21.6"/>
    <x v="0"/>
    <n v="150000"/>
    <s v="Pink"/>
    <n v="3000000"/>
    <x v="203"/>
    <n v="1"/>
    <x v="2"/>
    <d v="2023-09-27T00:00:00"/>
    <x v="2"/>
    <m/>
    <m/>
    <n v="0"/>
    <x v="193"/>
    <x v="0"/>
  </r>
  <r>
    <n v="1000001010"/>
    <x v="0"/>
    <x v="1"/>
    <s v="AGT609856FR"/>
    <x v="53"/>
    <x v="1"/>
    <n v="20"/>
    <x v="0"/>
    <n v="21.6"/>
    <x v="0"/>
    <n v="150000"/>
    <s v="Pink"/>
    <n v="3000000"/>
    <x v="8"/>
    <n v="1"/>
    <x v="2"/>
    <d v="2023-09-19T00:00:00"/>
    <x v="2"/>
    <m/>
    <m/>
    <n v="0"/>
    <x v="193"/>
    <x v="0"/>
  </r>
  <r>
    <n v="1000001212"/>
    <x v="1"/>
    <x v="0"/>
    <s v="AGT609889FR"/>
    <x v="64"/>
    <x v="1"/>
    <n v="50"/>
    <x v="0"/>
    <n v="54"/>
    <x v="0"/>
    <n v="150000"/>
    <s v="Pink"/>
    <n v="7500000"/>
    <x v="170"/>
    <n v="5"/>
    <x v="2"/>
    <d v="2023-09-08T00:00:00"/>
    <x v="2"/>
    <m/>
    <m/>
    <n v="0"/>
    <x v="222"/>
    <x v="1"/>
  </r>
  <r>
    <n v="1000001212"/>
    <x v="1"/>
    <x v="0"/>
    <s v="AGT609873FR"/>
    <x v="57"/>
    <x v="1"/>
    <n v="35"/>
    <x v="0"/>
    <n v="37.799999999999997"/>
    <x v="0"/>
    <n v="150000"/>
    <s v="Pink"/>
    <n v="5250000"/>
    <x v="170"/>
    <n v="5"/>
    <x v="2"/>
    <d v="2023-09-08T00:00:00"/>
    <x v="2"/>
    <m/>
    <m/>
    <n v="0"/>
    <x v="192"/>
    <x v="1"/>
  </r>
  <r>
    <n v="1000001010"/>
    <x v="0"/>
    <x v="1"/>
    <s v="AGT609877FR"/>
    <x v="55"/>
    <x v="1"/>
    <n v="10"/>
    <x v="0"/>
    <n v="10.8"/>
    <x v="0"/>
    <n v="150000"/>
    <s v="Pink"/>
    <n v="1500000"/>
    <x v="121"/>
    <n v="2"/>
    <x v="2"/>
    <d v="2023-09-06T00:00:00"/>
    <x v="2"/>
    <m/>
    <m/>
    <n v="0"/>
    <x v="223"/>
    <x v="0"/>
  </r>
  <r>
    <n v="1000001111"/>
    <x v="2"/>
    <x v="2"/>
    <s v="AGT609889FR"/>
    <x v="64"/>
    <x v="1"/>
    <n v="47"/>
    <x v="0"/>
    <n v="50.76"/>
    <x v="0"/>
    <n v="150000"/>
    <s v="Pink"/>
    <n v="7050000"/>
    <x v="18"/>
    <n v="4"/>
    <x v="3"/>
    <d v="2023-10-27T00:00:00"/>
    <x v="3"/>
    <m/>
    <m/>
    <n v="0"/>
    <x v="224"/>
    <x v="2"/>
  </r>
  <r>
    <n v="1000001212"/>
    <x v="1"/>
    <x v="0"/>
    <s v="AGT609877FR"/>
    <x v="55"/>
    <x v="1"/>
    <n v="9"/>
    <x v="0"/>
    <n v="9.7200000000000006"/>
    <x v="0"/>
    <n v="150000"/>
    <s v="Pink"/>
    <n v="1350000"/>
    <x v="124"/>
    <n v="1"/>
    <x v="4"/>
    <d v="2023-11-21T00:00:00"/>
    <x v="4"/>
    <m/>
    <m/>
    <n v="0"/>
    <x v="194"/>
    <x v="1"/>
  </r>
  <r>
    <n v="1000001212"/>
    <x v="1"/>
    <x v="0"/>
    <s v="AGT609877FR"/>
    <x v="55"/>
    <x v="1"/>
    <n v="5"/>
    <x v="0"/>
    <n v="5.4"/>
    <x v="0"/>
    <n v="150000"/>
    <s v="Pink"/>
    <n v="750000"/>
    <x v="124"/>
    <n v="1"/>
    <x v="4"/>
    <d v="2023-11-21T00:00:00"/>
    <x v="4"/>
    <m/>
    <m/>
    <n v="0"/>
    <x v="217"/>
    <x v="1"/>
  </r>
  <r>
    <n v="1000001212"/>
    <x v="1"/>
    <x v="0"/>
    <s v="AGT609875FR"/>
    <x v="61"/>
    <x v="1"/>
    <n v="2"/>
    <x v="0"/>
    <n v="2.16"/>
    <x v="0"/>
    <n v="150000"/>
    <s v="Pink"/>
    <n v="300000"/>
    <x v="124"/>
    <n v="1"/>
    <x v="4"/>
    <d v="2023-11-21T00:00:00"/>
    <x v="4"/>
    <m/>
    <m/>
    <n v="0"/>
    <x v="17"/>
    <x v="1"/>
  </r>
  <r>
    <n v="1000001212"/>
    <x v="1"/>
    <x v="0"/>
    <s v="AGT609873FR"/>
    <x v="57"/>
    <x v="1"/>
    <n v="10"/>
    <x v="0"/>
    <n v="10.8"/>
    <x v="0"/>
    <n v="150000"/>
    <s v="Pink"/>
    <n v="1500000"/>
    <x v="124"/>
    <n v="1"/>
    <x v="4"/>
    <d v="2023-11-21T00:00:00"/>
    <x v="4"/>
    <m/>
    <m/>
    <n v="0"/>
    <x v="223"/>
    <x v="1"/>
  </r>
  <r>
    <n v="1000001212"/>
    <x v="1"/>
    <x v="0"/>
    <s v="AGT609873FR"/>
    <x v="57"/>
    <x v="1"/>
    <n v="2"/>
    <x v="0"/>
    <n v="2.16"/>
    <x v="0"/>
    <n v="150000"/>
    <s v="Pink"/>
    <n v="300000"/>
    <x v="204"/>
    <n v="5"/>
    <x v="4"/>
    <d v="2023-11-24T00:00:00"/>
    <x v="4"/>
    <m/>
    <m/>
    <n v="0"/>
    <x v="17"/>
    <x v="1"/>
  </r>
  <r>
    <n v="1000001212"/>
    <x v="1"/>
    <x v="0"/>
    <s v="AGT609878FR"/>
    <x v="63"/>
    <x v="1"/>
    <n v="10"/>
    <x v="0"/>
    <n v="10.8"/>
    <x v="0"/>
    <n v="150000"/>
    <s v="Pink"/>
    <n v="1500000"/>
    <x v="17"/>
    <n v="1"/>
    <x v="4"/>
    <d v="2023-11-29T00:00:00"/>
    <x v="4"/>
    <m/>
    <m/>
    <n v="0"/>
    <x v="223"/>
    <x v="1"/>
  </r>
  <r>
    <n v="1000001212"/>
    <x v="1"/>
    <x v="0"/>
    <s v="AGT609878FR"/>
    <x v="63"/>
    <x v="1"/>
    <n v="2"/>
    <x v="0"/>
    <n v="2.16"/>
    <x v="0"/>
    <n v="150000"/>
    <s v="Pink"/>
    <n v="300000"/>
    <x v="189"/>
    <n v="1"/>
    <x v="5"/>
    <d v="2023-12-05T00:00:00"/>
    <x v="5"/>
    <m/>
    <m/>
    <n v="0"/>
    <x v="17"/>
    <x v="1"/>
  </r>
  <r>
    <n v="1000001212"/>
    <x v="1"/>
    <x v="0"/>
    <s v="AGT609873FR"/>
    <x v="57"/>
    <x v="1"/>
    <n v="-10"/>
    <x v="0"/>
    <n v="-10.8"/>
    <x v="0"/>
    <n v="150000"/>
    <s v="Pink"/>
    <n v="-1500000"/>
    <x v="183"/>
    <n v="5"/>
    <x v="5"/>
    <d v="2023-12-04T00:00:00"/>
    <x v="5"/>
    <m/>
    <m/>
    <n v="0"/>
    <x v="225"/>
    <x v="1"/>
  </r>
  <r>
    <n v="1000001212"/>
    <x v="1"/>
    <x v="0"/>
    <s v="AGT609866FR"/>
    <x v="60"/>
    <x v="1"/>
    <n v="8"/>
    <x v="0"/>
    <n v="8.64"/>
    <x v="0"/>
    <n v="150000"/>
    <s v="Pink"/>
    <n v="1200000"/>
    <x v="205"/>
    <n v="3"/>
    <x v="7"/>
    <d v="2023-04-13T00:00:00"/>
    <x v="7"/>
    <s v="Promo Lebaran"/>
    <s v="Promo Diskon Langsung"/>
    <n v="2400"/>
    <x v="199"/>
    <x v="1"/>
  </r>
  <r>
    <n v="1000001212"/>
    <x v="1"/>
    <x v="0"/>
    <s v="AGT609877FR"/>
    <x v="55"/>
    <x v="1"/>
    <n v="38"/>
    <x v="0"/>
    <n v="41.04"/>
    <x v="0"/>
    <n v="150000"/>
    <s v="Pink"/>
    <n v="5700000"/>
    <x v="138"/>
    <n v="4"/>
    <x v="7"/>
    <d v="2023-04-13T00:00:00"/>
    <x v="7"/>
    <s v="Promo Lebaran"/>
    <s v="Promo Diskon Langsung"/>
    <n v="2400"/>
    <x v="226"/>
    <x v="1"/>
  </r>
  <r>
    <n v="1000001212"/>
    <x v="1"/>
    <x v="0"/>
    <s v="AGT609866FR"/>
    <x v="60"/>
    <x v="1"/>
    <n v="45"/>
    <x v="0"/>
    <n v="48.6"/>
    <x v="0"/>
    <n v="150000"/>
    <s v="Pink"/>
    <n v="6750000"/>
    <x v="64"/>
    <n v="1"/>
    <x v="7"/>
    <d v="2023-04-10T00:00:00"/>
    <x v="7"/>
    <s v="Promo Lebaran"/>
    <s v="Promo Diskon Langsung"/>
    <n v="2400"/>
    <x v="227"/>
    <x v="1"/>
  </r>
  <r>
    <n v="1000001212"/>
    <x v="1"/>
    <x v="0"/>
    <s v="AGT609877FR"/>
    <x v="55"/>
    <x v="1"/>
    <n v="47"/>
    <x v="0"/>
    <n v="50.76"/>
    <x v="0"/>
    <n v="150000"/>
    <s v="Pink"/>
    <n v="7050000"/>
    <x v="64"/>
    <n v="1"/>
    <x v="7"/>
    <d v="2023-04-10T00:00:00"/>
    <x v="7"/>
    <s v="Promo Lebaran"/>
    <s v="Promo Diskon Langsung"/>
    <n v="2400"/>
    <x v="228"/>
    <x v="1"/>
  </r>
  <r>
    <n v="1000001212"/>
    <x v="1"/>
    <x v="0"/>
    <s v="AGT609866FR"/>
    <x v="60"/>
    <x v="1"/>
    <n v="6"/>
    <x v="0"/>
    <n v="6.48"/>
    <x v="0"/>
    <n v="150000"/>
    <s v="Pink"/>
    <n v="900000"/>
    <x v="206"/>
    <n v="2"/>
    <x v="11"/>
    <d v="2023-05-03T00:00:00"/>
    <x v="11"/>
    <s v="Promo Lebaran"/>
    <s v="Promo Diskon Langsung"/>
    <n v="2400"/>
    <x v="211"/>
    <x v="1"/>
  </r>
  <r>
    <n v="1000001212"/>
    <x v="1"/>
    <x v="0"/>
    <s v="AGT609866FR"/>
    <x v="60"/>
    <x v="1"/>
    <n v="5"/>
    <x v="0"/>
    <n v="5.4"/>
    <x v="0"/>
    <n v="150000"/>
    <s v="Pink"/>
    <n v="750000"/>
    <x v="35"/>
    <n v="1"/>
    <x v="11"/>
    <d v="2023-05-08T00:00:00"/>
    <x v="11"/>
    <s v="Promo Lebaran"/>
    <s v="Promo Diskon Langsung"/>
    <n v="2400"/>
    <x v="229"/>
    <x v="1"/>
  </r>
  <r>
    <n v="1000001212"/>
    <x v="1"/>
    <x v="0"/>
    <s v="AGT609877FR"/>
    <x v="55"/>
    <x v="1"/>
    <n v="9"/>
    <x v="0"/>
    <n v="9.7200000000000006"/>
    <x v="0"/>
    <n v="150000"/>
    <s v="Pink"/>
    <n v="1350000"/>
    <x v="140"/>
    <n v="3"/>
    <x v="11"/>
    <d v="2023-05-10T00:00:00"/>
    <x v="11"/>
    <s v="Promo Lebaran"/>
    <s v="Promo Diskon Langsung"/>
    <n v="2400"/>
    <x v="208"/>
    <x v="1"/>
  </r>
  <r>
    <n v="1000001212"/>
    <x v="1"/>
    <x v="0"/>
    <s v="AGT609866FR"/>
    <x v="60"/>
    <x v="1"/>
    <n v="2"/>
    <x v="0"/>
    <n v="2.16"/>
    <x v="0"/>
    <n v="150000"/>
    <s v="Pink"/>
    <n v="300000"/>
    <x v="140"/>
    <n v="3"/>
    <x v="11"/>
    <d v="2023-05-10T00:00:00"/>
    <x v="11"/>
    <s v="Promo Lebaran"/>
    <s v="Promo Diskon Langsung"/>
    <n v="2400"/>
    <x v="197"/>
    <x v="1"/>
  </r>
  <r>
    <n v="1000001212"/>
    <x v="1"/>
    <x v="0"/>
    <s v="AGT609866FR"/>
    <x v="60"/>
    <x v="1"/>
    <n v="1"/>
    <x v="0"/>
    <n v="1.08"/>
    <x v="0"/>
    <n v="150000"/>
    <s v="Pink"/>
    <n v="150000"/>
    <x v="140"/>
    <n v="3"/>
    <x v="11"/>
    <d v="2023-05-10T00:00:00"/>
    <x v="11"/>
    <s v="Promo Lebaran"/>
    <s v="Promo Diskon Langsung"/>
    <n v="2400"/>
    <x v="198"/>
    <x v="1"/>
  </r>
  <r>
    <n v="1000001212"/>
    <x v="1"/>
    <x v="0"/>
    <s v="AGT609866FR"/>
    <x v="60"/>
    <x v="1"/>
    <n v="128"/>
    <x v="0"/>
    <n v="138.24"/>
    <x v="0"/>
    <n v="150000"/>
    <s v="Pink"/>
    <n v="19200000"/>
    <x v="207"/>
    <n v="3"/>
    <x v="7"/>
    <d v="2023-05-15T00:00:00"/>
    <x v="11"/>
    <s v="Promo Lebaran"/>
    <s v="Promo Diskon Langsung"/>
    <n v="2400"/>
    <x v="230"/>
    <x v="1"/>
  </r>
  <r>
    <n v="1000001212"/>
    <x v="1"/>
    <x v="0"/>
    <s v="AGT609877FR"/>
    <x v="55"/>
    <x v="1"/>
    <n v="15"/>
    <x v="0"/>
    <n v="16.2"/>
    <x v="0"/>
    <n v="150000"/>
    <s v="Pink"/>
    <n v="2250000"/>
    <x v="141"/>
    <n v="2"/>
    <x v="11"/>
    <d v="2023-05-16T00:00:00"/>
    <x v="11"/>
    <s v="Promo Lebaran"/>
    <s v="Promo Diskon Langsung"/>
    <n v="2400"/>
    <x v="203"/>
    <x v="1"/>
  </r>
  <r>
    <n v="1000001212"/>
    <x v="1"/>
    <x v="0"/>
    <s v="AGT609873FR"/>
    <x v="57"/>
    <x v="1"/>
    <n v="10"/>
    <x v="0"/>
    <n v="10.8"/>
    <x v="0"/>
    <n v="150000"/>
    <s v="Pink"/>
    <n v="1500000"/>
    <x v="71"/>
    <n v="5"/>
    <x v="11"/>
    <d v="2023-05-19T00:00:00"/>
    <x v="11"/>
    <s v="Promo Lebaran"/>
    <s v="Promo Diskon Langsung"/>
    <n v="2400"/>
    <x v="231"/>
    <x v="1"/>
  </r>
  <r>
    <n v="1000001212"/>
    <x v="1"/>
    <x v="0"/>
    <s v="AGT609870FR"/>
    <x v="65"/>
    <x v="1"/>
    <n v="38"/>
    <x v="0"/>
    <n v="41.04"/>
    <x v="0"/>
    <n v="150000"/>
    <s v="Pink"/>
    <n v="5700000"/>
    <x v="78"/>
    <n v="2"/>
    <x v="11"/>
    <d v="2023-06-03T00:00:00"/>
    <x v="8"/>
    <m/>
    <m/>
    <n v="0"/>
    <x v="185"/>
    <x v="1"/>
  </r>
  <r>
    <n v="1000001212"/>
    <x v="1"/>
    <x v="0"/>
    <s v="AGT609873FR"/>
    <x v="57"/>
    <x v="1"/>
    <n v="27"/>
    <x v="0"/>
    <n v="29.16"/>
    <x v="0"/>
    <n v="150000"/>
    <s v="Pink"/>
    <n v="4050000"/>
    <x v="78"/>
    <n v="2"/>
    <x v="11"/>
    <d v="2023-06-03T00:00:00"/>
    <x v="8"/>
    <m/>
    <m/>
    <n v="0"/>
    <x v="232"/>
    <x v="1"/>
  </r>
  <r>
    <n v="1000001010"/>
    <x v="0"/>
    <x v="0"/>
    <s v="AGT609866FR"/>
    <x v="60"/>
    <x v="1"/>
    <n v="1"/>
    <x v="0"/>
    <n v="1.08"/>
    <x v="0"/>
    <n v="150000"/>
    <s v="Pink"/>
    <n v="150000"/>
    <x v="144"/>
    <n v="5"/>
    <x v="8"/>
    <d v="2023-06-16T00:00:00"/>
    <x v="8"/>
    <m/>
    <m/>
    <n v="0"/>
    <x v="215"/>
    <x v="0"/>
  </r>
  <r>
    <n v="1000001212"/>
    <x v="1"/>
    <x v="0"/>
    <s v="AGT609866FR"/>
    <x v="60"/>
    <x v="1"/>
    <n v="109"/>
    <x v="0"/>
    <n v="117.72"/>
    <x v="0"/>
    <n v="150000"/>
    <s v="Pink"/>
    <n v="16350000"/>
    <x v="208"/>
    <n v="4"/>
    <x v="0"/>
    <d v="2023-07-14T00:00:00"/>
    <x v="0"/>
    <m/>
    <m/>
    <n v="0"/>
    <x v="233"/>
    <x v="1"/>
  </r>
  <r>
    <n v="1000001212"/>
    <x v="1"/>
    <x v="0"/>
    <s v="AGT609873FR"/>
    <x v="57"/>
    <x v="1"/>
    <n v="5"/>
    <x v="0"/>
    <n v="5.4"/>
    <x v="0"/>
    <n v="150000"/>
    <s v="Pink"/>
    <n v="750000"/>
    <x v="208"/>
    <n v="4"/>
    <x v="0"/>
    <d v="2023-07-14T00:00:00"/>
    <x v="0"/>
    <m/>
    <m/>
    <n v="0"/>
    <x v="217"/>
    <x v="1"/>
  </r>
  <r>
    <n v="1000001212"/>
    <x v="1"/>
    <x v="0"/>
    <s v="AGT609877FR"/>
    <x v="55"/>
    <x v="1"/>
    <n v="2"/>
    <x v="0"/>
    <n v="2.16"/>
    <x v="0"/>
    <n v="150000"/>
    <s v="Pink"/>
    <n v="300000"/>
    <x v="153"/>
    <n v="5"/>
    <x v="0"/>
    <d v="2023-07-14T00:00:00"/>
    <x v="0"/>
    <m/>
    <m/>
    <n v="0"/>
    <x v="17"/>
    <x v="1"/>
  </r>
  <r>
    <n v="1000001212"/>
    <x v="1"/>
    <x v="0"/>
    <s v="AGT609870FR"/>
    <x v="65"/>
    <x v="1"/>
    <n v="2"/>
    <x v="0"/>
    <n v="2.16"/>
    <x v="0"/>
    <n v="150000"/>
    <s v="Pink"/>
    <n v="300000"/>
    <x v="113"/>
    <n v="1"/>
    <x v="0"/>
    <d v="2023-07-25T00:00:00"/>
    <x v="0"/>
    <m/>
    <m/>
    <n v="0"/>
    <x v="17"/>
    <x v="1"/>
  </r>
  <r>
    <n v="1000001212"/>
    <x v="1"/>
    <x v="0"/>
    <s v="AGT609878FR"/>
    <x v="63"/>
    <x v="1"/>
    <n v="24"/>
    <x v="0"/>
    <n v="25.92"/>
    <x v="0"/>
    <n v="150000"/>
    <s v="Pink"/>
    <n v="3600000"/>
    <x v="87"/>
    <n v="2"/>
    <x v="0"/>
    <d v="2023-07-25T00:00:00"/>
    <x v="0"/>
    <m/>
    <m/>
    <n v="0"/>
    <x v="184"/>
    <x v="1"/>
  </r>
  <r>
    <n v="1000001212"/>
    <x v="1"/>
    <x v="0"/>
    <s v="AGT609877FR"/>
    <x v="55"/>
    <x v="1"/>
    <n v="130"/>
    <x v="0"/>
    <n v="140.4"/>
    <x v="0"/>
    <n v="150000"/>
    <s v="Pink"/>
    <n v="19500000"/>
    <x v="87"/>
    <n v="2"/>
    <x v="0"/>
    <d v="2023-07-31T00:00:00"/>
    <x v="0"/>
    <m/>
    <m/>
    <n v="0"/>
    <x v="76"/>
    <x v="1"/>
  </r>
  <r>
    <n v="1000001010"/>
    <x v="0"/>
    <x v="0"/>
    <s v="AGT609856FR"/>
    <x v="53"/>
    <x v="1"/>
    <n v="140"/>
    <x v="0"/>
    <n v="151.19999999999999"/>
    <x v="0"/>
    <n v="150000"/>
    <s v="Pink"/>
    <n v="21000000"/>
    <x v="112"/>
    <n v="5"/>
    <x v="0"/>
    <d v="2023-07-21T00:00:00"/>
    <x v="0"/>
    <m/>
    <m/>
    <n v="0"/>
    <x v="234"/>
    <x v="0"/>
  </r>
  <r>
    <n v="1000001010"/>
    <x v="0"/>
    <x v="0"/>
    <s v="AGT609874FR"/>
    <x v="62"/>
    <x v="1"/>
    <n v="81"/>
    <x v="0"/>
    <n v="87.48"/>
    <x v="0"/>
    <n v="150000"/>
    <s v="Pink"/>
    <n v="12150000"/>
    <x v="87"/>
    <n v="2"/>
    <x v="0"/>
    <d v="2023-07-27T00:00:00"/>
    <x v="0"/>
    <m/>
    <m/>
    <n v="0"/>
    <x v="235"/>
    <x v="0"/>
  </r>
  <r>
    <n v="1000001212"/>
    <x v="1"/>
    <x v="0"/>
    <s v="AGT609877FR"/>
    <x v="55"/>
    <x v="1"/>
    <n v="-2"/>
    <x v="0"/>
    <n v="-2.16"/>
    <x v="0"/>
    <n v="150000"/>
    <s v="Pink"/>
    <n v="-300000"/>
    <x v="87"/>
    <n v="2"/>
    <x v="0"/>
    <d v="2023-07-27T00:00:00"/>
    <x v="0"/>
    <m/>
    <m/>
    <n v="0"/>
    <x v="236"/>
    <x v="1"/>
  </r>
  <r>
    <n v="1000001212"/>
    <x v="1"/>
    <x v="0"/>
    <s v="AGT609873FR"/>
    <x v="57"/>
    <x v="1"/>
    <n v="92"/>
    <x v="0"/>
    <n v="99.36"/>
    <x v="0"/>
    <n v="150000"/>
    <s v="Pink"/>
    <n v="13800000"/>
    <x v="115"/>
    <n v="5"/>
    <x v="1"/>
    <d v="2023-08-25T00:00:00"/>
    <x v="1"/>
    <m/>
    <m/>
    <n v="0"/>
    <x v="237"/>
    <x v="1"/>
  </r>
  <r>
    <n v="1000001010"/>
    <x v="0"/>
    <x v="0"/>
    <s v="AGT609196FR"/>
    <x v="58"/>
    <x v="1"/>
    <n v="180"/>
    <x v="0"/>
    <n v="194.4"/>
    <x v="0"/>
    <n v="150000"/>
    <s v="Pink"/>
    <n v="27000000"/>
    <x v="164"/>
    <n v="5"/>
    <x v="1"/>
    <d v="2023-08-18T00:00:00"/>
    <x v="1"/>
    <m/>
    <m/>
    <n v="0"/>
    <x v="238"/>
    <x v="0"/>
  </r>
  <r>
    <n v="1000001010"/>
    <x v="0"/>
    <x v="0"/>
    <s v="AGT609196FR"/>
    <x v="58"/>
    <x v="1"/>
    <n v="180"/>
    <x v="0"/>
    <n v="194.4"/>
    <x v="0"/>
    <n v="150000"/>
    <s v="Pink"/>
    <n v="27000000"/>
    <x v="164"/>
    <n v="5"/>
    <x v="1"/>
    <d v="2023-08-19T00:00:00"/>
    <x v="1"/>
    <m/>
    <m/>
    <n v="0"/>
    <x v="238"/>
    <x v="0"/>
  </r>
  <r>
    <n v="1000001010"/>
    <x v="0"/>
    <x v="0"/>
    <s v="AGT609196FR"/>
    <x v="58"/>
    <x v="1"/>
    <n v="145"/>
    <x v="0"/>
    <n v="156.6"/>
    <x v="0"/>
    <n v="150000"/>
    <s v="Pink"/>
    <n v="21750000"/>
    <x v="164"/>
    <n v="5"/>
    <x v="1"/>
    <d v="2023-08-19T00:00:00"/>
    <x v="1"/>
    <m/>
    <m/>
    <n v="0"/>
    <x v="239"/>
    <x v="0"/>
  </r>
  <r>
    <n v="1000001010"/>
    <x v="0"/>
    <x v="0"/>
    <s v="AGT609868FR"/>
    <x v="59"/>
    <x v="1"/>
    <n v="150"/>
    <x v="0"/>
    <n v="162"/>
    <x v="0"/>
    <n v="150000"/>
    <s v="Pink"/>
    <n v="22500000"/>
    <x v="161"/>
    <n v="2"/>
    <x v="1"/>
    <d v="2023-08-29T00:00:00"/>
    <x v="1"/>
    <m/>
    <m/>
    <n v="0"/>
    <x v="240"/>
    <x v="0"/>
  </r>
  <r>
    <n v="1000001212"/>
    <x v="1"/>
    <x v="0"/>
    <s v="AGT609866FR"/>
    <x v="60"/>
    <x v="1"/>
    <n v="50"/>
    <x v="0"/>
    <n v="54"/>
    <x v="0"/>
    <n v="150000"/>
    <s v="Pink"/>
    <n v="7500000"/>
    <x v="88"/>
    <n v="2"/>
    <x v="1"/>
    <d v="2023-08-01T00:00:00"/>
    <x v="1"/>
    <m/>
    <m/>
    <n v="0"/>
    <x v="222"/>
    <x v="1"/>
  </r>
  <r>
    <n v="1000001212"/>
    <x v="1"/>
    <x v="0"/>
    <s v="AGT609196FR"/>
    <x v="58"/>
    <x v="1"/>
    <n v="121"/>
    <x v="0"/>
    <n v="130.68"/>
    <x v="0"/>
    <n v="150000"/>
    <s v="Pink"/>
    <n v="18150000"/>
    <x v="117"/>
    <n v="4"/>
    <x v="1"/>
    <d v="2023-08-03T00:00:00"/>
    <x v="1"/>
    <m/>
    <m/>
    <n v="0"/>
    <x v="241"/>
    <x v="1"/>
  </r>
  <r>
    <n v="1000001010"/>
    <x v="0"/>
    <x v="1"/>
    <s v="AGT609196FR"/>
    <x v="58"/>
    <x v="1"/>
    <n v="32"/>
    <x v="0"/>
    <n v="34.56"/>
    <x v="0"/>
    <n v="150000"/>
    <s v="Pink"/>
    <n v="4800000"/>
    <x v="118"/>
    <n v="2"/>
    <x v="2"/>
    <d v="2023-09-27T00:00:00"/>
    <x v="2"/>
    <m/>
    <m/>
    <n v="0"/>
    <x v="4"/>
    <x v="0"/>
  </r>
  <r>
    <n v="1000001010"/>
    <x v="0"/>
    <x v="0"/>
    <s v="AGT609196FR"/>
    <x v="58"/>
    <x v="1"/>
    <n v="55"/>
    <x v="0"/>
    <n v="59.4"/>
    <x v="0"/>
    <n v="150000"/>
    <s v="Pink"/>
    <n v="8250000"/>
    <x v="2"/>
    <n v="1"/>
    <x v="1"/>
    <d v="2023-09-06T00:00:00"/>
    <x v="2"/>
    <m/>
    <m/>
    <n v="0"/>
    <x v="242"/>
    <x v="0"/>
  </r>
  <r>
    <n v="1000001212"/>
    <x v="1"/>
    <x v="0"/>
    <s v="AGT609873FR"/>
    <x v="57"/>
    <x v="1"/>
    <n v="6"/>
    <x v="0"/>
    <n v="6.48"/>
    <x v="0"/>
    <n v="150000"/>
    <s v="Pink"/>
    <n v="900000"/>
    <x v="122"/>
    <n v="5"/>
    <x v="3"/>
    <d v="2023-10-13T00:00:00"/>
    <x v="3"/>
    <m/>
    <m/>
    <n v="0"/>
    <x v="3"/>
    <x v="1"/>
  </r>
  <r>
    <n v="1000001010"/>
    <x v="0"/>
    <x v="1"/>
    <s v="AGT609889FR"/>
    <x v="64"/>
    <x v="1"/>
    <n v="37"/>
    <x v="0"/>
    <n v="39.96"/>
    <x v="0"/>
    <n v="150000"/>
    <s v="Pink"/>
    <n v="5550000"/>
    <x v="123"/>
    <n v="4"/>
    <x v="3"/>
    <d v="2023-10-13T00:00:00"/>
    <x v="3"/>
    <m/>
    <m/>
    <n v="0"/>
    <x v="243"/>
    <x v="0"/>
  </r>
  <r>
    <n v="1000001212"/>
    <x v="1"/>
    <x v="0"/>
    <s v="AGT609852FR"/>
    <x v="52"/>
    <x v="1"/>
    <n v="121"/>
    <x v="0"/>
    <n v="130.68"/>
    <x v="0"/>
    <n v="150000"/>
    <s v="Pink"/>
    <n v="18150000"/>
    <x v="209"/>
    <n v="3"/>
    <x v="3"/>
    <d v="2023-10-26T00:00:00"/>
    <x v="3"/>
    <m/>
    <m/>
    <n v="0"/>
    <x v="241"/>
    <x v="1"/>
  </r>
  <r>
    <n v="1000001212"/>
    <x v="1"/>
    <x v="0"/>
    <s v="AGT609873FR"/>
    <x v="57"/>
    <x v="1"/>
    <n v="6"/>
    <x v="0"/>
    <n v="6.48"/>
    <x v="0"/>
    <n v="150000"/>
    <s v="Pink"/>
    <n v="900000"/>
    <x v="94"/>
    <n v="6"/>
    <x v="3"/>
    <d v="2023-10-30T00:00:00"/>
    <x v="3"/>
    <m/>
    <m/>
    <n v="0"/>
    <x v="3"/>
    <x v="1"/>
  </r>
  <r>
    <n v="1000001212"/>
    <x v="1"/>
    <x v="0"/>
    <s v="AGT609874FR"/>
    <x v="62"/>
    <x v="1"/>
    <n v="7"/>
    <x v="0"/>
    <n v="7.56"/>
    <x v="0"/>
    <n v="150000"/>
    <s v="Pink"/>
    <n v="1050000"/>
    <x v="94"/>
    <n v="6"/>
    <x v="3"/>
    <d v="2023-10-30T00:00:00"/>
    <x v="3"/>
    <m/>
    <m/>
    <n v="0"/>
    <x v="191"/>
    <x v="1"/>
  </r>
  <r>
    <n v="1000001010"/>
    <x v="0"/>
    <x v="1"/>
    <s v="AGT609864FR"/>
    <x v="66"/>
    <x v="1"/>
    <n v="63"/>
    <x v="0"/>
    <n v="68.040000000000006"/>
    <x v="0"/>
    <n v="150000"/>
    <s v="Pink"/>
    <n v="9450000"/>
    <x v="209"/>
    <n v="3"/>
    <x v="3"/>
    <d v="2023-10-31T00:00:00"/>
    <x v="3"/>
    <m/>
    <m/>
    <n v="0"/>
    <x v="244"/>
    <x v="0"/>
  </r>
  <r>
    <n v="1000001212"/>
    <x v="1"/>
    <x v="0"/>
    <s v="AGT609196FR"/>
    <x v="58"/>
    <x v="1"/>
    <n v="56"/>
    <x v="0"/>
    <n v="60.48"/>
    <x v="0"/>
    <n v="150000"/>
    <s v="Pink"/>
    <n v="8400000"/>
    <x v="10"/>
    <n v="6"/>
    <x v="3"/>
    <d v="2023-10-09T00:00:00"/>
    <x v="3"/>
    <m/>
    <m/>
    <n v="0"/>
    <x v="125"/>
    <x v="1"/>
  </r>
  <r>
    <n v="1000001010"/>
    <x v="0"/>
    <x v="1"/>
    <s v="AGT609196FR"/>
    <x v="58"/>
    <x v="1"/>
    <n v="102"/>
    <x v="0"/>
    <n v="110.16"/>
    <x v="0"/>
    <n v="150000"/>
    <s v="Pink"/>
    <n v="15300000"/>
    <x v="176"/>
    <n v="4"/>
    <x v="3"/>
    <d v="2023-10-06T00:00:00"/>
    <x v="3"/>
    <m/>
    <m/>
    <n v="0"/>
    <x v="245"/>
    <x v="0"/>
  </r>
  <r>
    <n v="1000001010"/>
    <x v="0"/>
    <x v="1"/>
    <s v="AGT609873FR"/>
    <x v="57"/>
    <x v="1"/>
    <n v="29"/>
    <x v="0"/>
    <n v="31.32"/>
    <x v="0"/>
    <n v="150000"/>
    <s v="Pink"/>
    <n v="4350000"/>
    <x v="20"/>
    <n v="5"/>
    <x v="4"/>
    <d v="2023-11-11T00:00:00"/>
    <x v="4"/>
    <m/>
    <m/>
    <n v="0"/>
    <x v="246"/>
    <x v="0"/>
  </r>
  <r>
    <n v="1000001010"/>
    <x v="0"/>
    <x v="1"/>
    <s v="AGT609196FR"/>
    <x v="58"/>
    <x v="1"/>
    <n v="2"/>
    <x v="0"/>
    <n v="2.16"/>
    <x v="0"/>
    <n v="150000"/>
    <s v="Pink"/>
    <n v="300000"/>
    <x v="210"/>
    <n v="6"/>
    <x v="4"/>
    <d v="2023-11-08T00:00:00"/>
    <x v="4"/>
    <m/>
    <m/>
    <n v="0"/>
    <x v="17"/>
    <x v="0"/>
  </r>
  <r>
    <n v="1000001212"/>
    <x v="1"/>
    <x v="0"/>
    <s v="AGT602139CR"/>
    <x v="67"/>
    <x v="0"/>
    <n v="21"/>
    <x v="0"/>
    <n v="22.68"/>
    <x v="0"/>
    <n v="165000"/>
    <s v="Abu-abu"/>
    <n v="3465000"/>
    <x v="43"/>
    <n v="4"/>
    <x v="6"/>
    <d v="2023-01-26T00:00:00"/>
    <x v="6"/>
    <m/>
    <m/>
    <n v="0"/>
    <x v="247"/>
    <x v="1"/>
  </r>
  <r>
    <n v="1000001212"/>
    <x v="1"/>
    <x v="0"/>
    <s v="AGT602421CR"/>
    <x v="68"/>
    <x v="0"/>
    <n v="19"/>
    <x v="0"/>
    <n v="20.52"/>
    <x v="0"/>
    <n v="165000"/>
    <s v="Abu-abu"/>
    <n v="3135000"/>
    <x v="38"/>
    <n v="1"/>
    <x v="6"/>
    <d v="2023-01-25T00:00:00"/>
    <x v="6"/>
    <m/>
    <m/>
    <n v="0"/>
    <x v="248"/>
    <x v="1"/>
  </r>
  <r>
    <n v="1000001010"/>
    <x v="0"/>
    <x v="0"/>
    <s v="AGT602422CR"/>
    <x v="69"/>
    <x v="0"/>
    <n v="2"/>
    <x v="0"/>
    <n v="2.16"/>
    <x v="0"/>
    <n v="165000"/>
    <s v="Abu-abu"/>
    <n v="330000"/>
    <x v="211"/>
    <n v="6"/>
    <x v="9"/>
    <d v="2023-02-04T00:00:00"/>
    <x v="9"/>
    <m/>
    <m/>
    <n v="0"/>
    <x v="249"/>
    <x v="0"/>
  </r>
  <r>
    <n v="1000001010"/>
    <x v="0"/>
    <x v="0"/>
    <s v="AGT602421CR"/>
    <x v="68"/>
    <x v="0"/>
    <n v="40"/>
    <x v="0"/>
    <n v="43.2"/>
    <x v="0"/>
    <n v="165000"/>
    <s v="Abu-abu"/>
    <n v="6600000"/>
    <x v="54"/>
    <n v="1"/>
    <x v="10"/>
    <d v="2023-03-06T00:00:00"/>
    <x v="10"/>
    <s v="Promo Lebaran"/>
    <s v="Promo Diskon Langsung"/>
    <n v="1500"/>
    <x v="250"/>
    <x v="0"/>
  </r>
  <r>
    <n v="1000001010"/>
    <x v="0"/>
    <x v="0"/>
    <s v="AGT602423CR"/>
    <x v="70"/>
    <x v="0"/>
    <n v="20"/>
    <x v="0"/>
    <n v="21.6"/>
    <x v="0"/>
    <n v="165000"/>
    <s v="Abu-abu"/>
    <n v="3300000"/>
    <x v="61"/>
    <n v="2"/>
    <x v="10"/>
    <d v="2023-03-21T00:00:00"/>
    <x v="10"/>
    <s v="Promo Lebaran"/>
    <s v="Promo Diskon Langsung"/>
    <n v="1500"/>
    <x v="251"/>
    <x v="0"/>
  </r>
  <r>
    <n v="1000001010"/>
    <x v="0"/>
    <x v="0"/>
    <s v="AGT602423CR"/>
    <x v="70"/>
    <x v="0"/>
    <n v="4"/>
    <x v="0"/>
    <n v="4.32"/>
    <x v="0"/>
    <n v="165000"/>
    <s v="Abu-abu"/>
    <n v="660000"/>
    <x v="64"/>
    <n v="1"/>
    <x v="7"/>
    <d v="2023-04-11T00:00:00"/>
    <x v="7"/>
    <s v="Promo Lebaran"/>
    <s v="Promo Diskon Langsung"/>
    <n v="1500"/>
    <x v="252"/>
    <x v="0"/>
  </r>
  <r>
    <n v="1000001212"/>
    <x v="1"/>
    <x v="0"/>
    <s v="AGT602141CR"/>
    <x v="71"/>
    <x v="0"/>
    <n v="6"/>
    <x v="0"/>
    <n v="6.48"/>
    <x v="0"/>
    <n v="165000"/>
    <s v="Abu-abu"/>
    <n v="990000"/>
    <x v="24"/>
    <n v="2"/>
    <x v="7"/>
    <d v="2023-04-04T00:00:00"/>
    <x v="7"/>
    <s v="Promo Lebaran"/>
    <s v="Promo Diskon Langsung"/>
    <n v="1500"/>
    <x v="253"/>
    <x v="1"/>
  </r>
  <r>
    <n v="1000001212"/>
    <x v="1"/>
    <x v="0"/>
    <s v="AGT602423CR"/>
    <x v="70"/>
    <x v="0"/>
    <n v="4"/>
    <x v="0"/>
    <n v="4.32"/>
    <x v="0"/>
    <n v="165000"/>
    <s v="Abu-abu"/>
    <n v="660000"/>
    <x v="139"/>
    <n v="3"/>
    <x v="7"/>
    <d v="2023-04-05T00:00:00"/>
    <x v="7"/>
    <s v="Promo Lebaran"/>
    <s v="Promo Diskon Langsung"/>
    <n v="1500"/>
    <x v="252"/>
    <x v="1"/>
  </r>
  <r>
    <n v="1000001212"/>
    <x v="1"/>
    <x v="0"/>
    <s v="AGT602141CR"/>
    <x v="71"/>
    <x v="0"/>
    <n v="7"/>
    <x v="0"/>
    <n v="7.56"/>
    <x v="0"/>
    <n v="165000"/>
    <s v="Abu-abu"/>
    <n v="1155000"/>
    <x v="139"/>
    <n v="3"/>
    <x v="7"/>
    <d v="2023-04-05T00:00:00"/>
    <x v="7"/>
    <s v="Promo Lebaran"/>
    <s v="Promo Diskon Langsung"/>
    <n v="1500"/>
    <x v="254"/>
    <x v="1"/>
  </r>
  <r>
    <n v="1000001010"/>
    <x v="0"/>
    <x v="0"/>
    <s v="AGT602423CR"/>
    <x v="70"/>
    <x v="0"/>
    <n v="32"/>
    <x v="0"/>
    <n v="34.56"/>
    <x v="0"/>
    <n v="165000"/>
    <s v="Abu-abu"/>
    <n v="5280000"/>
    <x v="65"/>
    <n v="1"/>
    <x v="7"/>
    <d v="2023-04-03T00:00:00"/>
    <x v="7"/>
    <s v="Promo Lebaran"/>
    <s v="Promo Diskon Langsung"/>
    <n v="1500"/>
    <x v="255"/>
    <x v="0"/>
  </r>
  <r>
    <n v="1000001010"/>
    <x v="0"/>
    <x v="0"/>
    <s v="AGT602423CR"/>
    <x v="70"/>
    <x v="0"/>
    <n v="-32"/>
    <x v="0"/>
    <n v="-34.56"/>
    <x v="0"/>
    <n v="165000"/>
    <s v="Abu-abu"/>
    <n v="-5280000"/>
    <x v="67"/>
    <n v="4"/>
    <x v="7"/>
    <d v="2023-04-10T00:00:00"/>
    <x v="7"/>
    <s v="Promo Lebaran"/>
    <s v="Promo Diskon Langsung"/>
    <n v="1500"/>
    <x v="256"/>
    <x v="0"/>
  </r>
  <r>
    <n v="1000001212"/>
    <x v="1"/>
    <x v="0"/>
    <s v="AGT602141CR"/>
    <x v="71"/>
    <x v="0"/>
    <n v="2"/>
    <x v="0"/>
    <n v="2.16"/>
    <x v="0"/>
    <n v="165000"/>
    <s v="Abu-abu"/>
    <n v="330000"/>
    <x v="25"/>
    <n v="2"/>
    <x v="8"/>
    <d v="2023-06-06T00:00:00"/>
    <x v="8"/>
    <m/>
    <m/>
    <n v="0"/>
    <x v="249"/>
    <x v="1"/>
  </r>
  <r>
    <n v="1000001212"/>
    <x v="1"/>
    <x v="0"/>
    <s v="AGT602139CR"/>
    <x v="67"/>
    <x v="0"/>
    <n v="1"/>
    <x v="0"/>
    <n v="1.08"/>
    <x v="0"/>
    <n v="165000"/>
    <s v="Abu-abu"/>
    <n v="165000"/>
    <x v="25"/>
    <n v="2"/>
    <x v="8"/>
    <d v="2023-06-06T00:00:00"/>
    <x v="8"/>
    <m/>
    <m/>
    <n v="0"/>
    <x v="257"/>
    <x v="1"/>
  </r>
  <r>
    <n v="1000001212"/>
    <x v="1"/>
    <x v="0"/>
    <s v="AGT602139CR"/>
    <x v="67"/>
    <x v="0"/>
    <n v="2"/>
    <x v="0"/>
    <n v="2.16"/>
    <x v="0"/>
    <n v="165000"/>
    <s v="Abu-abu"/>
    <n v="330000"/>
    <x v="202"/>
    <n v="1"/>
    <x v="8"/>
    <d v="2023-06-12T00:00:00"/>
    <x v="8"/>
    <m/>
    <m/>
    <n v="0"/>
    <x v="249"/>
    <x v="1"/>
  </r>
  <r>
    <n v="1000001212"/>
    <x v="1"/>
    <x v="0"/>
    <s v="AGT602421CR"/>
    <x v="68"/>
    <x v="0"/>
    <n v="1"/>
    <x v="0"/>
    <n v="1.08"/>
    <x v="0"/>
    <n v="165000"/>
    <s v="Abu-abu"/>
    <n v="165000"/>
    <x v="143"/>
    <n v="2"/>
    <x v="8"/>
    <d v="2023-06-13T00:00:00"/>
    <x v="8"/>
    <m/>
    <m/>
    <n v="0"/>
    <x v="257"/>
    <x v="1"/>
  </r>
  <r>
    <n v="1000001212"/>
    <x v="1"/>
    <x v="0"/>
    <s v="AGT602422CR"/>
    <x v="69"/>
    <x v="0"/>
    <n v="5"/>
    <x v="0"/>
    <n v="5.4"/>
    <x v="0"/>
    <n v="165000"/>
    <s v="Abu-abu"/>
    <n v="825000"/>
    <x v="143"/>
    <n v="2"/>
    <x v="8"/>
    <d v="2023-06-13T00:00:00"/>
    <x v="8"/>
    <m/>
    <m/>
    <n v="0"/>
    <x v="258"/>
    <x v="1"/>
  </r>
  <r>
    <n v="1000001212"/>
    <x v="1"/>
    <x v="0"/>
    <s v="AGT602421CR"/>
    <x v="68"/>
    <x v="0"/>
    <n v="5"/>
    <x v="0"/>
    <n v="5.4"/>
    <x v="0"/>
    <n v="165000"/>
    <s v="Abu-abu"/>
    <n v="825000"/>
    <x v="143"/>
    <n v="2"/>
    <x v="8"/>
    <d v="2023-06-14T00:00:00"/>
    <x v="8"/>
    <m/>
    <m/>
    <n v="0"/>
    <x v="258"/>
    <x v="1"/>
  </r>
  <r>
    <n v="1000001212"/>
    <x v="1"/>
    <x v="0"/>
    <s v="AGT602421CR"/>
    <x v="68"/>
    <x v="0"/>
    <n v="3"/>
    <x v="0"/>
    <n v="3.24"/>
    <x v="0"/>
    <n v="165000"/>
    <s v="Abu-abu"/>
    <n v="495000"/>
    <x v="143"/>
    <n v="2"/>
    <x v="8"/>
    <d v="2023-06-14T00:00:00"/>
    <x v="8"/>
    <m/>
    <m/>
    <n v="0"/>
    <x v="259"/>
    <x v="1"/>
  </r>
  <r>
    <n v="1000001212"/>
    <x v="1"/>
    <x v="0"/>
    <s v="AGT602139CR"/>
    <x v="67"/>
    <x v="0"/>
    <n v="5"/>
    <x v="0"/>
    <n v="5.4"/>
    <x v="0"/>
    <n v="165000"/>
    <s v="Abu-abu"/>
    <n v="825000"/>
    <x v="145"/>
    <n v="4"/>
    <x v="8"/>
    <d v="2023-06-15T00:00:00"/>
    <x v="8"/>
    <m/>
    <m/>
    <n v="0"/>
    <x v="258"/>
    <x v="1"/>
  </r>
  <r>
    <n v="1000001212"/>
    <x v="1"/>
    <x v="0"/>
    <s v="AGT602140CR"/>
    <x v="72"/>
    <x v="0"/>
    <n v="139"/>
    <x v="0"/>
    <n v="150.12"/>
    <x v="0"/>
    <n v="165000"/>
    <s v="Abu-abu"/>
    <n v="22935000"/>
    <x v="144"/>
    <n v="5"/>
    <x v="8"/>
    <d v="2023-06-21T00:00:00"/>
    <x v="8"/>
    <m/>
    <m/>
    <n v="0"/>
    <x v="260"/>
    <x v="1"/>
  </r>
  <r>
    <n v="1000001212"/>
    <x v="1"/>
    <x v="0"/>
    <s v="AGT602140CR"/>
    <x v="72"/>
    <x v="0"/>
    <n v="13"/>
    <x v="0"/>
    <n v="14.04"/>
    <x v="0"/>
    <n v="165000"/>
    <s v="Abu-abu"/>
    <n v="2145000"/>
    <x v="112"/>
    <n v="5"/>
    <x v="0"/>
    <d v="2023-07-24T00:00:00"/>
    <x v="0"/>
    <m/>
    <m/>
    <n v="0"/>
    <x v="261"/>
    <x v="1"/>
  </r>
  <r>
    <n v="1000001212"/>
    <x v="1"/>
    <x v="0"/>
    <s v="AGT602139CR"/>
    <x v="67"/>
    <x v="0"/>
    <n v="16"/>
    <x v="0"/>
    <n v="17.28"/>
    <x v="0"/>
    <n v="165000"/>
    <s v="Abu-abu"/>
    <n v="2640000"/>
    <x v="112"/>
    <n v="5"/>
    <x v="0"/>
    <d v="2023-07-24T00:00:00"/>
    <x v="0"/>
    <m/>
    <m/>
    <n v="0"/>
    <x v="262"/>
    <x v="1"/>
  </r>
  <r>
    <n v="1000001212"/>
    <x v="1"/>
    <x v="0"/>
    <s v="AGT602140CR"/>
    <x v="72"/>
    <x v="0"/>
    <n v="15"/>
    <x v="0"/>
    <n v="16.2"/>
    <x v="0"/>
    <n v="165000"/>
    <s v="Abu-abu"/>
    <n v="2475000"/>
    <x v="212"/>
    <n v="1"/>
    <x v="0"/>
    <d v="2023-08-01T00:00:00"/>
    <x v="1"/>
    <m/>
    <m/>
    <n v="0"/>
    <x v="263"/>
    <x v="1"/>
  </r>
  <r>
    <n v="1000001212"/>
    <x v="1"/>
    <x v="0"/>
    <s v="AGT602423CR"/>
    <x v="70"/>
    <x v="0"/>
    <n v="23"/>
    <x v="0"/>
    <n v="24.84"/>
    <x v="0"/>
    <n v="165000"/>
    <s v="Abu-abu"/>
    <n v="3795000"/>
    <x v="115"/>
    <n v="5"/>
    <x v="1"/>
    <d v="2023-08-25T00:00:00"/>
    <x v="1"/>
    <m/>
    <m/>
    <n v="0"/>
    <x v="264"/>
    <x v="1"/>
  </r>
  <r>
    <n v="1000001212"/>
    <x v="1"/>
    <x v="0"/>
    <s v="AGT602423CR"/>
    <x v="70"/>
    <x v="0"/>
    <n v="16"/>
    <x v="0"/>
    <n v="17.28"/>
    <x v="0"/>
    <n v="165000"/>
    <s v="Abu-abu"/>
    <n v="2640000"/>
    <x v="162"/>
    <n v="3"/>
    <x v="1"/>
    <d v="2023-08-30T00:00:00"/>
    <x v="1"/>
    <m/>
    <m/>
    <n v="0"/>
    <x v="262"/>
    <x v="1"/>
  </r>
  <r>
    <n v="1000001010"/>
    <x v="0"/>
    <x v="0"/>
    <s v="AGT602421CR"/>
    <x v="68"/>
    <x v="0"/>
    <n v="17"/>
    <x v="0"/>
    <n v="18.36"/>
    <x v="0"/>
    <n v="165000"/>
    <s v="Abu-abu"/>
    <n v="2805000"/>
    <x v="114"/>
    <n v="5"/>
    <x v="1"/>
    <d v="2023-08-21T00:00:00"/>
    <x v="1"/>
    <m/>
    <m/>
    <n v="0"/>
    <x v="265"/>
    <x v="0"/>
  </r>
  <r>
    <n v="1000001010"/>
    <x v="0"/>
    <x v="0"/>
    <s v="AGT602421CR"/>
    <x v="68"/>
    <x v="0"/>
    <n v="47"/>
    <x v="0"/>
    <n v="50.76"/>
    <x v="0"/>
    <n v="165000"/>
    <s v="Abu-abu"/>
    <n v="7755000"/>
    <x v="160"/>
    <n v="1"/>
    <x v="1"/>
    <d v="2023-08-29T00:00:00"/>
    <x v="1"/>
    <m/>
    <m/>
    <n v="0"/>
    <x v="266"/>
    <x v="0"/>
  </r>
  <r>
    <n v="1000001212"/>
    <x v="1"/>
    <x v="0"/>
    <s v="AGT602139CR"/>
    <x v="67"/>
    <x v="0"/>
    <n v="4"/>
    <x v="0"/>
    <n v="4.32"/>
    <x v="0"/>
    <n v="165000"/>
    <s v="Abu-abu"/>
    <n v="660000"/>
    <x v="88"/>
    <n v="2"/>
    <x v="1"/>
    <d v="2023-08-01T00:00:00"/>
    <x v="1"/>
    <m/>
    <m/>
    <n v="0"/>
    <x v="267"/>
    <x v="1"/>
  </r>
  <r>
    <n v="1000001212"/>
    <x v="1"/>
    <x v="0"/>
    <s v="AGT602139CR"/>
    <x v="67"/>
    <x v="0"/>
    <n v="1"/>
    <x v="0"/>
    <n v="1.08"/>
    <x v="0"/>
    <n v="165000"/>
    <s v="Abu-abu"/>
    <n v="165000"/>
    <x v="164"/>
    <n v="5"/>
    <x v="1"/>
    <d v="2023-08-11T00:00:00"/>
    <x v="1"/>
    <m/>
    <m/>
    <n v="0"/>
    <x v="257"/>
    <x v="1"/>
  </r>
  <r>
    <n v="1000001212"/>
    <x v="1"/>
    <x v="0"/>
    <s v="AGT602140CR"/>
    <x v="72"/>
    <x v="0"/>
    <n v="9"/>
    <x v="0"/>
    <n v="9.7200000000000006"/>
    <x v="0"/>
    <n v="165000"/>
    <s v="Abu-abu"/>
    <n v="1485000"/>
    <x v="164"/>
    <n v="5"/>
    <x v="1"/>
    <d v="2023-08-14T00:00:00"/>
    <x v="1"/>
    <m/>
    <m/>
    <n v="0"/>
    <x v="268"/>
    <x v="1"/>
  </r>
  <r>
    <n v="1000001010"/>
    <x v="0"/>
    <x v="0"/>
    <s v="AGT602423CR"/>
    <x v="70"/>
    <x v="0"/>
    <n v="37"/>
    <x v="0"/>
    <n v="39.96"/>
    <x v="0"/>
    <n v="165000"/>
    <s v="Abu-abu"/>
    <n v="6105000"/>
    <x v="213"/>
    <n v="6"/>
    <x v="0"/>
    <d v="2023-08-02T00:00:00"/>
    <x v="1"/>
    <m/>
    <m/>
    <n v="0"/>
    <x v="269"/>
    <x v="0"/>
  </r>
  <r>
    <n v="1000001010"/>
    <x v="0"/>
    <x v="0"/>
    <s v="AGT602421CR"/>
    <x v="68"/>
    <x v="0"/>
    <n v="10"/>
    <x v="0"/>
    <n v="10.8"/>
    <x v="0"/>
    <n v="165000"/>
    <s v="Abu-abu"/>
    <n v="1650000"/>
    <x v="89"/>
    <n v="3"/>
    <x v="1"/>
    <d v="2023-08-02T00:00:00"/>
    <x v="1"/>
    <m/>
    <m/>
    <n v="0"/>
    <x v="270"/>
    <x v="0"/>
  </r>
  <r>
    <n v="1000001010"/>
    <x v="0"/>
    <x v="0"/>
    <s v="AGT602422CR"/>
    <x v="69"/>
    <x v="0"/>
    <n v="66"/>
    <x v="0"/>
    <n v="71.28"/>
    <x v="0"/>
    <n v="165000"/>
    <s v="Abu-abu"/>
    <n v="10890000"/>
    <x v="89"/>
    <n v="3"/>
    <x v="1"/>
    <d v="2023-08-04T00:00:00"/>
    <x v="1"/>
    <m/>
    <m/>
    <n v="0"/>
    <x v="271"/>
    <x v="0"/>
  </r>
  <r>
    <n v="1000001010"/>
    <x v="0"/>
    <x v="0"/>
    <s v="AGT602422CR"/>
    <x v="69"/>
    <x v="0"/>
    <n v="84"/>
    <x v="0"/>
    <n v="90.72"/>
    <x v="0"/>
    <n v="165000"/>
    <s v="Abu-abu"/>
    <n v="13860000"/>
    <x v="117"/>
    <n v="4"/>
    <x v="1"/>
    <d v="2023-08-04T00:00:00"/>
    <x v="1"/>
    <m/>
    <m/>
    <n v="0"/>
    <x v="170"/>
    <x v="0"/>
  </r>
  <r>
    <n v="1000001010"/>
    <x v="0"/>
    <x v="0"/>
    <s v="AGT602140CR"/>
    <x v="72"/>
    <x v="0"/>
    <n v="18"/>
    <x v="0"/>
    <n v="19.440000000000001"/>
    <x v="0"/>
    <n v="165000"/>
    <s v="Abu-abu"/>
    <n v="2970000"/>
    <x v="165"/>
    <n v="5"/>
    <x v="1"/>
    <d v="2023-08-04T00:00:00"/>
    <x v="1"/>
    <m/>
    <m/>
    <n v="0"/>
    <x v="272"/>
    <x v="0"/>
  </r>
  <r>
    <n v="1000001010"/>
    <x v="0"/>
    <x v="0"/>
    <s v="AGT602423CR"/>
    <x v="70"/>
    <x v="0"/>
    <n v="1"/>
    <x v="0"/>
    <n v="1.08"/>
    <x v="0"/>
    <n v="165000"/>
    <s v="Abu-abu"/>
    <n v="165000"/>
    <x v="213"/>
    <n v="6"/>
    <x v="0"/>
    <d v="2023-08-05T00:00:00"/>
    <x v="1"/>
    <m/>
    <m/>
    <n v="0"/>
    <x v="257"/>
    <x v="0"/>
  </r>
  <r>
    <n v="1000001212"/>
    <x v="1"/>
    <x v="0"/>
    <s v="AGT602140CR"/>
    <x v="72"/>
    <x v="0"/>
    <n v="-8"/>
    <x v="0"/>
    <n v="-8.64"/>
    <x v="0"/>
    <n v="165000"/>
    <s v="Abu-abu"/>
    <n v="-1320000"/>
    <x v="117"/>
    <n v="4"/>
    <x v="1"/>
    <d v="2023-08-04T00:00:00"/>
    <x v="1"/>
    <m/>
    <m/>
    <n v="0"/>
    <x v="273"/>
    <x v="1"/>
  </r>
  <r>
    <n v="1000001010"/>
    <x v="0"/>
    <x v="1"/>
    <s v="AGT602059R"/>
    <x v="73"/>
    <x v="0"/>
    <n v="21"/>
    <x v="0"/>
    <n v="22.68"/>
    <x v="0"/>
    <n v="165000"/>
    <s v="Abu-abu"/>
    <n v="3465000"/>
    <x v="166"/>
    <n v="3"/>
    <x v="2"/>
    <d v="2023-09-21T00:00:00"/>
    <x v="2"/>
    <m/>
    <m/>
    <n v="0"/>
    <x v="247"/>
    <x v="0"/>
  </r>
  <r>
    <n v="1000001010"/>
    <x v="0"/>
    <x v="1"/>
    <s v="AGT602422CR"/>
    <x v="69"/>
    <x v="0"/>
    <n v="16"/>
    <x v="0"/>
    <n v="17.28"/>
    <x v="0"/>
    <n v="165000"/>
    <s v="Abu-abu"/>
    <n v="2640000"/>
    <x v="188"/>
    <n v="1"/>
    <x v="2"/>
    <d v="2023-09-04T00:00:00"/>
    <x v="2"/>
    <m/>
    <m/>
    <n v="0"/>
    <x v="262"/>
    <x v="0"/>
  </r>
  <r>
    <n v="1000001010"/>
    <x v="0"/>
    <x v="1"/>
    <s v="AGT602422CR"/>
    <x v="69"/>
    <x v="0"/>
    <n v="9"/>
    <x v="0"/>
    <n v="9.7200000000000006"/>
    <x v="0"/>
    <n v="165000"/>
    <s v="Abu-abu"/>
    <n v="1485000"/>
    <x v="121"/>
    <n v="2"/>
    <x v="2"/>
    <d v="2023-09-08T00:00:00"/>
    <x v="2"/>
    <m/>
    <m/>
    <n v="0"/>
    <x v="268"/>
    <x v="0"/>
  </r>
  <r>
    <n v="1000001010"/>
    <x v="0"/>
    <x v="1"/>
    <s v="AGT602422CR"/>
    <x v="69"/>
    <x v="0"/>
    <n v="2"/>
    <x v="0"/>
    <n v="2.16"/>
    <x v="0"/>
    <n v="165000"/>
    <s v="Abu-abu"/>
    <n v="330000"/>
    <x v="12"/>
    <n v="1"/>
    <x v="3"/>
    <d v="2023-10-11T00:00:00"/>
    <x v="3"/>
    <m/>
    <m/>
    <n v="0"/>
    <x v="249"/>
    <x v="0"/>
  </r>
  <r>
    <n v="1000001212"/>
    <x v="1"/>
    <x v="0"/>
    <s v="AGT602421CR"/>
    <x v="68"/>
    <x v="0"/>
    <n v="4"/>
    <x v="0"/>
    <n v="4.32"/>
    <x v="0"/>
    <n v="165000"/>
    <s v="Abu-abu"/>
    <n v="660000"/>
    <x v="92"/>
    <n v="2"/>
    <x v="3"/>
    <d v="2023-10-24T00:00:00"/>
    <x v="3"/>
    <m/>
    <m/>
    <n v="0"/>
    <x v="267"/>
    <x v="1"/>
  </r>
  <r>
    <n v="1000001010"/>
    <x v="0"/>
    <x v="1"/>
    <s v="AGT602421CR"/>
    <x v="68"/>
    <x v="0"/>
    <n v="13"/>
    <x v="0"/>
    <n v="14.04"/>
    <x v="0"/>
    <n v="165000"/>
    <s v="Abu-abu"/>
    <n v="2145000"/>
    <x v="93"/>
    <n v="6"/>
    <x v="3"/>
    <d v="2023-10-23T00:00:00"/>
    <x v="3"/>
    <m/>
    <m/>
    <n v="0"/>
    <x v="261"/>
    <x v="0"/>
  </r>
  <r>
    <n v="1000001010"/>
    <x v="0"/>
    <x v="1"/>
    <s v="AGT602422CR"/>
    <x v="69"/>
    <x v="0"/>
    <n v="8"/>
    <x v="0"/>
    <n v="8.64"/>
    <x v="0"/>
    <n v="165000"/>
    <s v="Abu-abu"/>
    <n v="1320000"/>
    <x v="214"/>
    <n v="1"/>
    <x v="3"/>
    <d v="2023-10-03T00:00:00"/>
    <x v="3"/>
    <m/>
    <m/>
    <n v="0"/>
    <x v="274"/>
    <x v="0"/>
  </r>
  <r>
    <n v="1000001212"/>
    <x v="1"/>
    <x v="0"/>
    <s v="AGT602059R"/>
    <x v="73"/>
    <x v="0"/>
    <n v="3"/>
    <x v="0"/>
    <n v="3.24"/>
    <x v="0"/>
    <n v="165000"/>
    <s v="Abu-abu"/>
    <n v="495000"/>
    <x v="122"/>
    <n v="5"/>
    <x v="3"/>
    <d v="2023-10-13T00:00:00"/>
    <x v="3"/>
    <m/>
    <m/>
    <n v="0"/>
    <x v="259"/>
    <x v="1"/>
  </r>
  <r>
    <n v="1000001010"/>
    <x v="0"/>
    <x v="1"/>
    <s v="AGT602059R"/>
    <x v="73"/>
    <x v="0"/>
    <n v="5"/>
    <x v="0"/>
    <n v="5.4"/>
    <x v="0"/>
    <n v="165000"/>
    <s v="Abu-abu"/>
    <n v="825000"/>
    <x v="204"/>
    <n v="5"/>
    <x v="4"/>
    <d v="2023-11-24T00:00:00"/>
    <x v="4"/>
    <m/>
    <m/>
    <n v="0"/>
    <x v="258"/>
    <x v="0"/>
  </r>
  <r>
    <n v="1000001010"/>
    <x v="0"/>
    <x v="1"/>
    <s v="AGT602422CR"/>
    <x v="69"/>
    <x v="0"/>
    <n v="112"/>
    <x v="0"/>
    <n v="120.96"/>
    <x v="0"/>
    <n v="165000"/>
    <s v="Abu-abu"/>
    <n v="18480000"/>
    <x v="19"/>
    <n v="5"/>
    <x v="4"/>
    <d v="2023-11-03T00:00:00"/>
    <x v="4"/>
    <m/>
    <m/>
    <n v="0"/>
    <x v="275"/>
    <x v="0"/>
  </r>
  <r>
    <n v="1000001010"/>
    <x v="0"/>
    <x v="1"/>
    <s v="AGT602423CR"/>
    <x v="70"/>
    <x v="0"/>
    <n v="30"/>
    <x v="0"/>
    <n v="32.4"/>
    <x v="0"/>
    <n v="165000"/>
    <s v="Abu-abu"/>
    <n v="4950000"/>
    <x v="19"/>
    <n v="5"/>
    <x v="4"/>
    <d v="2023-11-06T00:00:00"/>
    <x v="4"/>
    <m/>
    <m/>
    <n v="0"/>
    <x v="276"/>
    <x v="0"/>
  </r>
  <r>
    <n v="1000001212"/>
    <x v="1"/>
    <x v="0"/>
    <s v="AGT602141CR"/>
    <x v="71"/>
    <x v="0"/>
    <n v="14"/>
    <x v="0"/>
    <n v="15.12"/>
    <x v="0"/>
    <n v="165000"/>
    <s v="Abu-abu"/>
    <n v="2310000"/>
    <x v="215"/>
    <n v="1"/>
    <x v="4"/>
    <d v="2023-11-13T00:00:00"/>
    <x v="4"/>
    <m/>
    <m/>
    <n v="0"/>
    <x v="277"/>
    <x v="1"/>
  </r>
  <r>
    <n v="1000001212"/>
    <x v="1"/>
    <x v="0"/>
    <s v="AGT602140CR"/>
    <x v="72"/>
    <x v="0"/>
    <n v="12"/>
    <x v="0"/>
    <n v="12.96"/>
    <x v="0"/>
    <n v="165000"/>
    <s v="Abu-abu"/>
    <n v="1980000"/>
    <x v="215"/>
    <n v="1"/>
    <x v="4"/>
    <d v="2023-11-13T00:00:00"/>
    <x v="4"/>
    <m/>
    <m/>
    <n v="0"/>
    <x v="278"/>
    <x v="1"/>
  </r>
  <r>
    <n v="1000001212"/>
    <x v="1"/>
    <x v="0"/>
    <s v="AGT602421CR"/>
    <x v="68"/>
    <x v="0"/>
    <n v="24"/>
    <x v="0"/>
    <n v="25.92"/>
    <x v="0"/>
    <n v="165000"/>
    <s v="Abu-abu"/>
    <n v="3960000"/>
    <x v="178"/>
    <n v="4"/>
    <x v="4"/>
    <d v="2023-11-16T00:00:00"/>
    <x v="4"/>
    <m/>
    <m/>
    <n v="0"/>
    <x v="279"/>
    <x v="1"/>
  </r>
  <r>
    <n v="1000001212"/>
    <x v="1"/>
    <x v="0"/>
    <s v="AGT602059R"/>
    <x v="73"/>
    <x v="0"/>
    <n v="4"/>
    <x v="0"/>
    <n v="4.32"/>
    <x v="0"/>
    <n v="165000"/>
    <s v="Abu-abu"/>
    <n v="660000"/>
    <x v="204"/>
    <n v="5"/>
    <x v="4"/>
    <d v="2023-11-24T00:00:00"/>
    <x v="4"/>
    <m/>
    <m/>
    <n v="0"/>
    <x v="267"/>
    <x v="1"/>
  </r>
  <r>
    <n v="1000001212"/>
    <x v="1"/>
    <x v="0"/>
    <s v="AGT605517R"/>
    <x v="74"/>
    <x v="0"/>
    <n v="28"/>
    <x v="0"/>
    <n v="30.24"/>
    <x v="0"/>
    <n v="165000"/>
    <s v="Abu-abu"/>
    <n v="4620000"/>
    <x v="17"/>
    <n v="1"/>
    <x v="4"/>
    <d v="2023-11-29T00:00:00"/>
    <x v="4"/>
    <m/>
    <m/>
    <n v="0"/>
    <x v="280"/>
    <x v="1"/>
  </r>
  <r>
    <n v="1000001212"/>
    <x v="1"/>
    <x v="0"/>
    <s v="AGT602421CR"/>
    <x v="68"/>
    <x v="0"/>
    <n v="3"/>
    <x v="0"/>
    <n v="3.24"/>
    <x v="0"/>
    <n v="165000"/>
    <s v="Abu-abu"/>
    <n v="495000"/>
    <x v="101"/>
    <n v="3"/>
    <x v="4"/>
    <d v="2023-11-30T00:00:00"/>
    <x v="4"/>
    <m/>
    <m/>
    <n v="0"/>
    <x v="259"/>
    <x v="1"/>
  </r>
  <r>
    <n v="1000001212"/>
    <x v="1"/>
    <x v="0"/>
    <s v="AGT602421CR"/>
    <x v="68"/>
    <x v="0"/>
    <n v="1"/>
    <x v="0"/>
    <n v="1.08"/>
    <x v="0"/>
    <n v="165000"/>
    <s v="Abu-abu"/>
    <n v="165000"/>
    <x v="14"/>
    <n v="2"/>
    <x v="4"/>
    <d v="2023-11-07T00:00:00"/>
    <x v="4"/>
    <m/>
    <m/>
    <n v="0"/>
    <x v="257"/>
    <x v="1"/>
  </r>
  <r>
    <n v="1000001010"/>
    <x v="0"/>
    <x v="1"/>
    <s v="AGT602422CR"/>
    <x v="69"/>
    <x v="0"/>
    <n v="5"/>
    <x v="0"/>
    <n v="5.4"/>
    <x v="0"/>
    <n v="165000"/>
    <s v="Abu-abu"/>
    <n v="825000"/>
    <x v="179"/>
    <n v="2"/>
    <x v="3"/>
    <d v="2023-11-01T00:00:00"/>
    <x v="4"/>
    <m/>
    <m/>
    <n v="0"/>
    <x v="258"/>
    <x v="0"/>
  </r>
  <r>
    <n v="1000001010"/>
    <x v="0"/>
    <x v="1"/>
    <s v="AGT602140CR"/>
    <x v="72"/>
    <x v="0"/>
    <n v="37"/>
    <x v="0"/>
    <n v="39.96"/>
    <x v="0"/>
    <n v="165000"/>
    <s v="Abu-abu"/>
    <n v="6105000"/>
    <x v="181"/>
    <n v="2"/>
    <x v="5"/>
    <d v="2023-12-29T00:00:00"/>
    <x v="5"/>
    <m/>
    <m/>
    <n v="0"/>
    <x v="269"/>
    <x v="0"/>
  </r>
  <r>
    <n v="1000001010"/>
    <x v="0"/>
    <x v="1"/>
    <s v="AGT602140CR"/>
    <x v="72"/>
    <x v="0"/>
    <n v="10"/>
    <x v="0"/>
    <n v="10.8"/>
    <x v="0"/>
    <n v="165000"/>
    <s v="Abu-abu"/>
    <n v="1650000"/>
    <x v="216"/>
    <n v="5"/>
    <x v="5"/>
    <d v="2023-12-29T00:00:00"/>
    <x v="5"/>
    <m/>
    <m/>
    <n v="0"/>
    <x v="270"/>
    <x v="0"/>
  </r>
  <r>
    <n v="1000001010"/>
    <x v="0"/>
    <x v="1"/>
    <s v="AGT602140CR"/>
    <x v="72"/>
    <x v="0"/>
    <n v="32"/>
    <x v="0"/>
    <n v="34.56"/>
    <x v="0"/>
    <n v="165000"/>
    <s v="Abu-abu"/>
    <n v="5280000"/>
    <x v="216"/>
    <n v="5"/>
    <x v="5"/>
    <d v="2023-12-29T00:00:00"/>
    <x v="5"/>
    <m/>
    <m/>
    <n v="0"/>
    <x v="281"/>
    <x v="0"/>
  </r>
  <r>
    <n v="1000001111"/>
    <x v="2"/>
    <x v="2"/>
    <s v="AGT602421CR"/>
    <x v="68"/>
    <x v="0"/>
    <n v="40"/>
    <x v="0"/>
    <n v="43.2"/>
    <x v="0"/>
    <n v="165000"/>
    <s v="Abu-abu"/>
    <n v="6600000"/>
    <x v="106"/>
    <n v="4"/>
    <x v="5"/>
    <d v="2023-12-26T00:00:00"/>
    <x v="5"/>
    <m/>
    <m/>
    <n v="0"/>
    <x v="20"/>
    <x v="2"/>
  </r>
  <r>
    <n v="1000001010"/>
    <x v="0"/>
    <x v="1"/>
    <s v="AGT602422CR"/>
    <x v="69"/>
    <x v="0"/>
    <n v="2"/>
    <x v="0"/>
    <n v="2.16"/>
    <x v="0"/>
    <n v="165000"/>
    <s v="Abu-abu"/>
    <n v="330000"/>
    <x v="190"/>
    <n v="5"/>
    <x v="5"/>
    <d v="2023-12-22T00:00:00"/>
    <x v="5"/>
    <m/>
    <m/>
    <n v="0"/>
    <x v="249"/>
    <x v="0"/>
  </r>
  <r>
    <n v="1000001010"/>
    <x v="0"/>
    <x v="1"/>
    <s v="AGT602422CR"/>
    <x v="69"/>
    <x v="0"/>
    <n v="9"/>
    <x v="0"/>
    <n v="9.7200000000000006"/>
    <x v="0"/>
    <n v="165000"/>
    <s v="Abu-abu"/>
    <n v="1485000"/>
    <x v="21"/>
    <n v="4"/>
    <x v="5"/>
    <d v="2023-12-11T00:00:00"/>
    <x v="5"/>
    <m/>
    <m/>
    <n v="0"/>
    <x v="268"/>
    <x v="0"/>
  </r>
  <r>
    <n v="1000001010"/>
    <x v="0"/>
    <x v="1"/>
    <s v="AGT602422CR"/>
    <x v="69"/>
    <x v="0"/>
    <n v="2"/>
    <x v="0"/>
    <n v="2.16"/>
    <x v="0"/>
    <n v="165000"/>
    <s v="Abu-abu"/>
    <n v="330000"/>
    <x v="21"/>
    <n v="4"/>
    <x v="5"/>
    <d v="2023-12-11T00:00:00"/>
    <x v="5"/>
    <m/>
    <m/>
    <n v="0"/>
    <x v="249"/>
    <x v="0"/>
  </r>
  <r>
    <n v="1000001010"/>
    <x v="0"/>
    <x v="1"/>
    <s v="AGT602059R"/>
    <x v="73"/>
    <x v="0"/>
    <n v="7"/>
    <x v="0"/>
    <n v="7.56"/>
    <x v="0"/>
    <n v="165000"/>
    <s v="Abu-abu"/>
    <n v="1155000"/>
    <x v="217"/>
    <n v="1"/>
    <x v="5"/>
    <d v="2023-12-12T00:00:00"/>
    <x v="5"/>
    <m/>
    <m/>
    <n v="0"/>
    <x v="282"/>
    <x v="0"/>
  </r>
  <r>
    <n v="1000001010"/>
    <x v="0"/>
    <x v="1"/>
    <s v="AGT602421CR"/>
    <x v="68"/>
    <x v="0"/>
    <n v="10"/>
    <x v="0"/>
    <n v="10.8"/>
    <x v="0"/>
    <n v="165000"/>
    <s v="Abu-abu"/>
    <n v="1650000"/>
    <x v="185"/>
    <n v="2"/>
    <x v="5"/>
    <d v="2023-12-13T00:00:00"/>
    <x v="5"/>
    <m/>
    <m/>
    <n v="0"/>
    <x v="270"/>
    <x v="0"/>
  </r>
  <r>
    <n v="1000001212"/>
    <x v="1"/>
    <x v="0"/>
    <s v="AGT602421CR"/>
    <x v="68"/>
    <x v="0"/>
    <n v="1"/>
    <x v="0"/>
    <n v="1.08"/>
    <x v="0"/>
    <n v="165000"/>
    <s v="Abu-abu"/>
    <n v="165000"/>
    <x v="181"/>
    <n v="2"/>
    <x v="5"/>
    <d v="2023-12-19T00:00:00"/>
    <x v="5"/>
    <m/>
    <m/>
    <n v="0"/>
    <x v="257"/>
    <x v="1"/>
  </r>
  <r>
    <n v="1000001212"/>
    <x v="1"/>
    <x v="0"/>
    <s v="AGT602422CR"/>
    <x v="69"/>
    <x v="0"/>
    <n v="1"/>
    <x v="0"/>
    <n v="1.08"/>
    <x v="0"/>
    <n v="165000"/>
    <s v="Abu-abu"/>
    <n v="165000"/>
    <x v="185"/>
    <n v="2"/>
    <x v="5"/>
    <d v="2023-12-12T00:00:00"/>
    <x v="5"/>
    <m/>
    <m/>
    <n v="0"/>
    <x v="257"/>
    <x v="1"/>
  </r>
  <r>
    <n v="1000001212"/>
    <x v="1"/>
    <x v="0"/>
    <s v="AGT602422CR"/>
    <x v="69"/>
    <x v="0"/>
    <n v="7"/>
    <x v="0"/>
    <n v="7.56"/>
    <x v="0"/>
    <n v="165000"/>
    <s v="Abu-abu"/>
    <n v="1155000"/>
    <x v="218"/>
    <n v="3"/>
    <x v="9"/>
    <d v="2023-02-17T00:00:00"/>
    <x v="9"/>
    <m/>
    <m/>
    <n v="0"/>
    <x v="282"/>
    <x v="1"/>
  </r>
  <r>
    <n v="1000001212"/>
    <x v="1"/>
    <x v="0"/>
    <s v="AGT602141CR"/>
    <x v="71"/>
    <x v="0"/>
    <n v="47"/>
    <x v="0"/>
    <n v="50.76"/>
    <x v="0"/>
    <n v="165000"/>
    <s v="Abu-abu"/>
    <n v="7755000"/>
    <x v="45"/>
    <n v="4"/>
    <x v="9"/>
    <d v="2023-02-23T00:00:00"/>
    <x v="9"/>
    <m/>
    <m/>
    <n v="0"/>
    <x v="266"/>
    <x v="1"/>
  </r>
  <r>
    <n v="1000001212"/>
    <x v="1"/>
    <x v="0"/>
    <s v="AGT602421CR"/>
    <x v="68"/>
    <x v="0"/>
    <n v="3"/>
    <x v="0"/>
    <n v="3.24"/>
    <x v="0"/>
    <n v="165000"/>
    <s v="Abu-abu"/>
    <n v="495000"/>
    <x v="46"/>
    <n v="5"/>
    <x v="9"/>
    <d v="2023-02-27T00:00:00"/>
    <x v="9"/>
    <m/>
    <m/>
    <n v="0"/>
    <x v="259"/>
    <x v="1"/>
  </r>
  <r>
    <n v="1000001212"/>
    <x v="1"/>
    <x v="0"/>
    <s v="AGT602422CR"/>
    <x v="69"/>
    <x v="0"/>
    <n v="35"/>
    <x v="0"/>
    <n v="37.799999999999997"/>
    <x v="0"/>
    <n v="165000"/>
    <s v="Abu-abu"/>
    <n v="5775000"/>
    <x v="46"/>
    <n v="5"/>
    <x v="9"/>
    <d v="2023-02-27T00:00:00"/>
    <x v="9"/>
    <m/>
    <m/>
    <n v="0"/>
    <x v="283"/>
    <x v="1"/>
  </r>
  <r>
    <n v="1000001212"/>
    <x v="1"/>
    <x v="0"/>
    <s v="AGT602421CR"/>
    <x v="68"/>
    <x v="0"/>
    <n v="3"/>
    <x v="0"/>
    <n v="3.24"/>
    <x v="0"/>
    <n v="165000"/>
    <s v="Abu-abu"/>
    <n v="495000"/>
    <x v="136"/>
    <n v="2"/>
    <x v="9"/>
    <d v="2023-02-13T00:00:00"/>
    <x v="9"/>
    <m/>
    <m/>
    <n v="0"/>
    <x v="259"/>
    <x v="1"/>
  </r>
  <r>
    <n v="1000001212"/>
    <x v="1"/>
    <x v="0"/>
    <s v="AGT602139CR"/>
    <x v="67"/>
    <x v="0"/>
    <n v="44"/>
    <x v="0"/>
    <n v="47.52"/>
    <x v="0"/>
    <n v="165000"/>
    <s v="Abu-abu"/>
    <n v="7260000"/>
    <x v="219"/>
    <n v="5"/>
    <x v="10"/>
    <d v="2023-03-03T00:00:00"/>
    <x v="10"/>
    <s v="Promo Lebaran"/>
    <s v="Promo Diskon Langsung"/>
    <n v="1500"/>
    <x v="284"/>
    <x v="1"/>
  </r>
  <r>
    <n v="1000001212"/>
    <x v="1"/>
    <x v="0"/>
    <s v="AGT602141CR"/>
    <x v="71"/>
    <x v="0"/>
    <n v="14"/>
    <x v="0"/>
    <n v="15.12"/>
    <x v="0"/>
    <n v="165000"/>
    <s v="Abu-abu"/>
    <n v="2310000"/>
    <x v="56"/>
    <n v="3"/>
    <x v="10"/>
    <d v="2023-03-08T00:00:00"/>
    <x v="10"/>
    <s v="Promo Lebaran"/>
    <s v="Promo Diskon Langsung"/>
    <n v="1500"/>
    <x v="285"/>
    <x v="1"/>
  </r>
  <r>
    <n v="1000001212"/>
    <x v="1"/>
    <x v="0"/>
    <s v="AGT602421CR"/>
    <x v="68"/>
    <x v="0"/>
    <n v="1"/>
    <x v="0"/>
    <n v="1.08"/>
    <x v="0"/>
    <n v="165000"/>
    <s v="Abu-abu"/>
    <n v="165000"/>
    <x v="51"/>
    <n v="5"/>
    <x v="10"/>
    <d v="2023-03-10T00:00:00"/>
    <x v="10"/>
    <s v="Promo Lebaran"/>
    <s v="Promo Diskon Langsung"/>
    <n v="1500"/>
    <x v="286"/>
    <x v="1"/>
  </r>
  <r>
    <n v="1000001212"/>
    <x v="1"/>
    <x v="0"/>
    <s v="AGT602140CR"/>
    <x v="72"/>
    <x v="0"/>
    <n v="16"/>
    <x v="0"/>
    <n v="17.28"/>
    <x v="0"/>
    <n v="165000"/>
    <s v="Abu-abu"/>
    <n v="2640000"/>
    <x v="220"/>
    <n v="4"/>
    <x v="10"/>
    <d v="2023-03-11T00:00:00"/>
    <x v="10"/>
    <s v="Promo Lebaran"/>
    <s v="Promo Diskon Langsung"/>
    <n v="1500"/>
    <x v="287"/>
    <x v="1"/>
  </r>
  <r>
    <n v="1000001212"/>
    <x v="1"/>
    <x v="0"/>
    <s v="AGT602139CR"/>
    <x v="67"/>
    <x v="0"/>
    <n v="13"/>
    <x v="0"/>
    <n v="14.04"/>
    <x v="0"/>
    <n v="165000"/>
    <s v="Abu-abu"/>
    <n v="2145000"/>
    <x v="221"/>
    <n v="1"/>
    <x v="10"/>
    <d v="2023-03-13T00:00:00"/>
    <x v="10"/>
    <s v="Promo Lebaran"/>
    <s v="Promo Diskon Langsung"/>
    <n v="1500"/>
    <x v="288"/>
    <x v="1"/>
  </r>
  <r>
    <n v="1000001212"/>
    <x v="1"/>
    <x v="0"/>
    <s v="AGT602140CR"/>
    <x v="72"/>
    <x v="0"/>
    <n v="28"/>
    <x v="0"/>
    <n v="30.24"/>
    <x v="0"/>
    <n v="165000"/>
    <s v="Abu-abu"/>
    <n v="4620000"/>
    <x v="52"/>
    <n v="2"/>
    <x v="10"/>
    <d v="2023-03-14T00:00:00"/>
    <x v="10"/>
    <s v="Promo Lebaran"/>
    <s v="Promo Diskon Langsung"/>
    <n v="1500"/>
    <x v="289"/>
    <x v="1"/>
  </r>
  <r>
    <n v="1000001212"/>
    <x v="1"/>
    <x v="0"/>
    <s v="AGT602421CR"/>
    <x v="68"/>
    <x v="0"/>
    <n v="5"/>
    <x v="0"/>
    <n v="5.4"/>
    <x v="0"/>
    <n v="165000"/>
    <s v="Abu-abu"/>
    <n v="825000"/>
    <x v="52"/>
    <n v="2"/>
    <x v="10"/>
    <d v="2023-03-15T00:00:00"/>
    <x v="10"/>
    <s v="Promo Lebaran"/>
    <s v="Promo Diskon Langsung"/>
    <n v="1500"/>
    <x v="290"/>
    <x v="1"/>
  </r>
  <r>
    <n v="1000001212"/>
    <x v="1"/>
    <x v="0"/>
    <s v="AGT602423CR"/>
    <x v="70"/>
    <x v="0"/>
    <n v="29"/>
    <x v="0"/>
    <n v="31.32"/>
    <x v="0"/>
    <n v="165000"/>
    <s v="Abu-abu"/>
    <n v="4785000"/>
    <x v="53"/>
    <n v="3"/>
    <x v="10"/>
    <d v="2023-03-17T00:00:00"/>
    <x v="10"/>
    <s v="Promo Lebaran"/>
    <s v="Promo Diskon Langsung"/>
    <n v="1500"/>
    <x v="291"/>
    <x v="1"/>
  </r>
  <r>
    <n v="1000001212"/>
    <x v="1"/>
    <x v="0"/>
    <s v="AGT602423CR"/>
    <x v="70"/>
    <x v="0"/>
    <n v="1"/>
    <x v="0"/>
    <n v="1.08"/>
    <x v="0"/>
    <n v="165000"/>
    <s v="Abu-abu"/>
    <n v="165000"/>
    <x v="58"/>
    <n v="1"/>
    <x v="10"/>
    <d v="2023-03-27T00:00:00"/>
    <x v="10"/>
    <s v="Promo Lebaran"/>
    <s v="Promo Diskon Langsung"/>
    <n v="1500"/>
    <x v="286"/>
    <x v="1"/>
  </r>
  <r>
    <n v="1000001212"/>
    <x v="1"/>
    <x v="0"/>
    <s v="AGT602423CR"/>
    <x v="70"/>
    <x v="0"/>
    <n v="26"/>
    <x v="0"/>
    <n v="28.08"/>
    <x v="0"/>
    <n v="165000"/>
    <s v="Abu-abu"/>
    <n v="4290000"/>
    <x v="199"/>
    <n v="6"/>
    <x v="10"/>
    <d v="2023-03-28T00:00:00"/>
    <x v="10"/>
    <s v="Promo Lebaran"/>
    <s v="Promo Diskon Langsung"/>
    <n v="1500"/>
    <x v="292"/>
    <x v="1"/>
  </r>
  <r>
    <n v="1000001212"/>
    <x v="1"/>
    <x v="0"/>
    <s v="AGT602421CR"/>
    <x v="68"/>
    <x v="0"/>
    <n v="1"/>
    <x v="0"/>
    <n v="1.08"/>
    <x v="0"/>
    <n v="165000"/>
    <s v="Abu-abu"/>
    <n v="165000"/>
    <x v="138"/>
    <n v="4"/>
    <x v="7"/>
    <d v="2023-04-13T00:00:00"/>
    <x v="7"/>
    <s v="Promo Lebaran"/>
    <s v="Promo Diskon Langsung"/>
    <n v="1500"/>
    <x v="286"/>
    <x v="1"/>
  </r>
  <r>
    <n v="1000001212"/>
    <x v="1"/>
    <x v="0"/>
    <s v="AGT602423CR"/>
    <x v="70"/>
    <x v="0"/>
    <n v="3"/>
    <x v="0"/>
    <n v="3.24"/>
    <x v="0"/>
    <n v="165000"/>
    <s v="Abu-abu"/>
    <n v="495000"/>
    <x v="138"/>
    <n v="4"/>
    <x v="7"/>
    <d v="2023-04-13T00:00:00"/>
    <x v="7"/>
    <s v="Promo Lebaran"/>
    <s v="Promo Diskon Langsung"/>
    <n v="1500"/>
    <x v="293"/>
    <x v="1"/>
  </r>
  <r>
    <n v="1000001212"/>
    <x v="1"/>
    <x v="0"/>
    <s v="AGT602422CR"/>
    <x v="69"/>
    <x v="0"/>
    <n v="15"/>
    <x v="0"/>
    <n v="16.2"/>
    <x v="0"/>
    <n v="165000"/>
    <s v="Abu-abu"/>
    <n v="2475000"/>
    <x v="200"/>
    <n v="4"/>
    <x v="10"/>
    <d v="2023-04-01T00:00:00"/>
    <x v="7"/>
    <s v="Promo Lebaran"/>
    <s v="Promo Diskon Langsung"/>
    <n v="1500"/>
    <x v="294"/>
    <x v="1"/>
  </r>
  <r>
    <n v="1000001212"/>
    <x v="1"/>
    <x v="0"/>
    <s v="AGT602141CR"/>
    <x v="71"/>
    <x v="0"/>
    <n v="22"/>
    <x v="0"/>
    <n v="23.76"/>
    <x v="0"/>
    <n v="165000"/>
    <s v="Abu-abu"/>
    <n v="3630000"/>
    <x v="68"/>
    <n v="4"/>
    <x v="11"/>
    <d v="2023-05-04T00:00:00"/>
    <x v="11"/>
    <s v="Promo Lebaran"/>
    <s v="Promo Diskon Langsung"/>
    <n v="1500"/>
    <x v="295"/>
    <x v="1"/>
  </r>
  <r>
    <n v="1000001212"/>
    <x v="1"/>
    <x v="0"/>
    <s v="AGT602141CR"/>
    <x v="71"/>
    <x v="0"/>
    <n v="3"/>
    <x v="0"/>
    <n v="3.24"/>
    <x v="0"/>
    <n v="165000"/>
    <s v="Abu-abu"/>
    <n v="495000"/>
    <x v="201"/>
    <n v="3"/>
    <x v="11"/>
    <d v="2023-05-19T00:00:00"/>
    <x v="11"/>
    <s v="Promo Lebaran"/>
    <s v="Promo Diskon Langsung"/>
    <n v="1500"/>
    <x v="293"/>
    <x v="1"/>
  </r>
  <r>
    <n v="1000001212"/>
    <x v="1"/>
    <x v="0"/>
    <s v="AGT602423CR"/>
    <x v="70"/>
    <x v="0"/>
    <n v="7"/>
    <x v="0"/>
    <n v="7.56"/>
    <x v="0"/>
    <n v="165000"/>
    <s v="Abu-abu"/>
    <n v="1155000"/>
    <x v="71"/>
    <n v="5"/>
    <x v="11"/>
    <d v="2023-05-19T00:00:00"/>
    <x v="11"/>
    <s v="Promo Lebaran"/>
    <s v="Promo Diskon Langsung"/>
    <n v="1500"/>
    <x v="254"/>
    <x v="1"/>
  </r>
  <r>
    <n v="1000001212"/>
    <x v="1"/>
    <x v="0"/>
    <s v="AGT602141CR"/>
    <x v="71"/>
    <x v="0"/>
    <n v="13"/>
    <x v="0"/>
    <n v="14.04"/>
    <x v="0"/>
    <n v="165000"/>
    <s v="Abu-abu"/>
    <n v="2145000"/>
    <x v="71"/>
    <n v="5"/>
    <x v="11"/>
    <d v="2023-05-19T00:00:00"/>
    <x v="11"/>
    <s v="Promo Lebaran"/>
    <s v="Promo Diskon Langsung"/>
    <n v="1500"/>
    <x v="288"/>
    <x v="1"/>
  </r>
  <r>
    <n v="1000001212"/>
    <x v="1"/>
    <x v="0"/>
    <s v="AGT602140CR"/>
    <x v="72"/>
    <x v="0"/>
    <n v="4"/>
    <x v="0"/>
    <n v="4.32"/>
    <x v="0"/>
    <n v="165000"/>
    <s v="Abu-abu"/>
    <n v="660000"/>
    <x v="74"/>
    <n v="3"/>
    <x v="11"/>
    <d v="2023-05-26T00:00:00"/>
    <x v="11"/>
    <s v="Promo Lebaran"/>
    <s v="Promo Diskon Langsung"/>
    <n v="1500"/>
    <x v="252"/>
    <x v="1"/>
  </r>
  <r>
    <n v="1000001010"/>
    <x v="0"/>
    <x v="1"/>
    <s v="AGT602140CR"/>
    <x v="72"/>
    <x v="0"/>
    <n v="83"/>
    <x v="0"/>
    <n v="89.64"/>
    <x v="0"/>
    <n v="165000"/>
    <s v="Abu-abu"/>
    <n v="13695000"/>
    <x v="210"/>
    <n v="6"/>
    <x v="4"/>
    <d v="2023-11-08T00:00:00"/>
    <x v="4"/>
    <m/>
    <m/>
    <n v="0"/>
    <x v="296"/>
    <x v="0"/>
  </r>
  <r>
    <n v="1000001010"/>
    <x v="0"/>
    <x v="1"/>
    <s v="AGT602140CR"/>
    <x v="72"/>
    <x v="0"/>
    <n v="6"/>
    <x v="0"/>
    <n v="6.48"/>
    <x v="0"/>
    <n v="165000"/>
    <s v="Abu-abu"/>
    <n v="990000"/>
    <x v="210"/>
    <n v="6"/>
    <x v="4"/>
    <d v="2023-11-08T00:00:00"/>
    <x v="4"/>
    <m/>
    <m/>
    <n v="0"/>
    <x v="297"/>
    <x v="0"/>
  </r>
  <r>
    <n v="1000001010"/>
    <x v="0"/>
    <x v="0"/>
    <s v="AGT609889FR"/>
    <x v="64"/>
    <x v="1"/>
    <n v="93"/>
    <x v="0"/>
    <n v="100.44"/>
    <x v="0"/>
    <n v="165000"/>
    <s v="Abu-abu"/>
    <n v="15345000"/>
    <x v="130"/>
    <n v="3"/>
    <x v="9"/>
    <d v="2023-02-23T00:00:00"/>
    <x v="9"/>
    <m/>
    <m/>
    <n v="0"/>
    <x v="298"/>
    <x v="0"/>
  </r>
  <r>
    <n v="1000001111"/>
    <x v="2"/>
    <x v="2"/>
    <s v="AGT609889FR"/>
    <x v="64"/>
    <x v="1"/>
    <n v="13"/>
    <x v="0"/>
    <n v="14.04"/>
    <x v="0"/>
    <n v="165000"/>
    <s v="Abu-abu"/>
    <n v="2145000"/>
    <x v="220"/>
    <n v="4"/>
    <x v="10"/>
    <d v="2023-03-11T00:00:00"/>
    <x v="10"/>
    <s v="Promo Lebaran"/>
    <s v="Promo Diskon Langsung"/>
    <n v="2400"/>
    <x v="299"/>
    <x v="2"/>
  </r>
  <r>
    <n v="1000001111"/>
    <x v="2"/>
    <x v="2"/>
    <s v="AGT609877FR"/>
    <x v="55"/>
    <x v="1"/>
    <n v="80"/>
    <x v="0"/>
    <n v="86.4"/>
    <x v="0"/>
    <n v="165000"/>
    <s v="Abu-abu"/>
    <n v="13200000"/>
    <x v="32"/>
    <n v="4"/>
    <x v="10"/>
    <d v="2023-03-23T00:00:00"/>
    <x v="10"/>
    <s v="Promo Lebaran"/>
    <s v="Promo Diskon Langsung"/>
    <n v="2400"/>
    <x v="300"/>
    <x v="2"/>
  </r>
  <r>
    <n v="1000001111"/>
    <x v="2"/>
    <x v="2"/>
    <s v="AGT609866FR"/>
    <x v="60"/>
    <x v="1"/>
    <n v="80"/>
    <x v="0"/>
    <n v="86.4"/>
    <x v="0"/>
    <n v="165000"/>
    <s v="Abu-abu"/>
    <n v="13200000"/>
    <x v="32"/>
    <n v="4"/>
    <x v="10"/>
    <d v="2023-03-23T00:00:00"/>
    <x v="10"/>
    <s v="Promo Lebaran"/>
    <s v="Promo Diskon Langsung"/>
    <n v="2400"/>
    <x v="300"/>
    <x v="2"/>
  </r>
  <r>
    <n v="1000001111"/>
    <x v="2"/>
    <x v="2"/>
    <s v="AGT609856FR"/>
    <x v="53"/>
    <x v="1"/>
    <n v="24"/>
    <x v="0"/>
    <n v="25.92"/>
    <x v="0"/>
    <n v="165000"/>
    <s v="Abu-abu"/>
    <n v="3960000"/>
    <x v="61"/>
    <n v="2"/>
    <x v="10"/>
    <d v="2023-03-23T00:00:00"/>
    <x v="10"/>
    <s v="Promo Lebaran"/>
    <s v="Promo Diskon Langsung"/>
    <n v="2400"/>
    <x v="301"/>
    <x v="2"/>
  </r>
  <r>
    <n v="1000001010"/>
    <x v="0"/>
    <x v="0"/>
    <s v="AGT609889FR"/>
    <x v="64"/>
    <x v="1"/>
    <n v="15"/>
    <x v="0"/>
    <n v="16.2"/>
    <x v="0"/>
    <n v="165000"/>
    <s v="Abu-abu"/>
    <n v="2475000"/>
    <x v="61"/>
    <n v="2"/>
    <x v="10"/>
    <d v="2023-03-27T00:00:00"/>
    <x v="10"/>
    <s v="Promo Lebaran"/>
    <s v="Promo Diskon Langsung"/>
    <n v="2400"/>
    <x v="302"/>
    <x v="0"/>
  </r>
  <r>
    <n v="1000001111"/>
    <x v="2"/>
    <x v="2"/>
    <s v="AGT609856FR"/>
    <x v="53"/>
    <x v="1"/>
    <n v="13"/>
    <x v="0"/>
    <n v="14.04"/>
    <x v="0"/>
    <n v="165000"/>
    <s v="Abu-abu"/>
    <n v="2145000"/>
    <x v="24"/>
    <n v="2"/>
    <x v="7"/>
    <d v="2023-04-05T00:00:00"/>
    <x v="7"/>
    <s v="Promo Lebaran"/>
    <s v="Promo Diskon Langsung"/>
    <n v="2400"/>
    <x v="299"/>
    <x v="2"/>
  </r>
  <r>
    <n v="1000001010"/>
    <x v="0"/>
    <x v="0"/>
    <s v="AGT602141CR"/>
    <x v="71"/>
    <x v="0"/>
    <n v="9"/>
    <x v="0"/>
    <n v="9.7200000000000006"/>
    <x v="0"/>
    <n v="170000"/>
    <s v="Kuning"/>
    <n v="1530000"/>
    <x v="196"/>
    <n v="5"/>
    <x v="6"/>
    <d v="2023-01-14T00:00:00"/>
    <x v="6"/>
    <m/>
    <m/>
    <n v="0"/>
    <x v="303"/>
    <x v="0"/>
  </r>
  <r>
    <n v="1000001111"/>
    <x v="2"/>
    <x v="2"/>
    <s v="AGT602421CR"/>
    <x v="68"/>
    <x v="0"/>
    <n v="40"/>
    <x v="0"/>
    <n v="43.2"/>
    <x v="0"/>
    <n v="170000"/>
    <s v="Kuning"/>
    <n v="6800000"/>
    <x v="40"/>
    <n v="5"/>
    <x v="6"/>
    <d v="2023-01-20T00:00:00"/>
    <x v="6"/>
    <m/>
    <m/>
    <n v="0"/>
    <x v="304"/>
    <x v="2"/>
  </r>
  <r>
    <n v="1000001111"/>
    <x v="2"/>
    <x v="2"/>
    <s v="AGT602421CR"/>
    <x v="68"/>
    <x v="0"/>
    <n v="50"/>
    <x v="0"/>
    <n v="54"/>
    <x v="0"/>
    <n v="170000"/>
    <s v="Kuning"/>
    <n v="8500000"/>
    <x v="40"/>
    <n v="5"/>
    <x v="6"/>
    <d v="2023-01-20T00:00:00"/>
    <x v="6"/>
    <m/>
    <m/>
    <n v="0"/>
    <x v="305"/>
    <x v="2"/>
  </r>
  <r>
    <n v="1000001111"/>
    <x v="2"/>
    <x v="2"/>
    <s v="AGT602421CR"/>
    <x v="68"/>
    <x v="0"/>
    <n v="80"/>
    <x v="0"/>
    <n v="86.4"/>
    <x v="0"/>
    <n v="170000"/>
    <s v="Kuning"/>
    <n v="13600000"/>
    <x v="40"/>
    <n v="5"/>
    <x v="6"/>
    <d v="2023-01-23T00:00:00"/>
    <x v="6"/>
    <m/>
    <m/>
    <n v="0"/>
    <x v="306"/>
    <x v="2"/>
  </r>
  <r>
    <n v="1000001010"/>
    <x v="0"/>
    <x v="0"/>
    <s v="AGT602422CR"/>
    <x v="69"/>
    <x v="0"/>
    <n v="9"/>
    <x v="0"/>
    <n v="9.7200000000000006"/>
    <x v="0"/>
    <n v="170000"/>
    <s v="Kuning"/>
    <n v="1530000"/>
    <x v="222"/>
    <n v="3"/>
    <x v="6"/>
    <d v="2023-01-25T00:00:00"/>
    <x v="6"/>
    <m/>
    <m/>
    <n v="0"/>
    <x v="303"/>
    <x v="0"/>
  </r>
  <r>
    <n v="1000001111"/>
    <x v="2"/>
    <x v="2"/>
    <s v="AGT602423CR"/>
    <x v="70"/>
    <x v="0"/>
    <n v="1"/>
    <x v="0"/>
    <n v="1.08"/>
    <x v="0"/>
    <n v="170000"/>
    <s v="Kuning"/>
    <n v="170000"/>
    <x v="23"/>
    <n v="1"/>
    <x v="6"/>
    <d v="2023-01-31T00:00:00"/>
    <x v="6"/>
    <m/>
    <m/>
    <n v="0"/>
    <x v="307"/>
    <x v="2"/>
  </r>
  <r>
    <n v="1000001010"/>
    <x v="0"/>
    <x v="0"/>
    <s v="AGT602423CR"/>
    <x v="70"/>
    <x v="0"/>
    <n v="16"/>
    <x v="0"/>
    <n v="17.28"/>
    <x v="0"/>
    <n v="170000"/>
    <s v="Kuning"/>
    <n v="2720000"/>
    <x v="223"/>
    <n v="5"/>
    <x v="6"/>
    <d v="2023-01-06T00:00:00"/>
    <x v="6"/>
    <m/>
    <m/>
    <n v="0"/>
    <x v="308"/>
    <x v="0"/>
  </r>
  <r>
    <n v="1000001111"/>
    <x v="2"/>
    <x v="2"/>
    <s v="AGT602423CR"/>
    <x v="70"/>
    <x v="0"/>
    <n v="160"/>
    <x v="0"/>
    <n v="172.8"/>
    <x v="0"/>
    <n v="170000"/>
    <s v="Kuning"/>
    <n v="27200000"/>
    <x v="132"/>
    <n v="5"/>
    <x v="9"/>
    <d v="2023-02-21T00:00:00"/>
    <x v="9"/>
    <m/>
    <m/>
    <n v="0"/>
    <x v="309"/>
    <x v="2"/>
  </r>
  <r>
    <n v="1000001111"/>
    <x v="2"/>
    <x v="2"/>
    <s v="AGT602422CR"/>
    <x v="69"/>
    <x v="0"/>
    <n v="40"/>
    <x v="0"/>
    <n v="43.2"/>
    <x v="0"/>
    <n v="170000"/>
    <s v="Kuning"/>
    <n v="6800000"/>
    <x v="132"/>
    <n v="5"/>
    <x v="9"/>
    <d v="2023-02-21T00:00:00"/>
    <x v="9"/>
    <m/>
    <m/>
    <n v="0"/>
    <x v="304"/>
    <x v="2"/>
  </r>
  <r>
    <n v="1000001111"/>
    <x v="2"/>
    <x v="2"/>
    <s v="AGT602423CR"/>
    <x v="70"/>
    <x v="0"/>
    <n v="15"/>
    <x v="0"/>
    <n v="16.2"/>
    <x v="0"/>
    <n v="170000"/>
    <s v="Kuning"/>
    <n v="2550000"/>
    <x v="224"/>
    <n v="3"/>
    <x v="9"/>
    <d v="2023-02-08T00:00:00"/>
    <x v="9"/>
    <m/>
    <m/>
    <n v="0"/>
    <x v="310"/>
    <x v="2"/>
  </r>
  <r>
    <n v="1000001111"/>
    <x v="2"/>
    <x v="2"/>
    <s v="AGT602423CR"/>
    <x v="70"/>
    <x v="0"/>
    <n v="240"/>
    <x v="0"/>
    <n v="259.2"/>
    <x v="0"/>
    <n v="170000"/>
    <s v="Kuning"/>
    <n v="40800000"/>
    <x v="32"/>
    <n v="4"/>
    <x v="10"/>
    <d v="2023-03-23T00:00:00"/>
    <x v="10"/>
    <s v="Promo Lebaran"/>
    <s v="Promo Diskon Langsung"/>
    <n v="1500"/>
    <x v="311"/>
    <x v="2"/>
  </r>
  <r>
    <n v="1000001111"/>
    <x v="2"/>
    <x v="2"/>
    <s v="AGT602422CR"/>
    <x v="69"/>
    <x v="0"/>
    <n v="80"/>
    <x v="0"/>
    <n v="86.4"/>
    <x v="0"/>
    <n v="170000"/>
    <s v="Kuning"/>
    <n v="13600000"/>
    <x v="32"/>
    <n v="4"/>
    <x v="10"/>
    <d v="2023-03-23T00:00:00"/>
    <x v="10"/>
    <s v="Promo Lebaran"/>
    <s v="Promo Diskon Langsung"/>
    <n v="1500"/>
    <x v="312"/>
    <x v="2"/>
  </r>
  <r>
    <n v="1000001111"/>
    <x v="2"/>
    <x v="2"/>
    <s v="AGT602421CR"/>
    <x v="68"/>
    <x v="0"/>
    <n v="80"/>
    <x v="0"/>
    <n v="86.4"/>
    <x v="0"/>
    <n v="170000"/>
    <s v="Kuning"/>
    <n v="13600000"/>
    <x v="58"/>
    <n v="1"/>
    <x v="10"/>
    <d v="2023-03-27T00:00:00"/>
    <x v="10"/>
    <s v="Promo Lebaran"/>
    <s v="Promo Diskon Langsung"/>
    <n v="1500"/>
    <x v="312"/>
    <x v="2"/>
  </r>
  <r>
    <n v="1000001010"/>
    <x v="0"/>
    <x v="0"/>
    <s v="AGT602423CR"/>
    <x v="70"/>
    <x v="0"/>
    <n v="32"/>
    <x v="0"/>
    <n v="34.56"/>
    <x v="0"/>
    <n v="170000"/>
    <s v="Kuning"/>
    <n v="5440000"/>
    <x v="63"/>
    <n v="2"/>
    <x v="7"/>
    <d v="2023-04-12T00:00:00"/>
    <x v="7"/>
    <s v="Promo Lebaran"/>
    <s v="Promo Diskon Langsung"/>
    <n v="1500"/>
    <x v="313"/>
    <x v="0"/>
  </r>
  <r>
    <n v="1000001010"/>
    <x v="0"/>
    <x v="0"/>
    <s v="AGT602139CR"/>
    <x v="67"/>
    <x v="0"/>
    <n v="20"/>
    <x v="0"/>
    <n v="21.6"/>
    <x v="0"/>
    <n v="170000"/>
    <s v="Kuning"/>
    <n v="3400000"/>
    <x v="24"/>
    <n v="2"/>
    <x v="7"/>
    <d v="2023-04-08T00:00:00"/>
    <x v="7"/>
    <s v="Promo Lebaran"/>
    <s v="Promo Diskon Langsung"/>
    <n v="1500"/>
    <x v="314"/>
    <x v="0"/>
  </r>
  <r>
    <n v="1000001010"/>
    <x v="0"/>
    <x v="0"/>
    <s v="AGT602422CR"/>
    <x v="69"/>
    <x v="0"/>
    <n v="10"/>
    <x v="0"/>
    <n v="10.8"/>
    <x v="0"/>
    <n v="170000"/>
    <s v="Kuning"/>
    <n v="1700000"/>
    <x v="25"/>
    <n v="2"/>
    <x v="8"/>
    <d v="2023-06-07T00:00:00"/>
    <x v="8"/>
    <m/>
    <m/>
    <n v="0"/>
    <x v="315"/>
    <x v="0"/>
  </r>
  <r>
    <n v="1000001010"/>
    <x v="0"/>
    <x v="0"/>
    <s v="AGT602139CR"/>
    <x v="67"/>
    <x v="0"/>
    <n v="73"/>
    <x v="0"/>
    <n v="78.84"/>
    <x v="0"/>
    <n v="170000"/>
    <s v="Kuning"/>
    <n v="12410000"/>
    <x v="225"/>
    <n v="6"/>
    <x v="8"/>
    <d v="2023-06-12T00:00:00"/>
    <x v="8"/>
    <m/>
    <m/>
    <n v="0"/>
    <x v="316"/>
    <x v="0"/>
  </r>
  <r>
    <n v="1000001010"/>
    <x v="0"/>
    <x v="0"/>
    <s v="AGT602421CR"/>
    <x v="68"/>
    <x v="0"/>
    <n v="7"/>
    <x v="0"/>
    <n v="7.56"/>
    <x v="0"/>
    <n v="170000"/>
    <s v="Kuning"/>
    <n v="1190000"/>
    <x v="145"/>
    <n v="4"/>
    <x v="8"/>
    <d v="2023-06-15T00:00:00"/>
    <x v="8"/>
    <m/>
    <m/>
    <n v="0"/>
    <x v="317"/>
    <x v="0"/>
  </r>
  <r>
    <n v="1000001111"/>
    <x v="2"/>
    <x v="2"/>
    <s v="AGT602422CR"/>
    <x v="69"/>
    <x v="0"/>
    <n v="80"/>
    <x v="0"/>
    <n v="86.4"/>
    <x v="0"/>
    <n v="170000"/>
    <s v="Kuning"/>
    <n v="13600000"/>
    <x v="145"/>
    <n v="4"/>
    <x v="8"/>
    <d v="2023-06-22T00:00:00"/>
    <x v="8"/>
    <m/>
    <m/>
    <n v="0"/>
    <x v="306"/>
    <x v="2"/>
  </r>
  <r>
    <n v="1000001111"/>
    <x v="2"/>
    <x v="2"/>
    <s v="AGT602422CR"/>
    <x v="69"/>
    <x v="0"/>
    <n v="50"/>
    <x v="0"/>
    <n v="54"/>
    <x v="0"/>
    <n v="170000"/>
    <s v="Kuning"/>
    <n v="8500000"/>
    <x v="226"/>
    <n v="3"/>
    <x v="8"/>
    <d v="2023-06-22T00:00:00"/>
    <x v="8"/>
    <m/>
    <m/>
    <n v="0"/>
    <x v="305"/>
    <x v="2"/>
  </r>
  <r>
    <n v="1000001010"/>
    <x v="0"/>
    <x v="0"/>
    <s v="AGT602140CR"/>
    <x v="72"/>
    <x v="0"/>
    <n v="30"/>
    <x v="0"/>
    <n v="32.4"/>
    <x v="0"/>
    <n v="170000"/>
    <s v="Kuning"/>
    <n v="5100000"/>
    <x v="149"/>
    <n v="3"/>
    <x v="0"/>
    <d v="2023-07-05T00:00:00"/>
    <x v="0"/>
    <m/>
    <m/>
    <n v="0"/>
    <x v="318"/>
    <x v="0"/>
  </r>
  <r>
    <n v="1000001010"/>
    <x v="0"/>
    <x v="0"/>
    <s v="AGT602423CR"/>
    <x v="70"/>
    <x v="0"/>
    <n v="10"/>
    <x v="0"/>
    <n v="10.8"/>
    <x v="0"/>
    <n v="170000"/>
    <s v="Kuning"/>
    <n v="1700000"/>
    <x v="227"/>
    <n v="5"/>
    <x v="0"/>
    <d v="2023-07-10T00:00:00"/>
    <x v="0"/>
    <m/>
    <m/>
    <n v="0"/>
    <x v="315"/>
    <x v="0"/>
  </r>
  <r>
    <n v="1000001111"/>
    <x v="2"/>
    <x v="2"/>
    <s v="AGT602141CR"/>
    <x v="71"/>
    <x v="0"/>
    <n v="48"/>
    <x v="0"/>
    <n v="51.84"/>
    <x v="0"/>
    <n v="170000"/>
    <s v="Kuning"/>
    <n v="8160000"/>
    <x v="164"/>
    <n v="5"/>
    <x v="1"/>
    <d v="2023-08-12T00:00:00"/>
    <x v="1"/>
    <m/>
    <m/>
    <n v="0"/>
    <x v="319"/>
    <x v="2"/>
  </r>
  <r>
    <n v="1000001111"/>
    <x v="2"/>
    <x v="2"/>
    <s v="AGT602421CR"/>
    <x v="68"/>
    <x v="0"/>
    <n v="80"/>
    <x v="0"/>
    <n v="86.4"/>
    <x v="0"/>
    <n v="170000"/>
    <s v="Kuning"/>
    <n v="13600000"/>
    <x v="93"/>
    <n v="6"/>
    <x v="3"/>
    <d v="2023-10-23T00:00:00"/>
    <x v="3"/>
    <m/>
    <m/>
    <n v="0"/>
    <x v="306"/>
    <x v="2"/>
  </r>
  <r>
    <n v="1000001111"/>
    <x v="2"/>
    <x v="2"/>
    <s v="AGT602423CR"/>
    <x v="70"/>
    <x v="0"/>
    <n v="120"/>
    <x v="0"/>
    <n v="129.6"/>
    <x v="0"/>
    <n v="170000"/>
    <s v="Kuning"/>
    <n v="20400000"/>
    <x v="93"/>
    <n v="6"/>
    <x v="3"/>
    <d v="2023-10-25T00:00:00"/>
    <x v="3"/>
    <m/>
    <m/>
    <n v="0"/>
    <x v="320"/>
    <x v="2"/>
  </r>
  <r>
    <n v="1000001111"/>
    <x v="2"/>
    <x v="2"/>
    <s v="AGT602422CR"/>
    <x v="69"/>
    <x v="0"/>
    <n v="80"/>
    <x v="0"/>
    <n v="86.4"/>
    <x v="0"/>
    <n v="170000"/>
    <s v="Kuning"/>
    <n v="13600000"/>
    <x v="93"/>
    <n v="6"/>
    <x v="3"/>
    <d v="2023-10-25T00:00:00"/>
    <x v="3"/>
    <m/>
    <m/>
    <n v="0"/>
    <x v="306"/>
    <x v="2"/>
  </r>
  <r>
    <n v="1000001111"/>
    <x v="2"/>
    <x v="2"/>
    <s v="AGT602422CR"/>
    <x v="69"/>
    <x v="0"/>
    <n v="40"/>
    <x v="0"/>
    <n v="43.2"/>
    <x v="0"/>
    <n v="170000"/>
    <s v="Kuning"/>
    <n v="6800000"/>
    <x v="101"/>
    <n v="3"/>
    <x v="4"/>
    <d v="2023-11-30T00:00:00"/>
    <x v="4"/>
    <m/>
    <m/>
    <n v="0"/>
    <x v="304"/>
    <x v="2"/>
  </r>
  <r>
    <n v="1000001111"/>
    <x v="2"/>
    <x v="2"/>
    <s v="AGT602423CR"/>
    <x v="70"/>
    <x v="0"/>
    <n v="80"/>
    <x v="0"/>
    <n v="86.4"/>
    <x v="0"/>
    <n v="170000"/>
    <s v="Kuning"/>
    <n v="13600000"/>
    <x v="101"/>
    <n v="3"/>
    <x v="4"/>
    <d v="2023-11-30T00:00:00"/>
    <x v="4"/>
    <m/>
    <m/>
    <n v="0"/>
    <x v="306"/>
    <x v="2"/>
  </r>
  <r>
    <n v="1000001111"/>
    <x v="2"/>
    <x v="2"/>
    <s v="AGT602140CR"/>
    <x v="72"/>
    <x v="0"/>
    <n v="21"/>
    <x v="0"/>
    <n v="22.68"/>
    <x v="0"/>
    <n v="170000"/>
    <s v="Kuning"/>
    <n v="3570000"/>
    <x v="184"/>
    <n v="2"/>
    <x v="5"/>
    <d v="2023-12-06T00:00:00"/>
    <x v="5"/>
    <m/>
    <m/>
    <n v="0"/>
    <x v="321"/>
    <x v="2"/>
  </r>
  <r>
    <n v="1000001111"/>
    <x v="2"/>
    <x v="2"/>
    <s v="AGT602140CR"/>
    <x v="72"/>
    <x v="0"/>
    <n v="3"/>
    <x v="0"/>
    <n v="3.24"/>
    <x v="0"/>
    <n v="170000"/>
    <s v="Kuning"/>
    <n v="510000"/>
    <x v="185"/>
    <n v="2"/>
    <x v="5"/>
    <d v="2023-12-13T00:00:00"/>
    <x v="5"/>
    <m/>
    <m/>
    <n v="0"/>
    <x v="322"/>
    <x v="2"/>
  </r>
  <r>
    <n v="1000001212"/>
    <x v="1"/>
    <x v="0"/>
    <s v="AGT602405R"/>
    <x v="75"/>
    <x v="0"/>
    <n v="49"/>
    <x v="0"/>
    <n v="52.92"/>
    <x v="0"/>
    <n v="180000"/>
    <s v="Lilac"/>
    <n v="8820000"/>
    <x v="211"/>
    <n v="6"/>
    <x v="9"/>
    <d v="2023-02-10T00:00:00"/>
    <x v="9"/>
    <m/>
    <m/>
    <n v="0"/>
    <x v="323"/>
    <x v="1"/>
  </r>
  <r>
    <n v="1000001212"/>
    <x v="1"/>
    <x v="0"/>
    <s v="AGT602418R"/>
    <x v="76"/>
    <x v="0"/>
    <n v="6"/>
    <x v="0"/>
    <n v="6.48"/>
    <x v="0"/>
    <n v="180000"/>
    <s v="Lilac"/>
    <n v="1080000"/>
    <x v="228"/>
    <n v="3"/>
    <x v="10"/>
    <d v="2023-03-03T00:00:00"/>
    <x v="10"/>
    <s v="Promo Lebaran"/>
    <s v="Promo Diskon Langsung"/>
    <n v="1500"/>
    <x v="324"/>
    <x v="1"/>
  </r>
  <r>
    <n v="1000001212"/>
    <x v="1"/>
    <x v="0"/>
    <s v="AGT602172R"/>
    <x v="77"/>
    <x v="0"/>
    <n v="17"/>
    <x v="0"/>
    <n v="18.36"/>
    <x v="0"/>
    <n v="180000"/>
    <s v="Lilac"/>
    <n v="3060000"/>
    <x v="64"/>
    <n v="1"/>
    <x v="7"/>
    <d v="2023-04-11T00:00:00"/>
    <x v="7"/>
    <s v="Promo Lebaran"/>
    <s v="Promo Diskon Langsung"/>
    <n v="1500"/>
    <x v="325"/>
    <x v="1"/>
  </r>
  <r>
    <n v="1000001212"/>
    <x v="1"/>
    <x v="0"/>
    <s v="AGT602407R"/>
    <x v="78"/>
    <x v="0"/>
    <n v="13"/>
    <x v="0"/>
    <n v="14.04"/>
    <x v="0"/>
    <n v="180000"/>
    <s v="Lilac"/>
    <n v="2340000"/>
    <x v="63"/>
    <n v="2"/>
    <x v="7"/>
    <d v="2023-04-12T00:00:00"/>
    <x v="7"/>
    <s v="Promo Lebaran"/>
    <s v="Promo Diskon Langsung"/>
    <n v="1500"/>
    <x v="326"/>
    <x v="1"/>
  </r>
  <r>
    <n v="1000001212"/>
    <x v="1"/>
    <x v="0"/>
    <s v="AGT602418R"/>
    <x v="76"/>
    <x v="0"/>
    <n v="1"/>
    <x v="0"/>
    <n v="1.08"/>
    <x v="0"/>
    <n v="180000"/>
    <s v="Lilac"/>
    <n v="180000"/>
    <x v="138"/>
    <n v="4"/>
    <x v="7"/>
    <d v="2023-04-13T00:00:00"/>
    <x v="7"/>
    <s v="Promo Lebaran"/>
    <s v="Promo Diskon Langsung"/>
    <n v="1500"/>
    <x v="327"/>
    <x v="1"/>
  </r>
  <r>
    <n v="1000001212"/>
    <x v="1"/>
    <x v="0"/>
    <s v="AGT602407R"/>
    <x v="78"/>
    <x v="0"/>
    <n v="18"/>
    <x v="0"/>
    <n v="19.440000000000001"/>
    <x v="0"/>
    <n v="180000"/>
    <s v="Lilac"/>
    <n v="3240000"/>
    <x v="229"/>
    <n v="6"/>
    <x v="7"/>
    <d v="2023-04-10T00:00:00"/>
    <x v="7"/>
    <s v="Promo Lebaran"/>
    <s v="Promo Diskon Langsung"/>
    <n v="1500"/>
    <x v="328"/>
    <x v="1"/>
  </r>
  <r>
    <n v="1000001212"/>
    <x v="1"/>
    <x v="0"/>
    <s v="AGT602407R"/>
    <x v="78"/>
    <x v="0"/>
    <n v="7"/>
    <x v="0"/>
    <n v="7.56"/>
    <x v="0"/>
    <n v="180000"/>
    <s v="Lilac"/>
    <n v="1260000"/>
    <x v="230"/>
    <n v="5"/>
    <x v="11"/>
    <d v="2023-05-05T00:00:00"/>
    <x v="11"/>
    <s v="Promo Lebaran"/>
    <s v="Promo Diskon Langsung"/>
    <n v="1500"/>
    <x v="329"/>
    <x v="1"/>
  </r>
  <r>
    <n v="1000001212"/>
    <x v="1"/>
    <x v="0"/>
    <s v="AGT602063R"/>
    <x v="79"/>
    <x v="0"/>
    <n v="11"/>
    <x v="0"/>
    <n v="11.88"/>
    <x v="0"/>
    <n v="180000"/>
    <s v="Lilac"/>
    <n v="1980000"/>
    <x v="164"/>
    <n v="5"/>
    <x v="1"/>
    <d v="2023-08-16T00:00:00"/>
    <x v="1"/>
    <m/>
    <m/>
    <n v="0"/>
    <x v="278"/>
    <x v="1"/>
  </r>
  <r>
    <n v="1000001212"/>
    <x v="1"/>
    <x v="0"/>
    <s v="AGT602262R"/>
    <x v="80"/>
    <x v="0"/>
    <n v="60"/>
    <x v="0"/>
    <n v="64.8"/>
    <x v="0"/>
    <n v="180000"/>
    <s v="Lilac"/>
    <n v="10800000"/>
    <x v="212"/>
    <n v="1"/>
    <x v="0"/>
    <d v="2023-08-01T00:00:00"/>
    <x v="1"/>
    <m/>
    <m/>
    <n v="0"/>
    <x v="330"/>
    <x v="1"/>
  </r>
  <r>
    <n v="1000001212"/>
    <x v="1"/>
    <x v="0"/>
    <s v="AGT602063R"/>
    <x v="79"/>
    <x v="0"/>
    <n v="3"/>
    <x v="0"/>
    <n v="3.24"/>
    <x v="0"/>
    <n v="180000"/>
    <s v="Lilac"/>
    <n v="540000"/>
    <x v="88"/>
    <n v="2"/>
    <x v="1"/>
    <d v="2023-08-01T00:00:00"/>
    <x v="1"/>
    <m/>
    <m/>
    <n v="0"/>
    <x v="331"/>
    <x v="1"/>
  </r>
  <r>
    <n v="1000001010"/>
    <x v="0"/>
    <x v="1"/>
    <s v="AGT602406R"/>
    <x v="81"/>
    <x v="0"/>
    <n v="2"/>
    <x v="0"/>
    <n v="2.16"/>
    <x v="0"/>
    <n v="180000"/>
    <s v="Lilac"/>
    <n v="360000"/>
    <x v="96"/>
    <n v="6"/>
    <x v="4"/>
    <d v="2023-11-14T00:00:00"/>
    <x v="4"/>
    <m/>
    <m/>
    <n v="0"/>
    <x v="332"/>
    <x v="0"/>
  </r>
  <r>
    <n v="1000001010"/>
    <x v="0"/>
    <x v="1"/>
    <s v="AGT602172R"/>
    <x v="77"/>
    <x v="0"/>
    <n v="4"/>
    <x v="0"/>
    <n v="4.32"/>
    <x v="0"/>
    <n v="180000"/>
    <s v="Lilac"/>
    <n v="720000"/>
    <x v="215"/>
    <n v="1"/>
    <x v="4"/>
    <d v="2023-11-15T00:00:00"/>
    <x v="4"/>
    <m/>
    <m/>
    <n v="0"/>
    <x v="333"/>
    <x v="0"/>
  </r>
  <r>
    <n v="1000001212"/>
    <x v="1"/>
    <x v="0"/>
    <s v="AGT602062R"/>
    <x v="82"/>
    <x v="0"/>
    <n v="22"/>
    <x v="0"/>
    <n v="23.76"/>
    <x v="0"/>
    <n v="180000"/>
    <s v="Lilac"/>
    <n v="3960000"/>
    <x v="19"/>
    <n v="5"/>
    <x v="4"/>
    <d v="2023-11-21T00:00:00"/>
    <x v="4"/>
    <m/>
    <m/>
    <n v="0"/>
    <x v="279"/>
    <x v="1"/>
  </r>
  <r>
    <n v="1000001010"/>
    <x v="0"/>
    <x v="1"/>
    <s v="AGT605519CR"/>
    <x v="83"/>
    <x v="0"/>
    <n v="15"/>
    <x v="0"/>
    <n v="16.2"/>
    <x v="0"/>
    <n v="180000"/>
    <s v="Lilac"/>
    <n v="2700000"/>
    <x v="98"/>
    <n v="5"/>
    <x v="4"/>
    <d v="2023-11-21T00:00:00"/>
    <x v="4"/>
    <m/>
    <m/>
    <n v="0"/>
    <x v="180"/>
    <x v="0"/>
  </r>
  <r>
    <n v="1000001010"/>
    <x v="0"/>
    <x v="1"/>
    <s v="AGT602406R"/>
    <x v="81"/>
    <x v="0"/>
    <n v="2"/>
    <x v="0"/>
    <n v="2.16"/>
    <x v="0"/>
    <n v="180000"/>
    <s v="Lilac"/>
    <n v="360000"/>
    <x v="231"/>
    <n v="2"/>
    <x v="4"/>
    <d v="2023-11-28T00:00:00"/>
    <x v="4"/>
    <m/>
    <m/>
    <n v="0"/>
    <x v="332"/>
    <x v="0"/>
  </r>
  <r>
    <n v="1000001010"/>
    <x v="0"/>
    <x v="1"/>
    <s v="AGT602406R"/>
    <x v="81"/>
    <x v="0"/>
    <n v="3"/>
    <x v="0"/>
    <n v="3.24"/>
    <x v="0"/>
    <n v="180000"/>
    <s v="Lilac"/>
    <n v="540000"/>
    <x v="14"/>
    <n v="2"/>
    <x v="4"/>
    <d v="2023-11-08T00:00:00"/>
    <x v="4"/>
    <m/>
    <m/>
    <n v="0"/>
    <x v="331"/>
    <x v="0"/>
  </r>
  <r>
    <n v="1000001212"/>
    <x v="1"/>
    <x v="0"/>
    <s v="AGT602407R"/>
    <x v="78"/>
    <x v="0"/>
    <n v="150"/>
    <x v="0"/>
    <n v="162"/>
    <x v="0"/>
    <n v="180000"/>
    <s v="Lilac"/>
    <n v="27000000"/>
    <x v="216"/>
    <n v="5"/>
    <x v="5"/>
    <d v="2023-12-29T00:00:00"/>
    <x v="5"/>
    <m/>
    <m/>
    <n v="0"/>
    <x v="238"/>
    <x v="1"/>
  </r>
  <r>
    <n v="1000001010"/>
    <x v="0"/>
    <x v="1"/>
    <s v="AGT602406R"/>
    <x v="81"/>
    <x v="0"/>
    <n v="2"/>
    <x v="0"/>
    <n v="2.16"/>
    <x v="0"/>
    <n v="180000"/>
    <s v="Lilac"/>
    <n v="360000"/>
    <x v="217"/>
    <n v="1"/>
    <x v="5"/>
    <d v="2023-12-12T00:00:00"/>
    <x v="5"/>
    <m/>
    <m/>
    <n v="0"/>
    <x v="332"/>
    <x v="0"/>
  </r>
  <r>
    <n v="1000001212"/>
    <x v="1"/>
    <x v="0"/>
    <s v="AGT602262R"/>
    <x v="80"/>
    <x v="0"/>
    <n v="105"/>
    <x v="0"/>
    <n v="113.4"/>
    <x v="0"/>
    <n v="180000"/>
    <s v="Lilac"/>
    <n v="18900000"/>
    <x v="224"/>
    <n v="3"/>
    <x v="9"/>
    <d v="2023-02-09T00:00:00"/>
    <x v="9"/>
    <m/>
    <m/>
    <n v="0"/>
    <x v="334"/>
    <x v="1"/>
  </r>
  <r>
    <n v="1000001010"/>
    <x v="0"/>
    <x v="0"/>
    <s v="AGT602063R"/>
    <x v="79"/>
    <x v="0"/>
    <n v="14"/>
    <x v="0"/>
    <n v="15.12"/>
    <x v="0"/>
    <n v="180000"/>
    <s v="Lilac"/>
    <n v="2520000"/>
    <x v="44"/>
    <n v="5"/>
    <x v="9"/>
    <d v="2023-02-10T00:00:00"/>
    <x v="9"/>
    <m/>
    <m/>
    <n v="0"/>
    <x v="103"/>
    <x v="0"/>
  </r>
  <r>
    <n v="1000001212"/>
    <x v="1"/>
    <x v="0"/>
    <s v="AGT602253R"/>
    <x v="84"/>
    <x v="0"/>
    <n v="12"/>
    <x v="0"/>
    <n v="12.96"/>
    <x v="0"/>
    <n v="180000"/>
    <s v="Lilac"/>
    <n v="2160000"/>
    <x v="55"/>
    <n v="2"/>
    <x v="10"/>
    <d v="2023-03-07T00:00:00"/>
    <x v="10"/>
    <s v="Promo Lebaran"/>
    <s v="Promo Diskon Langsung"/>
    <n v="1500"/>
    <x v="335"/>
    <x v="1"/>
  </r>
  <r>
    <n v="1000001212"/>
    <x v="1"/>
    <x v="0"/>
    <s v="AGT602264R"/>
    <x v="85"/>
    <x v="0"/>
    <n v="2"/>
    <x v="0"/>
    <n v="2.16"/>
    <x v="0"/>
    <n v="180000"/>
    <s v="Lilac"/>
    <n v="360000"/>
    <x v="52"/>
    <n v="2"/>
    <x v="10"/>
    <d v="2023-03-14T00:00:00"/>
    <x v="10"/>
    <s v="Promo Lebaran"/>
    <s v="Promo Diskon Langsung"/>
    <n v="1500"/>
    <x v="336"/>
    <x v="1"/>
  </r>
  <r>
    <n v="1000001010"/>
    <x v="0"/>
    <x v="0"/>
    <s v="AGT602262R"/>
    <x v="80"/>
    <x v="0"/>
    <n v="39"/>
    <x v="0"/>
    <n v="42.12"/>
    <x v="0"/>
    <n v="180000"/>
    <s v="Lilac"/>
    <n v="7020000"/>
    <x v="31"/>
    <n v="6"/>
    <x v="10"/>
    <d v="2023-03-06T00:00:00"/>
    <x v="10"/>
    <s v="Promo Lebaran"/>
    <s v="Promo Diskon Langsung"/>
    <n v="1500"/>
    <x v="337"/>
    <x v="0"/>
  </r>
  <r>
    <n v="1000001212"/>
    <x v="1"/>
    <x v="0"/>
    <s v="AGT602063R"/>
    <x v="79"/>
    <x v="0"/>
    <n v="26"/>
    <x v="0"/>
    <n v="28.08"/>
    <x v="0"/>
    <n v="180000"/>
    <s v="Lilac"/>
    <n v="4680000"/>
    <x v="32"/>
    <n v="4"/>
    <x v="10"/>
    <d v="2023-03-17T00:00:00"/>
    <x v="10"/>
    <s v="Promo Lebaran"/>
    <s v="Promo Diskon Langsung"/>
    <n v="1500"/>
    <x v="338"/>
    <x v="1"/>
  </r>
  <r>
    <n v="1000001010"/>
    <x v="0"/>
    <x v="0"/>
    <s v="AGT602264R"/>
    <x v="85"/>
    <x v="0"/>
    <n v="104"/>
    <x v="0"/>
    <n v="112.32"/>
    <x v="0"/>
    <n v="180000"/>
    <s v="Lilac"/>
    <n v="18720000"/>
    <x v="62"/>
    <n v="2"/>
    <x v="10"/>
    <d v="2023-03-29T00:00:00"/>
    <x v="10"/>
    <s v="Promo Lebaran"/>
    <s v="Promo Diskon Langsung"/>
    <n v="1500"/>
    <x v="339"/>
    <x v="0"/>
  </r>
  <r>
    <n v="1000001010"/>
    <x v="0"/>
    <x v="0"/>
    <s v="AGT602264R"/>
    <x v="85"/>
    <x v="0"/>
    <n v="1"/>
    <x v="0"/>
    <n v="1.08"/>
    <x v="0"/>
    <n v="180000"/>
    <s v="Lilac"/>
    <n v="180000"/>
    <x v="62"/>
    <n v="2"/>
    <x v="10"/>
    <d v="2023-04-03T00:00:00"/>
    <x v="7"/>
    <s v="Promo Lebaran"/>
    <s v="Promo Diskon Langsung"/>
    <n v="1500"/>
    <x v="327"/>
    <x v="0"/>
  </r>
  <r>
    <n v="1000001010"/>
    <x v="0"/>
    <x v="0"/>
    <s v="AGT602264R"/>
    <x v="85"/>
    <x v="0"/>
    <n v="45"/>
    <x v="0"/>
    <n v="48.6"/>
    <x v="0"/>
    <n v="180000"/>
    <s v="Lilac"/>
    <n v="8100000"/>
    <x v="62"/>
    <n v="2"/>
    <x v="10"/>
    <d v="2023-04-03T00:00:00"/>
    <x v="7"/>
    <s v="Promo Lebaran"/>
    <s v="Promo Diskon Langsung"/>
    <n v="1500"/>
    <x v="340"/>
    <x v="0"/>
  </r>
  <r>
    <n v="1000001212"/>
    <x v="1"/>
    <x v="0"/>
    <s v="AGT602262R"/>
    <x v="80"/>
    <x v="0"/>
    <n v="30"/>
    <x v="0"/>
    <n v="32.4"/>
    <x v="0"/>
    <n v="180000"/>
    <s v="Lilac"/>
    <n v="5400000"/>
    <x v="35"/>
    <n v="1"/>
    <x v="11"/>
    <d v="2023-05-08T00:00:00"/>
    <x v="11"/>
    <s v="Promo Lebaran"/>
    <s v="Promo Diskon Langsung"/>
    <n v="1500"/>
    <x v="341"/>
    <x v="1"/>
  </r>
  <r>
    <n v="1000001010"/>
    <x v="0"/>
    <x v="0"/>
    <s v="AGT602264R"/>
    <x v="85"/>
    <x v="0"/>
    <n v="30"/>
    <x v="0"/>
    <n v="32.4"/>
    <x v="0"/>
    <n v="180000"/>
    <s v="Lilac"/>
    <n v="5400000"/>
    <x v="69"/>
    <n v="2"/>
    <x v="11"/>
    <d v="2023-05-09T00:00:00"/>
    <x v="11"/>
    <s v="Promo Lebaran"/>
    <s v="Promo Diskon Langsung"/>
    <n v="1500"/>
    <x v="341"/>
    <x v="0"/>
  </r>
  <r>
    <n v="1000001010"/>
    <x v="0"/>
    <x v="0"/>
    <s v="AGT602264R"/>
    <x v="85"/>
    <x v="0"/>
    <n v="30"/>
    <x v="0"/>
    <n v="32.4"/>
    <x v="0"/>
    <n v="180000"/>
    <s v="Lilac"/>
    <n v="5400000"/>
    <x v="72"/>
    <n v="6"/>
    <x v="11"/>
    <d v="2023-05-22T00:00:00"/>
    <x v="11"/>
    <s v="Promo Lebaran"/>
    <s v="Promo Diskon Langsung"/>
    <n v="1500"/>
    <x v="341"/>
    <x v="0"/>
  </r>
  <r>
    <n v="1000001212"/>
    <x v="1"/>
    <x v="0"/>
    <s v="AGT605519CR"/>
    <x v="83"/>
    <x v="0"/>
    <n v="30"/>
    <x v="0"/>
    <n v="32.4"/>
    <x v="0"/>
    <n v="180000"/>
    <s v="Lilac"/>
    <n v="5400000"/>
    <x v="87"/>
    <n v="2"/>
    <x v="0"/>
    <d v="2023-07-25T00:00:00"/>
    <x v="0"/>
    <m/>
    <m/>
    <n v="0"/>
    <x v="342"/>
    <x v="1"/>
  </r>
  <r>
    <n v="1000001212"/>
    <x v="1"/>
    <x v="0"/>
    <s v="AGT602264R"/>
    <x v="85"/>
    <x v="0"/>
    <n v="1"/>
    <x v="0"/>
    <n v="1.08"/>
    <x v="0"/>
    <n v="180000"/>
    <s v="Lilac"/>
    <n v="180000"/>
    <x v="227"/>
    <n v="5"/>
    <x v="0"/>
    <d v="2023-07-10T00:00:00"/>
    <x v="0"/>
    <m/>
    <m/>
    <n v="0"/>
    <x v="343"/>
    <x v="1"/>
  </r>
  <r>
    <n v="1000001212"/>
    <x v="1"/>
    <x v="0"/>
    <s v="AGT602063R"/>
    <x v="79"/>
    <x v="0"/>
    <n v="6"/>
    <x v="0"/>
    <n v="6.48"/>
    <x v="0"/>
    <n v="180000"/>
    <s v="Lilac"/>
    <n v="1080000"/>
    <x v="154"/>
    <n v="1"/>
    <x v="0"/>
    <d v="2023-07-18T00:00:00"/>
    <x v="0"/>
    <m/>
    <m/>
    <n v="0"/>
    <x v="344"/>
    <x v="1"/>
  </r>
  <r>
    <n v="1000001212"/>
    <x v="1"/>
    <x v="0"/>
    <s v="AGT602417R"/>
    <x v="86"/>
    <x v="0"/>
    <n v="50"/>
    <x v="0"/>
    <n v="54"/>
    <x v="0"/>
    <n v="180000"/>
    <s v="Lilac"/>
    <n v="9000000"/>
    <x v="6"/>
    <n v="2"/>
    <x v="1"/>
    <d v="2023-08-09T00:00:00"/>
    <x v="1"/>
    <m/>
    <m/>
    <n v="0"/>
    <x v="345"/>
    <x v="1"/>
  </r>
  <r>
    <n v="1000001010"/>
    <x v="0"/>
    <x v="0"/>
    <s v="AGT602262R"/>
    <x v="80"/>
    <x v="0"/>
    <n v="4"/>
    <x v="0"/>
    <n v="4.32"/>
    <x v="0"/>
    <n v="180000"/>
    <s v="Lilac"/>
    <n v="720000"/>
    <x v="2"/>
    <n v="1"/>
    <x v="1"/>
    <d v="2023-08-21T00:00:00"/>
    <x v="1"/>
    <m/>
    <m/>
    <n v="0"/>
    <x v="333"/>
    <x v="0"/>
  </r>
  <r>
    <n v="1000001010"/>
    <x v="0"/>
    <x v="0"/>
    <s v="AGT602262R"/>
    <x v="80"/>
    <x v="0"/>
    <n v="1"/>
    <x v="0"/>
    <n v="1.08"/>
    <x v="0"/>
    <n v="180000"/>
    <s v="Lilac"/>
    <n v="180000"/>
    <x v="232"/>
    <n v="4"/>
    <x v="1"/>
    <d v="2023-08-31T00:00:00"/>
    <x v="1"/>
    <m/>
    <m/>
    <n v="0"/>
    <x v="343"/>
    <x v="0"/>
  </r>
  <r>
    <n v="1000001212"/>
    <x v="1"/>
    <x v="0"/>
    <s v="AGT602253R"/>
    <x v="84"/>
    <x v="0"/>
    <n v="2"/>
    <x v="0"/>
    <n v="2.16"/>
    <x v="0"/>
    <n v="180000"/>
    <s v="Lilac"/>
    <n v="360000"/>
    <x v="233"/>
    <n v="6"/>
    <x v="1"/>
    <d v="2023-08-07T00:00:00"/>
    <x v="1"/>
    <m/>
    <m/>
    <n v="0"/>
    <x v="332"/>
    <x v="1"/>
  </r>
  <r>
    <n v="1000001010"/>
    <x v="0"/>
    <x v="0"/>
    <s v="AGT602264R"/>
    <x v="85"/>
    <x v="0"/>
    <n v="15"/>
    <x v="0"/>
    <n v="16.2"/>
    <x v="0"/>
    <n v="180000"/>
    <s v="Lilac"/>
    <n v="2700000"/>
    <x v="88"/>
    <n v="2"/>
    <x v="1"/>
    <d v="2023-08-02T00:00:00"/>
    <x v="1"/>
    <m/>
    <m/>
    <n v="0"/>
    <x v="180"/>
    <x v="0"/>
  </r>
  <r>
    <n v="1000001010"/>
    <x v="0"/>
    <x v="0"/>
    <s v="AGT602262R"/>
    <x v="80"/>
    <x v="0"/>
    <n v="2"/>
    <x v="0"/>
    <n v="2.16"/>
    <x v="0"/>
    <n v="180000"/>
    <s v="Lilac"/>
    <n v="360000"/>
    <x v="89"/>
    <n v="3"/>
    <x v="1"/>
    <d v="2023-08-03T00:00:00"/>
    <x v="1"/>
    <m/>
    <m/>
    <n v="0"/>
    <x v="332"/>
    <x v="0"/>
  </r>
  <r>
    <n v="1000001010"/>
    <x v="0"/>
    <x v="0"/>
    <s v="AGT602262R"/>
    <x v="80"/>
    <x v="0"/>
    <n v="11"/>
    <x v="0"/>
    <n v="11.88"/>
    <x v="0"/>
    <n v="180000"/>
    <s v="Lilac"/>
    <n v="1980000"/>
    <x v="7"/>
    <n v="3"/>
    <x v="1"/>
    <d v="2023-08-09T00:00:00"/>
    <x v="1"/>
    <m/>
    <m/>
    <n v="0"/>
    <x v="278"/>
    <x v="0"/>
  </r>
  <r>
    <n v="1000001010"/>
    <x v="0"/>
    <x v="1"/>
    <s v="AGT602264R"/>
    <x v="85"/>
    <x v="0"/>
    <n v="53"/>
    <x v="0"/>
    <n v="57.24"/>
    <x v="0"/>
    <n v="180000"/>
    <s v="Lilac"/>
    <n v="9540000"/>
    <x v="234"/>
    <n v="6"/>
    <x v="2"/>
    <d v="2023-09-25T00:00:00"/>
    <x v="2"/>
    <m/>
    <m/>
    <n v="0"/>
    <x v="346"/>
    <x v="0"/>
  </r>
  <r>
    <n v="1000001010"/>
    <x v="0"/>
    <x v="1"/>
    <s v="AGT602264R"/>
    <x v="85"/>
    <x v="0"/>
    <n v="72"/>
    <x v="0"/>
    <n v="77.760000000000005"/>
    <x v="0"/>
    <n v="180000"/>
    <s v="Lilac"/>
    <n v="12960000"/>
    <x v="8"/>
    <n v="1"/>
    <x v="2"/>
    <d v="2023-09-19T00:00:00"/>
    <x v="2"/>
    <m/>
    <m/>
    <n v="0"/>
    <x v="347"/>
    <x v="0"/>
  </r>
  <r>
    <n v="1000001010"/>
    <x v="0"/>
    <x v="1"/>
    <s v="AGT602264R"/>
    <x v="85"/>
    <x v="0"/>
    <n v="38"/>
    <x v="0"/>
    <n v="41.04"/>
    <x v="0"/>
    <n v="180000"/>
    <s v="Lilac"/>
    <n v="6840000"/>
    <x v="169"/>
    <n v="5"/>
    <x v="2"/>
    <d v="2023-09-04T00:00:00"/>
    <x v="2"/>
    <m/>
    <m/>
    <n v="0"/>
    <x v="348"/>
    <x v="0"/>
  </r>
  <r>
    <n v="1000001010"/>
    <x v="0"/>
    <x v="0"/>
    <s v="AGT602062R"/>
    <x v="82"/>
    <x v="0"/>
    <n v="23"/>
    <x v="0"/>
    <n v="24.84"/>
    <x v="0"/>
    <n v="180000"/>
    <s v="Lilac"/>
    <n v="4140000"/>
    <x v="161"/>
    <n v="2"/>
    <x v="1"/>
    <d v="2023-09-06T00:00:00"/>
    <x v="2"/>
    <m/>
    <m/>
    <n v="0"/>
    <x v="349"/>
    <x v="0"/>
  </r>
  <r>
    <n v="1000001010"/>
    <x v="0"/>
    <x v="1"/>
    <s v="AGT602253R"/>
    <x v="84"/>
    <x v="0"/>
    <n v="51"/>
    <x v="0"/>
    <n v="55.08"/>
    <x v="0"/>
    <n v="180000"/>
    <s v="Lilac"/>
    <n v="9180000"/>
    <x v="9"/>
    <n v="4"/>
    <x v="2"/>
    <d v="2023-09-08T00:00:00"/>
    <x v="2"/>
    <m/>
    <m/>
    <n v="0"/>
    <x v="350"/>
    <x v="0"/>
  </r>
  <r>
    <n v="1000001010"/>
    <x v="0"/>
    <x v="1"/>
    <s v="AGT602262R"/>
    <x v="80"/>
    <x v="0"/>
    <n v="50"/>
    <x v="0"/>
    <n v="54"/>
    <x v="0"/>
    <n v="180000"/>
    <s v="Lilac"/>
    <n v="9000000"/>
    <x v="118"/>
    <n v="2"/>
    <x v="2"/>
    <d v="2023-10-23T00:00:00"/>
    <x v="3"/>
    <m/>
    <m/>
    <n v="0"/>
    <x v="345"/>
    <x v="0"/>
  </r>
  <r>
    <n v="1000001010"/>
    <x v="0"/>
    <x v="1"/>
    <s v="AGT602264R"/>
    <x v="85"/>
    <x v="0"/>
    <n v="19"/>
    <x v="0"/>
    <n v="20.52"/>
    <x v="0"/>
    <n v="180000"/>
    <s v="Lilac"/>
    <n v="3420000"/>
    <x v="234"/>
    <n v="6"/>
    <x v="2"/>
    <d v="2023-10-03T00:00:00"/>
    <x v="3"/>
    <m/>
    <m/>
    <n v="0"/>
    <x v="351"/>
    <x v="0"/>
  </r>
  <r>
    <n v="1000001010"/>
    <x v="0"/>
    <x v="1"/>
    <s v="AGT602262R"/>
    <x v="80"/>
    <x v="0"/>
    <n v="3"/>
    <x v="0"/>
    <n v="3.24"/>
    <x v="0"/>
    <n v="180000"/>
    <s v="Lilac"/>
    <n v="540000"/>
    <x v="96"/>
    <n v="6"/>
    <x v="4"/>
    <d v="2023-11-14T00:00:00"/>
    <x v="4"/>
    <m/>
    <m/>
    <n v="0"/>
    <x v="331"/>
    <x v="0"/>
  </r>
  <r>
    <n v="1000001010"/>
    <x v="0"/>
    <x v="1"/>
    <s v="AGT602264R"/>
    <x v="85"/>
    <x v="0"/>
    <n v="20"/>
    <x v="0"/>
    <n v="21.6"/>
    <x v="0"/>
    <n v="180000"/>
    <s v="Lilac"/>
    <n v="3600000"/>
    <x v="178"/>
    <n v="4"/>
    <x v="4"/>
    <d v="2023-11-16T00:00:00"/>
    <x v="4"/>
    <m/>
    <m/>
    <n v="0"/>
    <x v="184"/>
    <x v="0"/>
  </r>
  <r>
    <n v="1000001010"/>
    <x v="0"/>
    <x v="1"/>
    <s v="AGT602264R"/>
    <x v="85"/>
    <x v="0"/>
    <n v="90"/>
    <x v="0"/>
    <n v="97.2"/>
    <x v="0"/>
    <n v="180000"/>
    <s v="Lilac"/>
    <n v="16200000"/>
    <x v="178"/>
    <n v="4"/>
    <x v="4"/>
    <d v="2023-11-22T00:00:00"/>
    <x v="4"/>
    <m/>
    <m/>
    <n v="0"/>
    <x v="352"/>
    <x v="0"/>
  </r>
  <r>
    <n v="1000001010"/>
    <x v="0"/>
    <x v="1"/>
    <s v="AGT602264R"/>
    <x v="85"/>
    <x v="0"/>
    <n v="10"/>
    <x v="0"/>
    <n v="10.8"/>
    <x v="0"/>
    <n v="180000"/>
    <s v="Lilac"/>
    <n v="1800000"/>
    <x v="98"/>
    <n v="5"/>
    <x v="4"/>
    <d v="2023-11-22T00:00:00"/>
    <x v="4"/>
    <m/>
    <m/>
    <n v="0"/>
    <x v="195"/>
    <x v="0"/>
  </r>
  <r>
    <n v="1000001010"/>
    <x v="0"/>
    <x v="1"/>
    <s v="AGT602264R"/>
    <x v="85"/>
    <x v="0"/>
    <n v="36"/>
    <x v="0"/>
    <n v="38.880000000000003"/>
    <x v="0"/>
    <n v="180000"/>
    <s v="Lilac"/>
    <n v="6480000"/>
    <x v="191"/>
    <n v="4"/>
    <x v="4"/>
    <d v="2023-11-30T00:00:00"/>
    <x v="4"/>
    <m/>
    <m/>
    <n v="0"/>
    <x v="353"/>
    <x v="0"/>
  </r>
  <r>
    <n v="1000001010"/>
    <x v="0"/>
    <x v="1"/>
    <s v="AGT602264R"/>
    <x v="85"/>
    <x v="0"/>
    <n v="22"/>
    <x v="0"/>
    <n v="23.76"/>
    <x v="0"/>
    <n v="180000"/>
    <s v="Lilac"/>
    <n v="3960000"/>
    <x v="235"/>
    <n v="4"/>
    <x v="4"/>
    <d v="2023-11-03T00:00:00"/>
    <x v="4"/>
    <m/>
    <m/>
    <n v="0"/>
    <x v="279"/>
    <x v="0"/>
  </r>
  <r>
    <n v="1000001010"/>
    <x v="0"/>
    <x v="1"/>
    <s v="AGT602262R"/>
    <x v="80"/>
    <x v="0"/>
    <n v="169"/>
    <x v="0"/>
    <n v="182.52"/>
    <x v="0"/>
    <n v="180000"/>
    <s v="Lilac"/>
    <n v="30420000"/>
    <x v="210"/>
    <n v="6"/>
    <x v="4"/>
    <d v="2023-11-10T00:00:00"/>
    <x v="4"/>
    <m/>
    <m/>
    <n v="0"/>
    <x v="354"/>
    <x v="0"/>
  </r>
  <r>
    <n v="1000001010"/>
    <x v="0"/>
    <x v="1"/>
    <s v="AGT602262R"/>
    <x v="80"/>
    <x v="0"/>
    <n v="16"/>
    <x v="0"/>
    <n v="17.28"/>
    <x v="0"/>
    <n v="180000"/>
    <s v="Lilac"/>
    <n v="2880000"/>
    <x v="210"/>
    <n v="6"/>
    <x v="4"/>
    <d v="2023-11-10T00:00:00"/>
    <x v="4"/>
    <m/>
    <m/>
    <n v="0"/>
    <x v="355"/>
    <x v="0"/>
  </r>
  <r>
    <n v="1000001212"/>
    <x v="1"/>
    <x v="0"/>
    <s v="AGT602262R"/>
    <x v="80"/>
    <x v="0"/>
    <n v="30"/>
    <x v="0"/>
    <n v="32.4"/>
    <x v="0"/>
    <n v="180000"/>
    <s v="Lilac"/>
    <n v="5400000"/>
    <x v="17"/>
    <n v="1"/>
    <x v="4"/>
    <d v="2023-11-28T00:00:00"/>
    <x v="4"/>
    <m/>
    <m/>
    <n v="0"/>
    <x v="342"/>
    <x v="1"/>
  </r>
  <r>
    <n v="1000001010"/>
    <x v="0"/>
    <x v="1"/>
    <s v="AGT602264R"/>
    <x v="85"/>
    <x v="0"/>
    <n v="40"/>
    <x v="0"/>
    <n v="43.2"/>
    <x v="0"/>
    <n v="180000"/>
    <s v="Lilac"/>
    <n v="7200000"/>
    <x v="236"/>
    <n v="3"/>
    <x v="4"/>
    <d v="2023-11-02T00:00:00"/>
    <x v="4"/>
    <m/>
    <m/>
    <n v="0"/>
    <x v="356"/>
    <x v="0"/>
  </r>
  <r>
    <n v="1000001010"/>
    <x v="0"/>
    <x v="1"/>
    <s v="AGT602062R"/>
    <x v="82"/>
    <x v="0"/>
    <n v="18"/>
    <x v="0"/>
    <n v="19.440000000000001"/>
    <x v="0"/>
    <n v="180000"/>
    <s v="Lilac"/>
    <n v="3240000"/>
    <x v="105"/>
    <n v="3"/>
    <x v="5"/>
    <d v="2023-12-29T00:00:00"/>
    <x v="5"/>
    <m/>
    <m/>
    <n v="0"/>
    <x v="357"/>
    <x v="0"/>
  </r>
  <r>
    <n v="1000001010"/>
    <x v="0"/>
    <x v="1"/>
    <s v="AGT602172R"/>
    <x v="77"/>
    <x v="0"/>
    <n v="35"/>
    <x v="0"/>
    <n v="37.799999999999997"/>
    <x v="0"/>
    <n v="180000"/>
    <s v="Lilac"/>
    <n v="6300000"/>
    <x v="182"/>
    <n v="1"/>
    <x v="5"/>
    <d v="2023-12-26T00:00:00"/>
    <x v="5"/>
    <m/>
    <m/>
    <n v="0"/>
    <x v="161"/>
    <x v="0"/>
  </r>
  <r>
    <n v="1000001010"/>
    <x v="0"/>
    <x v="1"/>
    <s v="AGT602062R"/>
    <x v="82"/>
    <x v="0"/>
    <n v="15"/>
    <x v="0"/>
    <n v="16.2"/>
    <x v="0"/>
    <n v="180000"/>
    <s v="Lilac"/>
    <n v="2700000"/>
    <x v="181"/>
    <n v="2"/>
    <x v="5"/>
    <d v="2023-12-20T00:00:00"/>
    <x v="5"/>
    <m/>
    <m/>
    <n v="0"/>
    <x v="180"/>
    <x v="0"/>
  </r>
  <r>
    <n v="1000001010"/>
    <x v="0"/>
    <x v="1"/>
    <s v="AGT602062R"/>
    <x v="82"/>
    <x v="0"/>
    <n v="10"/>
    <x v="0"/>
    <n v="10.8"/>
    <x v="0"/>
    <n v="180000"/>
    <s v="Lilac"/>
    <n v="1800000"/>
    <x v="22"/>
    <n v="5"/>
    <x v="5"/>
    <d v="2023-12-08T00:00:00"/>
    <x v="5"/>
    <m/>
    <m/>
    <n v="0"/>
    <x v="195"/>
    <x v="0"/>
  </r>
  <r>
    <n v="1000001212"/>
    <x v="1"/>
    <x v="0"/>
    <s v="AGT602063R"/>
    <x v="79"/>
    <x v="0"/>
    <n v="4"/>
    <x v="0"/>
    <n v="4.32"/>
    <x v="0"/>
    <n v="180000"/>
    <s v="Lilac"/>
    <n v="720000"/>
    <x v="191"/>
    <n v="4"/>
    <x v="4"/>
    <d v="2023-12-02T00:00:00"/>
    <x v="5"/>
    <m/>
    <m/>
    <n v="0"/>
    <x v="333"/>
    <x v="1"/>
  </r>
  <r>
    <n v="1000001212"/>
    <x v="1"/>
    <x v="0"/>
    <s v="AGT602253R"/>
    <x v="84"/>
    <x v="0"/>
    <n v="7"/>
    <x v="0"/>
    <n v="7.56"/>
    <x v="0"/>
    <n v="180000"/>
    <s v="Lilac"/>
    <n v="1260000"/>
    <x v="189"/>
    <n v="1"/>
    <x v="5"/>
    <d v="2023-12-04T00:00:00"/>
    <x v="5"/>
    <m/>
    <m/>
    <n v="0"/>
    <x v="98"/>
    <x v="1"/>
  </r>
  <r>
    <n v="1000001212"/>
    <x v="1"/>
    <x v="0"/>
    <s v="AGT912238R"/>
    <x v="87"/>
    <x v="2"/>
    <n v="56"/>
    <x v="0"/>
    <n v="60.48"/>
    <x v="0"/>
    <n v="180000"/>
    <s v="Lilac"/>
    <n v="10080000"/>
    <x v="43"/>
    <n v="4"/>
    <x v="6"/>
    <d v="2023-01-31T00:00:00"/>
    <x v="6"/>
    <m/>
    <m/>
    <n v="0"/>
    <x v="140"/>
    <x v="1"/>
  </r>
  <r>
    <n v="1000001212"/>
    <x v="1"/>
    <x v="0"/>
    <s v="AGT912238R"/>
    <x v="87"/>
    <x v="2"/>
    <n v="62"/>
    <x v="0"/>
    <n v="66.959999999999994"/>
    <x v="0"/>
    <n v="180000"/>
    <s v="Lilac"/>
    <n v="11160000"/>
    <x v="63"/>
    <n v="2"/>
    <x v="7"/>
    <d v="2023-05-10T00:00:00"/>
    <x v="11"/>
    <s v="Promo Lebaran"/>
    <s v="Promo Diskon Langsung"/>
    <n v="1800"/>
    <x v="358"/>
    <x v="1"/>
  </r>
  <r>
    <n v="1000001010"/>
    <x v="0"/>
    <x v="1"/>
    <s v="AGT912238R"/>
    <x v="87"/>
    <x v="2"/>
    <n v="14"/>
    <x v="0"/>
    <n v="15.12"/>
    <x v="0"/>
    <n v="180000"/>
    <s v="Lilac"/>
    <n v="2520000"/>
    <x v="237"/>
    <n v="4"/>
    <x v="2"/>
    <d v="2023-09-30T00:00:00"/>
    <x v="2"/>
    <m/>
    <m/>
    <n v="0"/>
    <x v="103"/>
    <x v="0"/>
  </r>
  <r>
    <n v="1000001010"/>
    <x v="0"/>
    <x v="1"/>
    <s v="AGT912238R"/>
    <x v="87"/>
    <x v="2"/>
    <n v="1"/>
    <x v="0"/>
    <n v="1.08"/>
    <x v="0"/>
    <n v="180000"/>
    <s v="Lilac"/>
    <n v="180000"/>
    <x v="177"/>
    <n v="3"/>
    <x v="3"/>
    <d v="2023-10-05T00:00:00"/>
    <x v="3"/>
    <m/>
    <m/>
    <n v="0"/>
    <x v="343"/>
    <x v="0"/>
  </r>
  <r>
    <n v="1000001010"/>
    <x v="0"/>
    <x v="1"/>
    <s v="AGT912238R"/>
    <x v="87"/>
    <x v="2"/>
    <n v="-1"/>
    <x v="0"/>
    <n v="-1.08"/>
    <x v="0"/>
    <n v="180000"/>
    <s v="Lilac"/>
    <n v="-180000"/>
    <x v="177"/>
    <n v="3"/>
    <x v="3"/>
    <d v="2023-10-04T00:00:00"/>
    <x v="3"/>
    <m/>
    <m/>
    <n v="0"/>
    <x v="359"/>
    <x v="0"/>
  </r>
  <r>
    <n v="1000001212"/>
    <x v="1"/>
    <x v="0"/>
    <s v="AGT912238R"/>
    <x v="87"/>
    <x v="2"/>
    <n v="29"/>
    <x v="0"/>
    <n v="31.32"/>
    <x v="0"/>
    <n v="180000"/>
    <s v="Lilac"/>
    <n v="5220000"/>
    <x v="95"/>
    <n v="4"/>
    <x v="4"/>
    <d v="2023-11-13T00:00:00"/>
    <x v="4"/>
    <m/>
    <m/>
    <n v="0"/>
    <x v="360"/>
    <x v="1"/>
  </r>
  <r>
    <n v="1000001212"/>
    <x v="1"/>
    <x v="0"/>
    <s v="AGT912243R"/>
    <x v="88"/>
    <x v="2"/>
    <n v="2"/>
    <x v="0"/>
    <n v="2.16"/>
    <x v="0"/>
    <n v="180000"/>
    <s v="Lilac"/>
    <n v="360000"/>
    <x v="215"/>
    <n v="1"/>
    <x v="4"/>
    <d v="2023-11-13T00:00:00"/>
    <x v="4"/>
    <m/>
    <m/>
    <n v="0"/>
    <x v="332"/>
    <x v="1"/>
  </r>
  <r>
    <n v="1000001212"/>
    <x v="1"/>
    <x v="0"/>
    <s v="AGT912243R"/>
    <x v="88"/>
    <x v="2"/>
    <n v="10"/>
    <x v="0"/>
    <n v="10.8"/>
    <x v="0"/>
    <n v="180000"/>
    <s v="Lilac"/>
    <n v="1800000"/>
    <x v="17"/>
    <n v="1"/>
    <x v="4"/>
    <d v="2023-11-28T00:00:00"/>
    <x v="4"/>
    <m/>
    <m/>
    <n v="0"/>
    <x v="195"/>
    <x v="1"/>
  </r>
  <r>
    <n v="1000001010"/>
    <x v="0"/>
    <x v="1"/>
    <s v="AGT912238R"/>
    <x v="87"/>
    <x v="2"/>
    <n v="68"/>
    <x v="0"/>
    <n v="73.44"/>
    <x v="0"/>
    <n v="180000"/>
    <s v="Lilac"/>
    <n v="12240000"/>
    <x v="109"/>
    <n v="3"/>
    <x v="5"/>
    <d v="2023-12-14T00:00:00"/>
    <x v="5"/>
    <m/>
    <m/>
    <n v="0"/>
    <x v="361"/>
    <x v="0"/>
  </r>
  <r>
    <n v="1000001212"/>
    <x v="1"/>
    <x v="0"/>
    <s v="AGT912238R"/>
    <x v="87"/>
    <x v="2"/>
    <n v="17"/>
    <x v="0"/>
    <n v="18.36"/>
    <x v="0"/>
    <n v="180000"/>
    <s v="Lilac"/>
    <n v="3060000"/>
    <x v="21"/>
    <n v="4"/>
    <x v="5"/>
    <d v="2023-12-11T00:00:00"/>
    <x v="5"/>
    <m/>
    <m/>
    <n v="0"/>
    <x v="362"/>
    <x v="1"/>
  </r>
  <r>
    <n v="1000001212"/>
    <x v="1"/>
    <x v="0"/>
    <s v="AGT912243R"/>
    <x v="88"/>
    <x v="2"/>
    <n v="10"/>
    <x v="0"/>
    <n v="10.8"/>
    <x v="0"/>
    <n v="180000"/>
    <s v="Lilac"/>
    <n v="1800000"/>
    <x v="22"/>
    <n v="5"/>
    <x v="5"/>
    <d v="2023-12-12T00:00:00"/>
    <x v="5"/>
    <m/>
    <m/>
    <n v="0"/>
    <x v="195"/>
    <x v="1"/>
  </r>
  <r>
    <n v="1000001010"/>
    <x v="0"/>
    <x v="0"/>
    <s v="AGT602406R"/>
    <x v="81"/>
    <x v="0"/>
    <n v="5"/>
    <x v="0"/>
    <n v="5.4"/>
    <x v="0"/>
    <n v="190000"/>
    <s v="Putih"/>
    <n v="950000"/>
    <x v="148"/>
    <n v="4"/>
    <x v="8"/>
    <d v="2023-06-09T00:00:00"/>
    <x v="8"/>
    <m/>
    <m/>
    <n v="0"/>
    <x v="363"/>
    <x v="0"/>
  </r>
  <r>
    <n v="1000001010"/>
    <x v="0"/>
    <x v="0"/>
    <s v="AGT602417R"/>
    <x v="86"/>
    <x v="0"/>
    <n v="60"/>
    <x v="0"/>
    <n v="64.8"/>
    <x v="0"/>
    <n v="190000"/>
    <s v="Putih"/>
    <n v="11400000"/>
    <x v="202"/>
    <n v="1"/>
    <x v="8"/>
    <d v="2023-06-14T00:00:00"/>
    <x v="8"/>
    <m/>
    <m/>
    <n v="0"/>
    <x v="364"/>
    <x v="0"/>
  </r>
  <r>
    <n v="1000001010"/>
    <x v="0"/>
    <x v="0"/>
    <s v="AGT602417R"/>
    <x v="86"/>
    <x v="0"/>
    <n v="30"/>
    <x v="0"/>
    <n v="32.4"/>
    <x v="0"/>
    <n v="190000"/>
    <s v="Putih"/>
    <n v="5700000"/>
    <x v="227"/>
    <n v="5"/>
    <x v="0"/>
    <d v="2023-07-07T00:00:00"/>
    <x v="0"/>
    <m/>
    <m/>
    <n v="0"/>
    <x v="185"/>
    <x v="0"/>
  </r>
  <r>
    <n v="1000001010"/>
    <x v="0"/>
    <x v="0"/>
    <s v="AGT605551R"/>
    <x v="89"/>
    <x v="0"/>
    <n v="30"/>
    <x v="0"/>
    <n v="32.4"/>
    <x v="0"/>
    <n v="190000"/>
    <s v="Putih"/>
    <n v="5700000"/>
    <x v="208"/>
    <n v="4"/>
    <x v="0"/>
    <d v="2023-07-14T00:00:00"/>
    <x v="0"/>
    <m/>
    <m/>
    <n v="0"/>
    <x v="185"/>
    <x v="0"/>
  </r>
  <r>
    <n v="1000001111"/>
    <x v="2"/>
    <x v="2"/>
    <s v="AGT605519CR"/>
    <x v="83"/>
    <x v="0"/>
    <n v="23"/>
    <x v="0"/>
    <n v="24.84"/>
    <x v="0"/>
    <n v="190000"/>
    <s v="Putih"/>
    <n v="4370000"/>
    <x v="112"/>
    <n v="5"/>
    <x v="0"/>
    <d v="2023-07-22T00:00:00"/>
    <x v="0"/>
    <m/>
    <m/>
    <n v="0"/>
    <x v="365"/>
    <x v="2"/>
  </r>
  <r>
    <n v="1000001111"/>
    <x v="2"/>
    <x v="2"/>
    <s v="AGT605519CR"/>
    <x v="83"/>
    <x v="0"/>
    <n v="4"/>
    <x v="0"/>
    <n v="4.32"/>
    <x v="0"/>
    <n v="190000"/>
    <s v="Putih"/>
    <n v="760000"/>
    <x v="238"/>
    <n v="5"/>
    <x v="2"/>
    <d v="2023-09-26T00:00:00"/>
    <x v="2"/>
    <m/>
    <m/>
    <n v="0"/>
    <x v="366"/>
    <x v="2"/>
  </r>
  <r>
    <n v="1000001111"/>
    <x v="2"/>
    <x v="2"/>
    <s v="AGT605519CR"/>
    <x v="83"/>
    <x v="0"/>
    <n v="23"/>
    <x v="0"/>
    <n v="24.84"/>
    <x v="0"/>
    <n v="190000"/>
    <s v="Putih"/>
    <n v="4370000"/>
    <x v="239"/>
    <n v="2"/>
    <x v="2"/>
    <d v="2023-09-14T00:00:00"/>
    <x v="2"/>
    <m/>
    <m/>
    <n v="0"/>
    <x v="365"/>
    <x v="2"/>
  </r>
  <r>
    <n v="1000001111"/>
    <x v="2"/>
    <x v="2"/>
    <s v="AGT605519CR"/>
    <x v="83"/>
    <x v="0"/>
    <n v="1"/>
    <x v="0"/>
    <n v="1.08"/>
    <x v="0"/>
    <n v="190000"/>
    <s v="Putih"/>
    <n v="190000"/>
    <x v="240"/>
    <n v="2"/>
    <x v="3"/>
    <d v="2023-10-05T00:00:00"/>
    <x v="3"/>
    <m/>
    <m/>
    <n v="0"/>
    <x v="367"/>
    <x v="2"/>
  </r>
  <r>
    <n v="1000001212"/>
    <x v="1"/>
    <x v="0"/>
    <s v="AGT602418R"/>
    <x v="76"/>
    <x v="0"/>
    <n v="6"/>
    <x v="0"/>
    <n v="6.48"/>
    <x v="0"/>
    <n v="190000"/>
    <s v="Putih"/>
    <n v="1140000"/>
    <x v="38"/>
    <n v="1"/>
    <x v="6"/>
    <d v="2023-01-23T00:00:00"/>
    <x v="6"/>
    <m/>
    <m/>
    <n v="0"/>
    <x v="368"/>
    <x v="1"/>
  </r>
  <r>
    <n v="1000001111"/>
    <x v="2"/>
    <x v="2"/>
    <s v="AGT605551R"/>
    <x v="89"/>
    <x v="0"/>
    <n v="80"/>
    <x v="0"/>
    <n v="86.4"/>
    <x v="0"/>
    <n v="190000"/>
    <s v="Putih"/>
    <n v="15200000"/>
    <x v="132"/>
    <n v="5"/>
    <x v="9"/>
    <d v="2023-02-17T00:00:00"/>
    <x v="9"/>
    <m/>
    <m/>
    <n v="0"/>
    <x v="369"/>
    <x v="2"/>
  </r>
  <r>
    <n v="1000001010"/>
    <x v="0"/>
    <x v="0"/>
    <s v="AGT602417R"/>
    <x v="86"/>
    <x v="0"/>
    <n v="70"/>
    <x v="0"/>
    <n v="75.599999999999994"/>
    <x v="0"/>
    <n v="190000"/>
    <s v="Putih"/>
    <n v="13300000"/>
    <x v="50"/>
    <n v="1"/>
    <x v="9"/>
    <d v="2023-02-16T00:00:00"/>
    <x v="9"/>
    <m/>
    <m/>
    <n v="0"/>
    <x v="111"/>
    <x v="0"/>
  </r>
  <r>
    <n v="1000001010"/>
    <x v="0"/>
    <x v="0"/>
    <s v="AGT602172R"/>
    <x v="77"/>
    <x v="0"/>
    <n v="68"/>
    <x v="0"/>
    <n v="73.44"/>
    <x v="0"/>
    <n v="190000"/>
    <s v="Putih"/>
    <n v="12920000"/>
    <x v="135"/>
    <n v="1"/>
    <x v="9"/>
    <d v="2023-02-06T00:00:00"/>
    <x v="9"/>
    <m/>
    <m/>
    <n v="0"/>
    <x v="370"/>
    <x v="0"/>
  </r>
  <r>
    <n v="1000001010"/>
    <x v="0"/>
    <x v="0"/>
    <s v="AGT602172R"/>
    <x v="77"/>
    <x v="0"/>
    <n v="17"/>
    <x v="0"/>
    <n v="18.36"/>
    <x v="0"/>
    <n v="190000"/>
    <s v="Putih"/>
    <n v="3230000"/>
    <x v="56"/>
    <n v="3"/>
    <x v="10"/>
    <d v="2023-03-09T00:00:00"/>
    <x v="10"/>
    <s v="Promo Lebaran"/>
    <s v="Promo Diskon Langsung"/>
    <n v="1500"/>
    <x v="371"/>
    <x v="0"/>
  </r>
  <r>
    <n v="1000001010"/>
    <x v="0"/>
    <x v="0"/>
    <s v="AGT602417R"/>
    <x v="86"/>
    <x v="0"/>
    <n v="35"/>
    <x v="0"/>
    <n v="37.799999999999997"/>
    <x v="0"/>
    <n v="190000"/>
    <s v="Putih"/>
    <n v="6650000"/>
    <x v="56"/>
    <n v="3"/>
    <x v="10"/>
    <d v="2023-03-10T00:00:00"/>
    <x v="10"/>
    <s v="Promo Lebaran"/>
    <s v="Promo Diskon Langsung"/>
    <n v="1500"/>
    <x v="372"/>
    <x v="0"/>
  </r>
  <r>
    <n v="1000001010"/>
    <x v="0"/>
    <x v="0"/>
    <s v="AGT602170R"/>
    <x v="90"/>
    <x v="0"/>
    <n v="7"/>
    <x v="0"/>
    <n v="7.56"/>
    <x v="0"/>
    <n v="190000"/>
    <s v="Putih"/>
    <n v="1330000"/>
    <x v="221"/>
    <n v="1"/>
    <x v="10"/>
    <d v="2023-03-13T00:00:00"/>
    <x v="10"/>
    <s v="Promo Lebaran"/>
    <s v="Promo Diskon Langsung"/>
    <n v="1500"/>
    <x v="373"/>
    <x v="0"/>
  </r>
  <r>
    <n v="1000001111"/>
    <x v="2"/>
    <x v="2"/>
    <s v="AGT605550R"/>
    <x v="91"/>
    <x v="0"/>
    <n v="80"/>
    <x v="0"/>
    <n v="86.4"/>
    <x v="0"/>
    <n v="190000"/>
    <s v="Putih"/>
    <n v="15200000"/>
    <x v="32"/>
    <n v="4"/>
    <x v="10"/>
    <d v="2023-03-23T00:00:00"/>
    <x v="10"/>
    <s v="Promo Lebaran"/>
    <s v="Promo Diskon Langsung"/>
    <n v="1500"/>
    <x v="374"/>
    <x v="2"/>
  </r>
  <r>
    <n v="1000001212"/>
    <x v="1"/>
    <x v="0"/>
    <s v="AGT602170R"/>
    <x v="90"/>
    <x v="0"/>
    <n v="1"/>
    <x v="0"/>
    <n v="1.08"/>
    <x v="0"/>
    <n v="190000"/>
    <s v="Putih"/>
    <n v="190000"/>
    <x v="139"/>
    <n v="3"/>
    <x v="7"/>
    <d v="2023-04-06T00:00:00"/>
    <x v="7"/>
    <s v="Promo Lebaran"/>
    <s v="Promo Diskon Langsung"/>
    <n v="1500"/>
    <x v="375"/>
    <x v="1"/>
  </r>
  <r>
    <n v="1000001010"/>
    <x v="0"/>
    <x v="0"/>
    <s v="AGT602264R"/>
    <x v="85"/>
    <x v="0"/>
    <n v="50"/>
    <x v="0"/>
    <n v="54"/>
    <x v="0"/>
    <n v="190000"/>
    <s v="Putih"/>
    <n v="9500000"/>
    <x v="24"/>
    <n v="2"/>
    <x v="7"/>
    <d v="2023-04-05T00:00:00"/>
    <x v="7"/>
    <s v="Promo Lebaran"/>
    <s v="Promo Diskon Langsung"/>
    <n v="1500"/>
    <x v="376"/>
    <x v="0"/>
  </r>
  <r>
    <n v="1000001010"/>
    <x v="0"/>
    <x v="0"/>
    <s v="AGT602264R"/>
    <x v="85"/>
    <x v="0"/>
    <n v="10"/>
    <x v="0"/>
    <n v="10.8"/>
    <x v="0"/>
    <n v="190000"/>
    <s v="Putih"/>
    <n v="1900000"/>
    <x v="67"/>
    <n v="4"/>
    <x v="7"/>
    <d v="2023-04-06T00:00:00"/>
    <x v="7"/>
    <s v="Promo Lebaran"/>
    <s v="Promo Diskon Langsung"/>
    <n v="1500"/>
    <x v="377"/>
    <x v="0"/>
  </r>
  <r>
    <n v="1000001212"/>
    <x v="1"/>
    <x v="0"/>
    <s v="AGT605519CR"/>
    <x v="83"/>
    <x v="0"/>
    <n v="23"/>
    <x v="0"/>
    <n v="24.84"/>
    <x v="0"/>
    <n v="190000"/>
    <s v="Putih"/>
    <n v="4370000"/>
    <x v="241"/>
    <n v="3"/>
    <x v="8"/>
    <d v="2023-06-08T00:00:00"/>
    <x v="8"/>
    <m/>
    <m/>
    <n v="0"/>
    <x v="365"/>
    <x v="1"/>
  </r>
  <r>
    <n v="1000001010"/>
    <x v="0"/>
    <x v="0"/>
    <s v="AGT602417R"/>
    <x v="86"/>
    <x v="0"/>
    <n v="64"/>
    <x v="0"/>
    <n v="69.12"/>
    <x v="0"/>
    <n v="190000"/>
    <s v="Putih"/>
    <n v="12160000"/>
    <x v="77"/>
    <n v="1"/>
    <x v="11"/>
    <d v="2023-06-02T00:00:00"/>
    <x v="8"/>
    <m/>
    <m/>
    <n v="0"/>
    <x v="378"/>
    <x v="0"/>
  </r>
  <r>
    <n v="1000001212"/>
    <x v="1"/>
    <x v="0"/>
    <s v="AGT602417R"/>
    <x v="86"/>
    <x v="0"/>
    <n v="37"/>
    <x v="0"/>
    <n v="39.96"/>
    <x v="0"/>
    <n v="190000"/>
    <s v="Putih"/>
    <n v="7030000"/>
    <x v="28"/>
    <n v="1"/>
    <x v="8"/>
    <d v="2023-06-26T00:00:00"/>
    <x v="8"/>
    <m/>
    <m/>
    <n v="0"/>
    <x v="379"/>
    <x v="1"/>
  </r>
  <r>
    <n v="1000001010"/>
    <x v="0"/>
    <x v="0"/>
    <s v="AGT602406R"/>
    <x v="81"/>
    <x v="0"/>
    <n v="1"/>
    <x v="0"/>
    <n v="1.08"/>
    <x v="0"/>
    <n v="190000"/>
    <s v="Putih"/>
    <n v="190000"/>
    <x v="27"/>
    <n v="4"/>
    <x v="8"/>
    <d v="2023-06-23T00:00:00"/>
    <x v="8"/>
    <m/>
    <m/>
    <n v="0"/>
    <x v="367"/>
    <x v="0"/>
  </r>
  <r>
    <n v="1000001010"/>
    <x v="0"/>
    <x v="0"/>
    <s v="AGT602264R"/>
    <x v="85"/>
    <x v="0"/>
    <n v="7"/>
    <x v="0"/>
    <n v="7.56"/>
    <x v="0"/>
    <n v="190000"/>
    <s v="Putih"/>
    <n v="1330000"/>
    <x v="79"/>
    <n v="5"/>
    <x v="8"/>
    <d v="2023-06-03T00:00:00"/>
    <x v="8"/>
    <m/>
    <m/>
    <n v="0"/>
    <x v="380"/>
    <x v="0"/>
  </r>
  <r>
    <n v="1000001010"/>
    <x v="0"/>
    <x v="0"/>
    <s v="AGT602262R"/>
    <x v="80"/>
    <x v="0"/>
    <n v="11"/>
    <x v="0"/>
    <n v="11.88"/>
    <x v="0"/>
    <n v="190000"/>
    <s v="Putih"/>
    <n v="2090000"/>
    <x v="25"/>
    <n v="2"/>
    <x v="8"/>
    <d v="2023-06-08T00:00:00"/>
    <x v="8"/>
    <m/>
    <m/>
    <n v="0"/>
    <x v="381"/>
    <x v="0"/>
  </r>
  <r>
    <n v="1000001010"/>
    <x v="0"/>
    <x v="0"/>
    <s v="AGT602264R"/>
    <x v="85"/>
    <x v="0"/>
    <n v="7"/>
    <x v="0"/>
    <n v="7.56"/>
    <x v="0"/>
    <n v="190000"/>
    <s v="Putih"/>
    <n v="1330000"/>
    <x v="225"/>
    <n v="6"/>
    <x v="8"/>
    <d v="2023-06-12T00:00:00"/>
    <x v="8"/>
    <m/>
    <m/>
    <n v="0"/>
    <x v="380"/>
    <x v="0"/>
  </r>
  <r>
    <n v="1000001010"/>
    <x v="0"/>
    <x v="0"/>
    <s v="AGT602264R"/>
    <x v="85"/>
    <x v="0"/>
    <n v="25"/>
    <x v="0"/>
    <n v="27"/>
    <x v="0"/>
    <n v="190000"/>
    <s v="Putih"/>
    <n v="4750000"/>
    <x v="143"/>
    <n v="2"/>
    <x v="8"/>
    <d v="2023-06-15T00:00:00"/>
    <x v="8"/>
    <m/>
    <m/>
    <n v="0"/>
    <x v="382"/>
    <x v="0"/>
  </r>
  <r>
    <n v="1000001010"/>
    <x v="0"/>
    <x v="0"/>
    <s v="AGT602264R"/>
    <x v="85"/>
    <x v="0"/>
    <n v="12"/>
    <x v="0"/>
    <n v="12.96"/>
    <x v="0"/>
    <n v="190000"/>
    <s v="Putih"/>
    <n v="2280000"/>
    <x v="111"/>
    <n v="2"/>
    <x v="0"/>
    <d v="2023-07-04T00:00:00"/>
    <x v="0"/>
    <m/>
    <m/>
    <n v="0"/>
    <x v="383"/>
    <x v="0"/>
  </r>
  <r>
    <n v="1000001010"/>
    <x v="0"/>
    <x v="0"/>
    <s v="AGT602063R"/>
    <x v="79"/>
    <x v="0"/>
    <n v="1"/>
    <x v="0"/>
    <n v="1.08"/>
    <x v="0"/>
    <n v="190000"/>
    <s v="Putih"/>
    <n v="190000"/>
    <x v="151"/>
    <n v="1"/>
    <x v="0"/>
    <d v="2023-07-10T00:00:00"/>
    <x v="0"/>
    <m/>
    <m/>
    <n v="0"/>
    <x v="367"/>
    <x v="0"/>
  </r>
  <r>
    <n v="1000001010"/>
    <x v="0"/>
    <x v="0"/>
    <s v="AGT602170R"/>
    <x v="90"/>
    <x v="0"/>
    <n v="30"/>
    <x v="0"/>
    <n v="32.4"/>
    <x v="0"/>
    <n v="190000"/>
    <s v="Putih"/>
    <n v="5700000"/>
    <x v="154"/>
    <n v="1"/>
    <x v="0"/>
    <d v="2023-07-17T00:00:00"/>
    <x v="0"/>
    <m/>
    <m/>
    <n v="0"/>
    <x v="185"/>
    <x v="0"/>
  </r>
  <r>
    <n v="1000001010"/>
    <x v="0"/>
    <x v="0"/>
    <s v="AGT602170R"/>
    <x v="90"/>
    <x v="0"/>
    <n v="2"/>
    <x v="0"/>
    <n v="2.16"/>
    <x v="0"/>
    <n v="190000"/>
    <s v="Putih"/>
    <n v="380000"/>
    <x v="1"/>
    <n v="3"/>
    <x v="0"/>
    <d v="2023-07-26T00:00:00"/>
    <x v="0"/>
    <m/>
    <m/>
    <n v="0"/>
    <x v="384"/>
    <x v="0"/>
  </r>
  <r>
    <n v="1000001212"/>
    <x v="1"/>
    <x v="0"/>
    <s v="AGT602170R"/>
    <x v="90"/>
    <x v="0"/>
    <n v="5"/>
    <x v="0"/>
    <n v="5.4"/>
    <x v="0"/>
    <n v="190000"/>
    <s v="Putih"/>
    <n v="950000"/>
    <x v="88"/>
    <n v="2"/>
    <x v="1"/>
    <d v="2023-08-02T00:00:00"/>
    <x v="1"/>
    <m/>
    <m/>
    <n v="0"/>
    <x v="363"/>
    <x v="1"/>
  </r>
  <r>
    <n v="1000001212"/>
    <x v="1"/>
    <x v="0"/>
    <s v="AGT602170R"/>
    <x v="90"/>
    <x v="0"/>
    <n v="3"/>
    <x v="0"/>
    <n v="3.24"/>
    <x v="0"/>
    <n v="190000"/>
    <s v="Putih"/>
    <n v="570000"/>
    <x v="233"/>
    <n v="6"/>
    <x v="1"/>
    <d v="2023-08-07T00:00:00"/>
    <x v="1"/>
    <m/>
    <m/>
    <n v="0"/>
    <x v="385"/>
    <x v="1"/>
  </r>
  <r>
    <n v="1000001010"/>
    <x v="0"/>
    <x v="0"/>
    <s v="AGT605551R"/>
    <x v="89"/>
    <x v="0"/>
    <n v="3"/>
    <x v="0"/>
    <n v="3.24"/>
    <x v="0"/>
    <n v="190000"/>
    <s v="Putih"/>
    <n v="570000"/>
    <x v="89"/>
    <n v="3"/>
    <x v="1"/>
    <d v="2023-08-02T00:00:00"/>
    <x v="1"/>
    <m/>
    <m/>
    <n v="0"/>
    <x v="385"/>
    <x v="0"/>
  </r>
  <r>
    <n v="1000001010"/>
    <x v="0"/>
    <x v="0"/>
    <s v="AGT605551R"/>
    <x v="89"/>
    <x v="0"/>
    <n v="65"/>
    <x v="0"/>
    <n v="70.2"/>
    <x v="0"/>
    <n v="190000"/>
    <s v="Putih"/>
    <n v="12350000"/>
    <x v="87"/>
    <n v="2"/>
    <x v="0"/>
    <d v="2023-08-08T00:00:00"/>
    <x v="1"/>
    <m/>
    <m/>
    <n v="0"/>
    <x v="386"/>
    <x v="0"/>
  </r>
  <r>
    <n v="1000001010"/>
    <x v="0"/>
    <x v="1"/>
    <s v="AGT605551R"/>
    <x v="89"/>
    <x v="0"/>
    <n v="10"/>
    <x v="0"/>
    <n v="10.8"/>
    <x v="0"/>
    <n v="190000"/>
    <s v="Putih"/>
    <n v="1900000"/>
    <x v="237"/>
    <n v="4"/>
    <x v="2"/>
    <d v="2023-09-22T00:00:00"/>
    <x v="2"/>
    <m/>
    <m/>
    <n v="0"/>
    <x v="387"/>
    <x v="0"/>
  </r>
  <r>
    <n v="1000001010"/>
    <x v="0"/>
    <x v="1"/>
    <s v="AGT602406R"/>
    <x v="81"/>
    <x v="0"/>
    <n v="54"/>
    <x v="0"/>
    <n v="58.32"/>
    <x v="0"/>
    <n v="190000"/>
    <s v="Putih"/>
    <n v="10260000"/>
    <x v="237"/>
    <n v="4"/>
    <x v="2"/>
    <d v="2023-09-30T00:00:00"/>
    <x v="2"/>
    <m/>
    <m/>
    <n v="0"/>
    <x v="388"/>
    <x v="0"/>
  </r>
  <r>
    <n v="1000001212"/>
    <x v="1"/>
    <x v="0"/>
    <s v="AGT602417R"/>
    <x v="86"/>
    <x v="0"/>
    <n v="60"/>
    <x v="0"/>
    <n v="64.8"/>
    <x v="0"/>
    <n v="190000"/>
    <s v="Putih"/>
    <n v="11400000"/>
    <x v="242"/>
    <n v="6"/>
    <x v="2"/>
    <d v="2023-09-02T00:00:00"/>
    <x v="2"/>
    <m/>
    <m/>
    <n v="0"/>
    <x v="364"/>
    <x v="1"/>
  </r>
  <r>
    <n v="1000001212"/>
    <x v="1"/>
    <x v="0"/>
    <s v="AGT605519CR"/>
    <x v="83"/>
    <x v="0"/>
    <n v="19"/>
    <x v="0"/>
    <n v="20.52"/>
    <x v="0"/>
    <n v="190000"/>
    <s v="Putih"/>
    <n v="3610000"/>
    <x v="243"/>
    <n v="6"/>
    <x v="3"/>
    <d v="2023-10-16T00:00:00"/>
    <x v="3"/>
    <m/>
    <m/>
    <n v="0"/>
    <x v="389"/>
    <x v="1"/>
  </r>
  <r>
    <n v="1000001212"/>
    <x v="1"/>
    <x v="0"/>
    <s v="AGT602417R"/>
    <x v="86"/>
    <x v="0"/>
    <n v="120"/>
    <x v="0"/>
    <n v="129.6"/>
    <x v="0"/>
    <n v="190000"/>
    <s v="Putih"/>
    <n v="22800000"/>
    <x v="174"/>
    <n v="2"/>
    <x v="3"/>
    <d v="2023-10-18T00:00:00"/>
    <x v="3"/>
    <m/>
    <m/>
    <n v="0"/>
    <x v="390"/>
    <x v="1"/>
  </r>
  <r>
    <n v="1000001010"/>
    <x v="0"/>
    <x v="1"/>
    <s v="AGT602407R"/>
    <x v="78"/>
    <x v="0"/>
    <n v="20"/>
    <x v="0"/>
    <n v="21.6"/>
    <x v="0"/>
    <n v="190000"/>
    <s v="Putih"/>
    <n v="3800000"/>
    <x v="90"/>
    <n v="3"/>
    <x v="3"/>
    <d v="2023-10-19T00:00:00"/>
    <x v="3"/>
    <m/>
    <m/>
    <n v="0"/>
    <x v="391"/>
    <x v="0"/>
  </r>
  <r>
    <n v="1000001212"/>
    <x v="1"/>
    <x v="0"/>
    <s v="AGT602417R"/>
    <x v="86"/>
    <x v="0"/>
    <n v="1"/>
    <x v="0"/>
    <n v="1.08"/>
    <x v="0"/>
    <n v="190000"/>
    <s v="Putih"/>
    <n v="190000"/>
    <x v="171"/>
    <n v="4"/>
    <x v="3"/>
    <d v="2023-10-23T00:00:00"/>
    <x v="3"/>
    <m/>
    <m/>
    <n v="0"/>
    <x v="367"/>
    <x v="1"/>
  </r>
  <r>
    <n v="1000001010"/>
    <x v="0"/>
    <x v="1"/>
    <s v="AGT602406R"/>
    <x v="81"/>
    <x v="0"/>
    <n v="5"/>
    <x v="0"/>
    <n v="5.4"/>
    <x v="0"/>
    <n v="190000"/>
    <s v="Putih"/>
    <n v="950000"/>
    <x v="118"/>
    <n v="2"/>
    <x v="2"/>
    <d v="2023-10-23T00:00:00"/>
    <x v="3"/>
    <m/>
    <m/>
    <n v="0"/>
    <x v="363"/>
    <x v="0"/>
  </r>
  <r>
    <n v="1000001010"/>
    <x v="0"/>
    <x v="1"/>
    <s v="AGT602170R"/>
    <x v="90"/>
    <x v="0"/>
    <n v="25"/>
    <x v="0"/>
    <n v="27"/>
    <x v="0"/>
    <n v="190000"/>
    <s v="Putih"/>
    <n v="4750000"/>
    <x v="175"/>
    <n v="5"/>
    <x v="3"/>
    <d v="2023-10-28T00:00:00"/>
    <x v="3"/>
    <m/>
    <m/>
    <n v="0"/>
    <x v="382"/>
    <x v="0"/>
  </r>
  <r>
    <n v="1000001010"/>
    <x v="0"/>
    <x v="1"/>
    <s v="AGT602172R"/>
    <x v="77"/>
    <x v="0"/>
    <n v="12"/>
    <x v="0"/>
    <n v="12.96"/>
    <x v="0"/>
    <n v="190000"/>
    <s v="Putih"/>
    <n v="2280000"/>
    <x v="175"/>
    <n v="5"/>
    <x v="3"/>
    <d v="2023-10-28T00:00:00"/>
    <x v="3"/>
    <m/>
    <m/>
    <n v="0"/>
    <x v="383"/>
    <x v="0"/>
  </r>
  <r>
    <n v="1000001010"/>
    <x v="0"/>
    <x v="1"/>
    <s v="AGT602406R"/>
    <x v="81"/>
    <x v="0"/>
    <n v="1"/>
    <x v="0"/>
    <n v="1.08"/>
    <x v="0"/>
    <n v="190000"/>
    <s v="Putih"/>
    <n v="190000"/>
    <x v="177"/>
    <n v="3"/>
    <x v="3"/>
    <d v="2023-10-05T00:00:00"/>
    <x v="3"/>
    <m/>
    <m/>
    <n v="0"/>
    <x v="367"/>
    <x v="0"/>
  </r>
  <r>
    <n v="1000001010"/>
    <x v="0"/>
    <x v="1"/>
    <s v="AGT605513R"/>
    <x v="92"/>
    <x v="0"/>
    <n v="25"/>
    <x v="0"/>
    <n v="27"/>
    <x v="0"/>
    <n v="190000"/>
    <s v="Putih"/>
    <n v="4750000"/>
    <x v="240"/>
    <n v="2"/>
    <x v="3"/>
    <d v="2023-10-06T00:00:00"/>
    <x v="3"/>
    <m/>
    <m/>
    <n v="0"/>
    <x v="382"/>
    <x v="0"/>
  </r>
  <r>
    <n v="1000001212"/>
    <x v="1"/>
    <x v="0"/>
    <s v="AGT602417R"/>
    <x v="86"/>
    <x v="0"/>
    <n v="-1"/>
    <x v="0"/>
    <n v="-1.08"/>
    <x v="0"/>
    <n v="190000"/>
    <s v="Putih"/>
    <n v="-190000"/>
    <x v="244"/>
    <n v="1"/>
    <x v="3"/>
    <d v="2023-10-24T00:00:00"/>
    <x v="3"/>
    <m/>
    <m/>
    <n v="0"/>
    <x v="392"/>
    <x v="1"/>
  </r>
  <r>
    <n v="1000001010"/>
    <x v="0"/>
    <x v="1"/>
    <s v="AGT602406R"/>
    <x v="81"/>
    <x v="0"/>
    <n v="-1"/>
    <x v="0"/>
    <n v="-1.08"/>
    <x v="0"/>
    <n v="190000"/>
    <s v="Putih"/>
    <n v="-190000"/>
    <x v="177"/>
    <n v="3"/>
    <x v="3"/>
    <d v="2023-10-04T00:00:00"/>
    <x v="3"/>
    <m/>
    <m/>
    <n v="0"/>
    <x v="392"/>
    <x v="0"/>
  </r>
  <r>
    <n v="1000001212"/>
    <x v="1"/>
    <x v="0"/>
    <s v="AGT602417R"/>
    <x v="86"/>
    <x v="0"/>
    <n v="70"/>
    <x v="0"/>
    <n v="75.599999999999994"/>
    <x v="0"/>
    <n v="190000"/>
    <s v="Putih"/>
    <n v="13300000"/>
    <x v="15"/>
    <n v="2"/>
    <x v="4"/>
    <d v="2023-11-24T00:00:00"/>
    <x v="4"/>
    <m/>
    <m/>
    <n v="0"/>
    <x v="111"/>
    <x v="1"/>
  </r>
  <r>
    <n v="1000001212"/>
    <x v="1"/>
    <x v="0"/>
    <s v="AGT602417R"/>
    <x v="86"/>
    <x v="0"/>
    <n v="8"/>
    <x v="0"/>
    <n v="8.64"/>
    <x v="0"/>
    <n v="190000"/>
    <s v="Putih"/>
    <n v="1520000"/>
    <x v="101"/>
    <n v="3"/>
    <x v="4"/>
    <d v="2023-11-29T00:00:00"/>
    <x v="4"/>
    <m/>
    <m/>
    <n v="0"/>
    <x v="393"/>
    <x v="1"/>
  </r>
  <r>
    <n v="1000001010"/>
    <x v="0"/>
    <x v="1"/>
    <s v="AGT602417R"/>
    <x v="86"/>
    <x v="0"/>
    <n v="17"/>
    <x v="0"/>
    <n v="18.36"/>
    <x v="0"/>
    <n v="190000"/>
    <s v="Putih"/>
    <n v="3230000"/>
    <x v="179"/>
    <n v="2"/>
    <x v="3"/>
    <d v="2023-11-01T00:00:00"/>
    <x v="4"/>
    <m/>
    <m/>
    <n v="0"/>
    <x v="394"/>
    <x v="0"/>
  </r>
  <r>
    <n v="1000001111"/>
    <x v="2"/>
    <x v="2"/>
    <s v="AGT605519CR"/>
    <x v="83"/>
    <x v="0"/>
    <n v="40"/>
    <x v="0"/>
    <n v="43.2"/>
    <x v="0"/>
    <n v="190000"/>
    <s v="Putih"/>
    <n v="7600000"/>
    <x v="106"/>
    <n v="4"/>
    <x v="5"/>
    <d v="2023-12-26T00:00:00"/>
    <x v="5"/>
    <m/>
    <m/>
    <n v="0"/>
    <x v="395"/>
    <x v="2"/>
  </r>
  <r>
    <n v="1000001212"/>
    <x v="1"/>
    <x v="0"/>
    <s v="AGT602417R"/>
    <x v="86"/>
    <x v="0"/>
    <n v="2"/>
    <x v="0"/>
    <n v="2.16"/>
    <x v="0"/>
    <n v="190000"/>
    <s v="Putih"/>
    <n v="380000"/>
    <x v="184"/>
    <n v="2"/>
    <x v="5"/>
    <d v="2023-12-06T00:00:00"/>
    <x v="5"/>
    <m/>
    <m/>
    <n v="0"/>
    <x v="384"/>
    <x v="1"/>
  </r>
  <r>
    <n v="1000001212"/>
    <x v="1"/>
    <x v="0"/>
    <s v="AGT602253R"/>
    <x v="84"/>
    <x v="0"/>
    <n v="12"/>
    <x v="0"/>
    <n v="12.96"/>
    <x v="0"/>
    <n v="190000"/>
    <s v="Putih"/>
    <n v="2280000"/>
    <x v="38"/>
    <n v="1"/>
    <x v="6"/>
    <d v="2023-01-23T00:00:00"/>
    <x v="6"/>
    <m/>
    <m/>
    <n v="0"/>
    <x v="383"/>
    <x v="1"/>
  </r>
  <r>
    <n v="1000001212"/>
    <x v="1"/>
    <x v="0"/>
    <s v="AGT602419R"/>
    <x v="93"/>
    <x v="0"/>
    <n v="1"/>
    <x v="0"/>
    <n v="1.08"/>
    <x v="0"/>
    <n v="190000"/>
    <s v="Putih"/>
    <n v="190000"/>
    <x v="40"/>
    <n v="5"/>
    <x v="6"/>
    <d v="2023-01-21T00:00:00"/>
    <x v="6"/>
    <m/>
    <m/>
    <n v="0"/>
    <x v="367"/>
    <x v="1"/>
  </r>
  <r>
    <n v="1000001212"/>
    <x v="1"/>
    <x v="0"/>
    <s v="AGT602062R"/>
    <x v="82"/>
    <x v="0"/>
    <n v="4"/>
    <x v="0"/>
    <n v="4.32"/>
    <x v="0"/>
    <n v="190000"/>
    <s v="Putih"/>
    <n v="760000"/>
    <x v="80"/>
    <n v="6"/>
    <x v="8"/>
    <d v="2023-06-05T00:00:00"/>
    <x v="8"/>
    <m/>
    <m/>
    <n v="0"/>
    <x v="366"/>
    <x v="1"/>
  </r>
  <r>
    <n v="1000001212"/>
    <x v="1"/>
    <x v="0"/>
    <s v="AGT602063R"/>
    <x v="79"/>
    <x v="0"/>
    <n v="12"/>
    <x v="0"/>
    <n v="12.96"/>
    <x v="0"/>
    <n v="190000"/>
    <s v="Putih"/>
    <n v="2280000"/>
    <x v="80"/>
    <n v="6"/>
    <x v="8"/>
    <d v="2023-06-05T00:00:00"/>
    <x v="8"/>
    <m/>
    <m/>
    <n v="0"/>
    <x v="383"/>
    <x v="1"/>
  </r>
  <r>
    <n v="1000001212"/>
    <x v="1"/>
    <x v="0"/>
    <s v="AGT602062R"/>
    <x v="82"/>
    <x v="0"/>
    <n v="1"/>
    <x v="0"/>
    <n v="1.08"/>
    <x v="0"/>
    <n v="190000"/>
    <s v="Putih"/>
    <n v="190000"/>
    <x v="26"/>
    <n v="3"/>
    <x v="8"/>
    <d v="2023-06-14T00:00:00"/>
    <x v="8"/>
    <m/>
    <m/>
    <n v="0"/>
    <x v="367"/>
    <x v="1"/>
  </r>
  <r>
    <n v="1000001212"/>
    <x v="1"/>
    <x v="0"/>
    <s v="AGT912237R"/>
    <x v="94"/>
    <x v="2"/>
    <n v="24"/>
    <x v="0"/>
    <n v="25.92"/>
    <x v="0"/>
    <n v="190000"/>
    <s v="Putih"/>
    <n v="4560000"/>
    <x v="57"/>
    <n v="5"/>
    <x v="10"/>
    <d v="2023-03-24T00:00:00"/>
    <x v="10"/>
    <s v="Promo Lebaran"/>
    <s v="Promo Diskon Langsung"/>
    <n v="1800"/>
    <x v="396"/>
    <x v="1"/>
  </r>
  <r>
    <n v="1000001212"/>
    <x v="1"/>
    <x v="0"/>
    <s v="AGT602413CR"/>
    <x v="95"/>
    <x v="0"/>
    <n v="9"/>
    <x v="0"/>
    <n v="9.7200000000000006"/>
    <x v="0"/>
    <n v="195000"/>
    <s v="Hitam"/>
    <n v="1755000"/>
    <x v="6"/>
    <n v="2"/>
    <x v="1"/>
    <d v="2023-08-09T00:00:00"/>
    <x v="1"/>
    <m/>
    <m/>
    <n v="0"/>
    <x v="397"/>
    <x v="1"/>
  </r>
  <r>
    <n v="1000001212"/>
    <x v="1"/>
    <x v="0"/>
    <s v="AGT602413CR"/>
    <x v="95"/>
    <x v="0"/>
    <n v="9"/>
    <x v="0"/>
    <n v="9.7200000000000006"/>
    <x v="0"/>
    <n v="195000"/>
    <s v="Hitam"/>
    <n v="1755000"/>
    <x v="99"/>
    <n v="4"/>
    <x v="4"/>
    <d v="2023-11-23T00:00:00"/>
    <x v="4"/>
    <m/>
    <m/>
    <n v="0"/>
    <x v="397"/>
    <x v="1"/>
  </r>
  <r>
    <n v="1000001212"/>
    <x v="1"/>
    <x v="0"/>
    <s v="AGT602413CR"/>
    <x v="95"/>
    <x v="0"/>
    <n v="6"/>
    <x v="0"/>
    <n v="6.48"/>
    <x v="0"/>
    <n v="195000"/>
    <s v="Hitam"/>
    <n v="1170000"/>
    <x v="139"/>
    <n v="3"/>
    <x v="7"/>
    <d v="2023-04-08T00:00:00"/>
    <x v="7"/>
    <s v="Promo Lebaran"/>
    <s v="Promo Diskon Langsung"/>
    <n v="1500"/>
    <x v="398"/>
    <x v="1"/>
  </r>
  <r>
    <n v="1000001212"/>
    <x v="1"/>
    <x v="0"/>
    <s v="AGT602413CR"/>
    <x v="95"/>
    <x v="0"/>
    <n v="24"/>
    <x v="0"/>
    <n v="25.92"/>
    <x v="0"/>
    <n v="195000"/>
    <s v="Hitam"/>
    <n v="4680000"/>
    <x v="206"/>
    <n v="2"/>
    <x v="11"/>
    <d v="2023-05-02T00:00:00"/>
    <x v="11"/>
    <s v="Promo Lebaran"/>
    <s v="Promo Diskon Langsung"/>
    <n v="1500"/>
    <x v="338"/>
    <x v="1"/>
  </r>
  <r>
    <n v="1000001212"/>
    <x v="1"/>
    <x v="0"/>
    <s v="AGT602413CR"/>
    <x v="95"/>
    <x v="0"/>
    <n v="4"/>
    <x v="0"/>
    <n v="4.32"/>
    <x v="0"/>
    <n v="195000"/>
    <s v="Hitam"/>
    <n v="780000"/>
    <x v="140"/>
    <n v="3"/>
    <x v="11"/>
    <d v="2023-05-10T00:00:00"/>
    <x v="11"/>
    <s v="Promo Lebaran"/>
    <s v="Promo Diskon Langsung"/>
    <n v="1500"/>
    <x v="399"/>
    <x v="1"/>
  </r>
  <r>
    <n v="1000001212"/>
    <x v="1"/>
    <x v="0"/>
    <s v="AGT602413CR"/>
    <x v="95"/>
    <x v="0"/>
    <n v="5"/>
    <x v="0"/>
    <n v="5.4"/>
    <x v="0"/>
    <n v="195000"/>
    <s v="Hitam"/>
    <n v="975000"/>
    <x v="72"/>
    <n v="6"/>
    <x v="11"/>
    <d v="2023-05-22T00:00:00"/>
    <x v="11"/>
    <s v="Promo Lebaran"/>
    <s v="Promo Diskon Langsung"/>
    <n v="1500"/>
    <x v="400"/>
    <x v="1"/>
  </r>
  <r>
    <n v="1000001010"/>
    <x v="0"/>
    <x v="0"/>
    <s v="AGT602118R"/>
    <x v="2"/>
    <x v="0"/>
    <n v="19"/>
    <x v="0"/>
    <n v="20.52"/>
    <x v="0"/>
    <n v="195000"/>
    <s v="Hitam"/>
    <n v="3705000"/>
    <x v="245"/>
    <n v="2"/>
    <x v="6"/>
    <d v="2023-01-25T00:00:00"/>
    <x v="6"/>
    <m/>
    <m/>
    <n v="0"/>
    <x v="401"/>
    <x v="0"/>
  </r>
  <r>
    <n v="1000001010"/>
    <x v="0"/>
    <x v="0"/>
    <s v="AGTA602714R"/>
    <x v="3"/>
    <x v="0"/>
    <n v="4"/>
    <x v="0"/>
    <n v="4.32"/>
    <x v="0"/>
    <n v="195000"/>
    <s v="Hitam"/>
    <n v="780000"/>
    <x v="222"/>
    <n v="3"/>
    <x v="6"/>
    <d v="2023-01-25T00:00:00"/>
    <x v="6"/>
    <m/>
    <m/>
    <n v="0"/>
    <x v="89"/>
    <x v="0"/>
  </r>
  <r>
    <n v="1000001111"/>
    <x v="2"/>
    <x v="2"/>
    <s v="AGTA602725R"/>
    <x v="4"/>
    <x v="0"/>
    <n v="14"/>
    <x v="0"/>
    <n v="15.12"/>
    <x v="0"/>
    <n v="195000"/>
    <s v="Hitam"/>
    <n v="2730000"/>
    <x v="222"/>
    <n v="3"/>
    <x v="6"/>
    <d v="2023-01-25T00:00:00"/>
    <x v="6"/>
    <m/>
    <m/>
    <n v="0"/>
    <x v="90"/>
    <x v="2"/>
  </r>
  <r>
    <n v="1000001010"/>
    <x v="0"/>
    <x v="0"/>
    <s v="AGTA602725R"/>
    <x v="4"/>
    <x v="0"/>
    <n v="11"/>
    <x v="0"/>
    <n v="11.88"/>
    <x v="0"/>
    <n v="195000"/>
    <s v="Hitam"/>
    <n v="2145000"/>
    <x v="82"/>
    <n v="1"/>
    <x v="8"/>
    <d v="2023-06-19T00:00:00"/>
    <x v="8"/>
    <m/>
    <m/>
    <n v="0"/>
    <x v="261"/>
    <x v="0"/>
  </r>
  <r>
    <n v="1000001010"/>
    <x v="0"/>
    <x v="0"/>
    <s v="AGTA602725R"/>
    <x v="4"/>
    <x v="0"/>
    <n v="2"/>
    <x v="0"/>
    <n v="2.16"/>
    <x v="0"/>
    <n v="195000"/>
    <s v="Hitam"/>
    <n v="390000"/>
    <x v="85"/>
    <n v="1"/>
    <x v="0"/>
    <d v="2023-07-03T00:00:00"/>
    <x v="0"/>
    <m/>
    <m/>
    <n v="0"/>
    <x v="33"/>
    <x v="0"/>
  </r>
  <r>
    <n v="1000001111"/>
    <x v="2"/>
    <x v="2"/>
    <s v="AGTA602725R"/>
    <x v="4"/>
    <x v="0"/>
    <n v="12"/>
    <x v="0"/>
    <n v="12.96"/>
    <x v="0"/>
    <n v="195000"/>
    <s v="Hitam"/>
    <n v="2340000"/>
    <x v="54"/>
    <n v="1"/>
    <x v="10"/>
    <d v="2023-03-06T00:00:00"/>
    <x v="10"/>
    <s v="Promo Lebaran"/>
    <s v="Promo Diskon Langsung"/>
    <n v="1500"/>
    <x v="326"/>
    <x v="2"/>
  </r>
  <r>
    <n v="1000001010"/>
    <x v="0"/>
    <x v="0"/>
    <s v="AGT912233R"/>
    <x v="96"/>
    <x v="2"/>
    <n v="17"/>
    <x v="0"/>
    <n v="18.36"/>
    <x v="0"/>
    <n v="195000"/>
    <s v="Hitam"/>
    <n v="3315000"/>
    <x v="194"/>
    <n v="3"/>
    <x v="6"/>
    <d v="2023-01-19T00:00:00"/>
    <x v="6"/>
    <m/>
    <m/>
    <n v="0"/>
    <x v="402"/>
    <x v="0"/>
  </r>
  <r>
    <n v="1000001010"/>
    <x v="0"/>
    <x v="0"/>
    <s v="AGT912234R"/>
    <x v="97"/>
    <x v="2"/>
    <n v="5"/>
    <x v="0"/>
    <n v="5.4"/>
    <x v="0"/>
    <n v="195000"/>
    <s v="Hitam"/>
    <n v="975000"/>
    <x v="40"/>
    <n v="5"/>
    <x v="6"/>
    <d v="2023-01-23T00:00:00"/>
    <x v="6"/>
    <m/>
    <m/>
    <n v="0"/>
    <x v="403"/>
    <x v="0"/>
  </r>
  <r>
    <n v="1000001010"/>
    <x v="0"/>
    <x v="0"/>
    <s v="AGT915521R"/>
    <x v="98"/>
    <x v="2"/>
    <n v="24"/>
    <x v="0"/>
    <n v="25.92"/>
    <x v="0"/>
    <n v="195000"/>
    <s v="Hitam"/>
    <n v="4680000"/>
    <x v="246"/>
    <n v="2"/>
    <x v="6"/>
    <d v="2023-01-18T00:00:00"/>
    <x v="6"/>
    <m/>
    <m/>
    <n v="0"/>
    <x v="404"/>
    <x v="0"/>
  </r>
  <r>
    <n v="1000001010"/>
    <x v="0"/>
    <x v="0"/>
    <s v="AGT912228R"/>
    <x v="99"/>
    <x v="2"/>
    <n v="3"/>
    <x v="0"/>
    <n v="3.24"/>
    <x v="0"/>
    <n v="195000"/>
    <s v="Hitam"/>
    <n v="585000"/>
    <x v="45"/>
    <n v="4"/>
    <x v="9"/>
    <d v="2023-02-23T00:00:00"/>
    <x v="9"/>
    <m/>
    <m/>
    <n v="0"/>
    <x v="405"/>
    <x v="0"/>
  </r>
  <r>
    <n v="1000001010"/>
    <x v="0"/>
    <x v="0"/>
    <s v="AGT915521R"/>
    <x v="98"/>
    <x v="2"/>
    <n v="6"/>
    <x v="0"/>
    <n v="6.48"/>
    <x v="0"/>
    <n v="195000"/>
    <s v="Hitam"/>
    <n v="1170000"/>
    <x v="200"/>
    <n v="4"/>
    <x v="10"/>
    <d v="2023-03-31T00:00:00"/>
    <x v="10"/>
    <s v="Promo Lebaran"/>
    <s v="Promo Diskon Langsung"/>
    <n v="1800"/>
    <x v="406"/>
    <x v="0"/>
  </r>
  <r>
    <n v="1000001111"/>
    <x v="2"/>
    <x v="2"/>
    <s v="AGT912234R"/>
    <x v="97"/>
    <x v="2"/>
    <n v="45"/>
    <x v="0"/>
    <n v="48.6"/>
    <x v="0"/>
    <n v="195000"/>
    <s v="Hitam"/>
    <n v="8775000"/>
    <x v="139"/>
    <n v="3"/>
    <x v="7"/>
    <d v="2023-04-08T00:00:00"/>
    <x v="7"/>
    <s v="Promo Lebaran"/>
    <s v="Promo Diskon Langsung"/>
    <n v="1800"/>
    <x v="407"/>
    <x v="2"/>
  </r>
  <r>
    <n v="1000001111"/>
    <x v="2"/>
    <x v="2"/>
    <s v="AGT912203R"/>
    <x v="100"/>
    <x v="2"/>
    <n v="7"/>
    <x v="0"/>
    <n v="7.56"/>
    <x v="0"/>
    <n v="195000"/>
    <s v="Hitam"/>
    <n v="1365000"/>
    <x v="241"/>
    <n v="3"/>
    <x v="8"/>
    <d v="2023-06-07T00:00:00"/>
    <x v="8"/>
    <m/>
    <m/>
    <n v="0"/>
    <x v="408"/>
    <x v="2"/>
  </r>
  <r>
    <n v="1000001010"/>
    <x v="0"/>
    <x v="0"/>
    <s v="AGT912233R"/>
    <x v="96"/>
    <x v="2"/>
    <n v="4"/>
    <x v="0"/>
    <n v="4.32"/>
    <x v="0"/>
    <n v="195000"/>
    <s v="Hitam"/>
    <n v="780000"/>
    <x v="144"/>
    <n v="5"/>
    <x v="8"/>
    <d v="2023-06-19T00:00:00"/>
    <x v="8"/>
    <m/>
    <m/>
    <n v="0"/>
    <x v="89"/>
    <x v="0"/>
  </r>
  <r>
    <n v="1000001111"/>
    <x v="2"/>
    <x v="2"/>
    <s v="AGT912203R"/>
    <x v="100"/>
    <x v="2"/>
    <n v="3"/>
    <x v="0"/>
    <n v="3.24"/>
    <x v="0"/>
    <n v="195000"/>
    <s v="Hitam"/>
    <n v="585000"/>
    <x v="85"/>
    <n v="1"/>
    <x v="0"/>
    <d v="2023-07-03T00:00:00"/>
    <x v="0"/>
    <m/>
    <m/>
    <n v="0"/>
    <x v="405"/>
    <x v="2"/>
  </r>
  <r>
    <n v="1000001111"/>
    <x v="2"/>
    <x v="2"/>
    <s v="AGT912221R"/>
    <x v="101"/>
    <x v="2"/>
    <n v="20"/>
    <x v="0"/>
    <n v="21.6"/>
    <x v="0"/>
    <n v="195000"/>
    <s v="Hitam"/>
    <n v="3900000"/>
    <x v="116"/>
    <n v="2"/>
    <x v="1"/>
    <d v="2023-08-16T00:00:00"/>
    <x v="1"/>
    <m/>
    <m/>
    <n v="0"/>
    <x v="409"/>
    <x v="2"/>
  </r>
  <r>
    <n v="1000001111"/>
    <x v="2"/>
    <x v="2"/>
    <s v="AGT915519R"/>
    <x v="102"/>
    <x v="2"/>
    <n v="40"/>
    <x v="0"/>
    <n v="43.2"/>
    <x v="0"/>
    <n v="195000"/>
    <s v="Hitam"/>
    <n v="7800000"/>
    <x v="244"/>
    <n v="1"/>
    <x v="3"/>
    <d v="2023-10-25T00:00:00"/>
    <x v="3"/>
    <m/>
    <m/>
    <n v="0"/>
    <x v="410"/>
    <x v="2"/>
  </r>
  <r>
    <n v="1000001111"/>
    <x v="2"/>
    <x v="2"/>
    <s v="AGT912234R"/>
    <x v="97"/>
    <x v="2"/>
    <n v="7"/>
    <x v="0"/>
    <n v="7.56"/>
    <x v="0"/>
    <n v="195000"/>
    <s v="Hitam"/>
    <n v="1365000"/>
    <x v="68"/>
    <n v="4"/>
    <x v="11"/>
    <d v="2023-05-04T00:00:00"/>
    <x v="11"/>
    <s v="Promo Lebaran"/>
    <s v="Promo Diskon Langsung"/>
    <n v="1800"/>
    <x v="411"/>
    <x v="2"/>
  </r>
  <r>
    <n v="1000001111"/>
    <x v="2"/>
    <x v="2"/>
    <s v="AGT912234R"/>
    <x v="97"/>
    <x v="2"/>
    <n v="4"/>
    <x v="0"/>
    <n v="4.32"/>
    <x v="0"/>
    <n v="195000"/>
    <s v="Hitam"/>
    <n v="780000"/>
    <x v="70"/>
    <n v="5"/>
    <x v="11"/>
    <d v="2023-05-13T00:00:00"/>
    <x v="11"/>
    <s v="Promo Lebaran"/>
    <s v="Promo Diskon Langsung"/>
    <n v="1800"/>
    <x v="412"/>
    <x v="2"/>
  </r>
  <r>
    <n v="1000001111"/>
    <x v="2"/>
    <x v="2"/>
    <s v="AGT912214R"/>
    <x v="103"/>
    <x v="2"/>
    <n v="10"/>
    <x v="0"/>
    <n v="10.8"/>
    <x v="0"/>
    <n v="195000"/>
    <s v="Hitam"/>
    <n v="1950000"/>
    <x v="73"/>
    <n v="2"/>
    <x v="11"/>
    <d v="2023-05-24T00:00:00"/>
    <x v="11"/>
    <s v="Promo Lebaran"/>
    <s v="Promo Diskon Langsung"/>
    <n v="1800"/>
    <x v="413"/>
    <x v="2"/>
  </r>
  <r>
    <n v="1000001010"/>
    <x v="0"/>
    <x v="0"/>
    <s v="AGT912233R"/>
    <x v="96"/>
    <x v="2"/>
    <n v="22"/>
    <x v="0"/>
    <n v="23.76"/>
    <x v="0"/>
    <n v="195000"/>
    <s v="Hitam"/>
    <n v="4290000"/>
    <x v="230"/>
    <n v="5"/>
    <x v="11"/>
    <d v="2023-05-05T00:00:00"/>
    <x v="11"/>
    <s v="Promo Lebaran"/>
    <s v="Promo Diskon Langsung"/>
    <n v="1800"/>
    <x v="414"/>
    <x v="0"/>
  </r>
  <r>
    <n v="1000001010"/>
    <x v="0"/>
    <x v="0"/>
    <s v="AGT912233R"/>
    <x v="96"/>
    <x v="2"/>
    <n v="4"/>
    <x v="0"/>
    <n v="4.32"/>
    <x v="0"/>
    <n v="195000"/>
    <s v="Hitam"/>
    <n v="780000"/>
    <x v="141"/>
    <n v="2"/>
    <x v="11"/>
    <d v="2023-05-17T00:00:00"/>
    <x v="11"/>
    <s v="Promo Lebaran"/>
    <s v="Promo Diskon Langsung"/>
    <n v="1800"/>
    <x v="412"/>
    <x v="0"/>
  </r>
  <r>
    <n v="1000001212"/>
    <x v="1"/>
    <x v="0"/>
    <s v="AGT912234R"/>
    <x v="97"/>
    <x v="2"/>
    <n v="5"/>
    <x v="0"/>
    <n v="5.4"/>
    <x v="0"/>
    <n v="195000"/>
    <s v="Hitam"/>
    <n v="975000"/>
    <x v="154"/>
    <n v="1"/>
    <x v="0"/>
    <d v="2023-07-17T00:00:00"/>
    <x v="0"/>
    <m/>
    <m/>
    <n v="0"/>
    <x v="403"/>
    <x v="1"/>
  </r>
  <r>
    <n v="1000001212"/>
    <x v="1"/>
    <x v="0"/>
    <s v="AGT915520R"/>
    <x v="104"/>
    <x v="2"/>
    <n v="14"/>
    <x v="0"/>
    <n v="15.12"/>
    <x v="0"/>
    <n v="195000"/>
    <s v="Hitam"/>
    <n v="2730000"/>
    <x v="7"/>
    <n v="3"/>
    <x v="1"/>
    <d v="2023-08-10T00:00:00"/>
    <x v="1"/>
    <m/>
    <m/>
    <n v="0"/>
    <x v="90"/>
    <x v="1"/>
  </r>
  <r>
    <n v="1000001010"/>
    <x v="0"/>
    <x v="0"/>
    <s v="AGT912220R"/>
    <x v="105"/>
    <x v="2"/>
    <n v="23"/>
    <x v="0"/>
    <n v="24.84"/>
    <x v="0"/>
    <n v="195000"/>
    <s v="Hitam"/>
    <n v="4485000"/>
    <x v="117"/>
    <n v="4"/>
    <x v="1"/>
    <d v="2023-08-04T00:00:00"/>
    <x v="1"/>
    <m/>
    <m/>
    <n v="0"/>
    <x v="415"/>
    <x v="0"/>
  </r>
  <r>
    <n v="1000001212"/>
    <x v="1"/>
    <x v="0"/>
    <s v="AGT912234R"/>
    <x v="97"/>
    <x v="2"/>
    <n v="59"/>
    <x v="0"/>
    <n v="63.72"/>
    <x v="0"/>
    <n v="195000"/>
    <s v="Hitam"/>
    <n v="11505000"/>
    <x v="39"/>
    <m/>
    <x v="12"/>
    <d v="2023-01-12T00:00:00"/>
    <x v="6"/>
    <m/>
    <m/>
    <n v="0"/>
    <x v="416"/>
    <x v="1"/>
  </r>
  <r>
    <n v="1000001010"/>
    <x v="0"/>
    <x v="0"/>
    <s v="AGT915527R"/>
    <x v="106"/>
    <x v="2"/>
    <n v="3"/>
    <x v="0"/>
    <n v="3.24"/>
    <x v="0"/>
    <n v="195000"/>
    <s v="Hitam"/>
    <n v="585000"/>
    <x v="89"/>
    <n v="3"/>
    <x v="1"/>
    <d v="2023-08-04T00:00:00"/>
    <x v="1"/>
    <m/>
    <m/>
    <n v="0"/>
    <x v="405"/>
    <x v="0"/>
  </r>
  <r>
    <n v="1000001010"/>
    <x v="0"/>
    <x v="0"/>
    <s v="AGT915524R"/>
    <x v="107"/>
    <x v="2"/>
    <n v="11"/>
    <x v="0"/>
    <n v="11.88"/>
    <x v="0"/>
    <n v="195000"/>
    <s v="Hitam"/>
    <n v="2145000"/>
    <x v="89"/>
    <n v="3"/>
    <x v="1"/>
    <d v="2023-08-04T00:00:00"/>
    <x v="1"/>
    <m/>
    <m/>
    <n v="0"/>
    <x v="261"/>
    <x v="0"/>
  </r>
  <r>
    <n v="1000001212"/>
    <x v="1"/>
    <x v="0"/>
    <s v="AGT915502R"/>
    <x v="108"/>
    <x v="2"/>
    <n v="8"/>
    <x v="0"/>
    <n v="8.64"/>
    <x v="0"/>
    <n v="195000"/>
    <s v="Hitam"/>
    <n v="1560000"/>
    <x v="167"/>
    <n v="3"/>
    <x v="2"/>
    <d v="2023-09-27T00:00:00"/>
    <x v="2"/>
    <m/>
    <m/>
    <n v="0"/>
    <x v="37"/>
    <x v="1"/>
  </r>
  <r>
    <n v="1000001010"/>
    <x v="0"/>
    <x v="1"/>
    <s v="AGT912202R"/>
    <x v="109"/>
    <x v="2"/>
    <n v="6"/>
    <x v="0"/>
    <n v="6.48"/>
    <x v="0"/>
    <n v="195000"/>
    <s v="Hitam"/>
    <n v="1170000"/>
    <x v="203"/>
    <n v="1"/>
    <x v="2"/>
    <d v="2023-09-27T00:00:00"/>
    <x v="2"/>
    <m/>
    <m/>
    <n v="0"/>
    <x v="93"/>
    <x v="0"/>
  </r>
  <r>
    <n v="1000001212"/>
    <x v="1"/>
    <x v="0"/>
    <s v="AGT915525R"/>
    <x v="110"/>
    <x v="2"/>
    <n v="104"/>
    <x v="0"/>
    <n v="112.32"/>
    <x v="0"/>
    <n v="195000"/>
    <s v="Hitam"/>
    <n v="20280000"/>
    <x v="170"/>
    <n v="5"/>
    <x v="2"/>
    <d v="2023-09-12T00:00:00"/>
    <x v="2"/>
    <m/>
    <m/>
    <n v="0"/>
    <x v="417"/>
    <x v="1"/>
  </r>
  <r>
    <n v="1000001010"/>
    <x v="0"/>
    <x v="1"/>
    <s v="AGT915502R"/>
    <x v="108"/>
    <x v="2"/>
    <n v="2"/>
    <x v="0"/>
    <n v="2.16"/>
    <x v="0"/>
    <n v="195000"/>
    <s v="Hitam"/>
    <n v="390000"/>
    <x v="8"/>
    <n v="1"/>
    <x v="2"/>
    <d v="2023-09-19T00:00:00"/>
    <x v="2"/>
    <m/>
    <m/>
    <n v="0"/>
    <x v="33"/>
    <x v="0"/>
  </r>
  <r>
    <n v="1000001212"/>
    <x v="1"/>
    <x v="0"/>
    <s v="AGT915525R"/>
    <x v="110"/>
    <x v="2"/>
    <n v="7"/>
    <x v="0"/>
    <n v="7.56"/>
    <x v="0"/>
    <n v="195000"/>
    <s v="Hitam"/>
    <n v="1365000"/>
    <x v="10"/>
    <n v="6"/>
    <x v="3"/>
    <d v="2023-10-11T00:00:00"/>
    <x v="3"/>
    <m/>
    <m/>
    <n v="0"/>
    <x v="408"/>
    <x v="1"/>
  </r>
  <r>
    <n v="1000001212"/>
    <x v="1"/>
    <x v="0"/>
    <s v="AGT912221R"/>
    <x v="101"/>
    <x v="2"/>
    <n v="5"/>
    <x v="0"/>
    <n v="5.4"/>
    <x v="0"/>
    <n v="195000"/>
    <s v="Hitam"/>
    <n v="975000"/>
    <x v="92"/>
    <n v="2"/>
    <x v="3"/>
    <d v="2023-10-24T00:00:00"/>
    <x v="3"/>
    <m/>
    <m/>
    <n v="0"/>
    <x v="403"/>
    <x v="1"/>
  </r>
  <r>
    <n v="1000001212"/>
    <x v="1"/>
    <x v="0"/>
    <s v="AGT912233R"/>
    <x v="96"/>
    <x v="2"/>
    <n v="11"/>
    <x v="0"/>
    <n v="11.88"/>
    <x v="0"/>
    <n v="195000"/>
    <s v="Hitam"/>
    <n v="2145000"/>
    <x v="175"/>
    <n v="5"/>
    <x v="3"/>
    <d v="2023-10-30T00:00:00"/>
    <x v="3"/>
    <m/>
    <m/>
    <n v="0"/>
    <x v="261"/>
    <x v="1"/>
  </r>
  <r>
    <n v="1000001212"/>
    <x v="1"/>
    <x v="0"/>
    <s v="AGT912221R"/>
    <x v="101"/>
    <x v="2"/>
    <n v="88"/>
    <x v="0"/>
    <n v="95.04"/>
    <x v="0"/>
    <n v="195000"/>
    <s v="Hitam"/>
    <n v="17160000"/>
    <x v="167"/>
    <n v="3"/>
    <x v="2"/>
    <d v="2023-10-02T00:00:00"/>
    <x v="3"/>
    <m/>
    <m/>
    <n v="0"/>
    <x v="418"/>
    <x v="1"/>
  </r>
  <r>
    <n v="1000001212"/>
    <x v="1"/>
    <x v="0"/>
    <s v="AGT912233R"/>
    <x v="96"/>
    <x v="2"/>
    <n v="26"/>
    <x v="0"/>
    <n v="28.08"/>
    <x v="0"/>
    <n v="195000"/>
    <s v="Hitam"/>
    <n v="5070000"/>
    <x v="240"/>
    <n v="2"/>
    <x v="3"/>
    <d v="2023-10-04T00:00:00"/>
    <x v="3"/>
    <m/>
    <m/>
    <n v="0"/>
    <x v="419"/>
    <x v="1"/>
  </r>
  <r>
    <n v="1000001212"/>
    <x v="1"/>
    <x v="0"/>
    <s v="AGT912233R"/>
    <x v="96"/>
    <x v="2"/>
    <n v="2"/>
    <x v="0"/>
    <n v="2.16"/>
    <x v="0"/>
    <n v="195000"/>
    <s v="Hitam"/>
    <n v="390000"/>
    <x v="11"/>
    <n v="2"/>
    <x v="3"/>
    <d v="2023-10-10T00:00:00"/>
    <x v="3"/>
    <m/>
    <m/>
    <n v="0"/>
    <x v="33"/>
    <x v="1"/>
  </r>
  <r>
    <n v="1000001010"/>
    <x v="0"/>
    <x v="1"/>
    <s v="AGT912217R"/>
    <x v="111"/>
    <x v="2"/>
    <n v="4"/>
    <x v="0"/>
    <n v="4.32"/>
    <x v="0"/>
    <n v="195000"/>
    <s v="Hitam"/>
    <n v="780000"/>
    <x v="176"/>
    <n v="4"/>
    <x v="3"/>
    <d v="2023-10-10T00:00:00"/>
    <x v="3"/>
    <m/>
    <m/>
    <n v="0"/>
    <x v="89"/>
    <x v="0"/>
  </r>
  <r>
    <n v="1000001212"/>
    <x v="1"/>
    <x v="0"/>
    <s v="AGT912221R"/>
    <x v="101"/>
    <x v="2"/>
    <n v="7"/>
    <x v="0"/>
    <n v="7.56"/>
    <x v="0"/>
    <n v="195000"/>
    <s v="Hitam"/>
    <n v="1365000"/>
    <x v="15"/>
    <n v="2"/>
    <x v="4"/>
    <d v="2023-11-21T00:00:00"/>
    <x v="4"/>
    <m/>
    <m/>
    <n v="0"/>
    <x v="408"/>
    <x v="1"/>
  </r>
  <r>
    <n v="1000001212"/>
    <x v="1"/>
    <x v="0"/>
    <s v="AGT912221R"/>
    <x v="101"/>
    <x v="2"/>
    <n v="1"/>
    <x v="0"/>
    <n v="1.08"/>
    <x v="0"/>
    <n v="195000"/>
    <s v="Hitam"/>
    <n v="195000"/>
    <x v="15"/>
    <n v="2"/>
    <x v="4"/>
    <d v="2023-11-21T00:00:00"/>
    <x v="4"/>
    <m/>
    <m/>
    <n v="0"/>
    <x v="420"/>
    <x v="1"/>
  </r>
  <r>
    <n v="1000001212"/>
    <x v="1"/>
    <x v="0"/>
    <s v="AGT912221R"/>
    <x v="101"/>
    <x v="2"/>
    <n v="1"/>
    <x v="0"/>
    <n v="1.08"/>
    <x v="0"/>
    <n v="195000"/>
    <s v="Hitam"/>
    <n v="195000"/>
    <x v="235"/>
    <n v="4"/>
    <x v="4"/>
    <d v="2023-11-02T00:00:00"/>
    <x v="4"/>
    <m/>
    <m/>
    <n v="0"/>
    <x v="420"/>
    <x v="1"/>
  </r>
  <r>
    <n v="1000001010"/>
    <x v="0"/>
    <x v="1"/>
    <s v="AGT912219R"/>
    <x v="112"/>
    <x v="2"/>
    <n v="10"/>
    <x v="0"/>
    <n v="10.8"/>
    <x v="0"/>
    <n v="195000"/>
    <s v="Hitam"/>
    <n v="1950000"/>
    <x v="247"/>
    <n v="1"/>
    <x v="3"/>
    <d v="2023-11-01T00:00:00"/>
    <x v="4"/>
    <m/>
    <m/>
    <n v="0"/>
    <x v="81"/>
    <x v="0"/>
  </r>
  <r>
    <n v="1000001212"/>
    <x v="1"/>
    <x v="0"/>
    <s v="AGT915519R"/>
    <x v="102"/>
    <x v="2"/>
    <n v="30"/>
    <x v="0"/>
    <n v="32.4"/>
    <x v="0"/>
    <n v="195000"/>
    <s v="Hitam"/>
    <n v="5850000"/>
    <x v="190"/>
    <n v="5"/>
    <x v="5"/>
    <d v="2023-12-22T00:00:00"/>
    <x v="5"/>
    <m/>
    <m/>
    <n v="0"/>
    <x v="421"/>
    <x v="1"/>
  </r>
  <r>
    <n v="1000001212"/>
    <x v="1"/>
    <x v="0"/>
    <s v="AGT912233R"/>
    <x v="96"/>
    <x v="2"/>
    <n v="26"/>
    <x v="0"/>
    <n v="28.08"/>
    <x v="0"/>
    <n v="195000"/>
    <s v="Hitam"/>
    <n v="5070000"/>
    <x v="108"/>
    <n v="3"/>
    <x v="5"/>
    <d v="2023-12-08T00:00:00"/>
    <x v="5"/>
    <m/>
    <m/>
    <n v="0"/>
    <x v="419"/>
    <x v="1"/>
  </r>
  <r>
    <n v="1000001212"/>
    <x v="1"/>
    <x v="0"/>
    <s v="AGT912233R"/>
    <x v="96"/>
    <x v="2"/>
    <n v="9"/>
    <x v="0"/>
    <n v="9.7200000000000006"/>
    <x v="0"/>
    <n v="195000"/>
    <s v="Hitam"/>
    <n v="1755000"/>
    <x v="217"/>
    <n v="1"/>
    <x v="5"/>
    <d v="2023-12-13T00:00:00"/>
    <x v="5"/>
    <m/>
    <m/>
    <n v="0"/>
    <x v="397"/>
    <x v="1"/>
  </r>
  <r>
    <n v="1000001212"/>
    <x v="1"/>
    <x v="0"/>
    <s v="AGT912214R"/>
    <x v="103"/>
    <x v="2"/>
    <n v="34"/>
    <x v="0"/>
    <n v="36.72"/>
    <x v="0"/>
    <n v="195000"/>
    <s v="Hitam"/>
    <n v="6630000"/>
    <x v="43"/>
    <n v="4"/>
    <x v="6"/>
    <d v="2023-01-31T00:00:00"/>
    <x v="6"/>
    <m/>
    <m/>
    <n v="0"/>
    <x v="422"/>
    <x v="1"/>
  </r>
  <r>
    <n v="1000001212"/>
    <x v="1"/>
    <x v="0"/>
    <s v="AGT912229R"/>
    <x v="113"/>
    <x v="2"/>
    <n v="2"/>
    <x v="0"/>
    <n v="2.16"/>
    <x v="0"/>
    <n v="195000"/>
    <s v="Hitam"/>
    <n v="390000"/>
    <x v="37"/>
    <n v="2"/>
    <x v="6"/>
    <d v="2023-01-31T00:00:00"/>
    <x v="6"/>
    <m/>
    <m/>
    <n v="0"/>
    <x v="33"/>
    <x v="1"/>
  </r>
  <r>
    <n v="1000001212"/>
    <x v="1"/>
    <x v="0"/>
    <s v="AGT912234R"/>
    <x v="97"/>
    <x v="2"/>
    <n v="35"/>
    <x v="0"/>
    <n v="37.799999999999997"/>
    <x v="0"/>
    <n v="195000"/>
    <s v="Hitam"/>
    <n v="6825000"/>
    <x v="248"/>
    <n v="4"/>
    <x v="6"/>
    <d v="2023-01-19T00:00:00"/>
    <x v="6"/>
    <m/>
    <m/>
    <n v="0"/>
    <x v="423"/>
    <x v="1"/>
  </r>
  <r>
    <n v="1000001212"/>
    <x v="1"/>
    <x v="0"/>
    <s v="AGT915527R"/>
    <x v="106"/>
    <x v="2"/>
    <n v="17"/>
    <x v="0"/>
    <n v="18.36"/>
    <x v="0"/>
    <n v="195000"/>
    <s v="Hitam"/>
    <n v="3315000"/>
    <x v="249"/>
    <n v="2"/>
    <x v="9"/>
    <d v="2023-02-20T00:00:00"/>
    <x v="9"/>
    <m/>
    <m/>
    <n v="0"/>
    <x v="402"/>
    <x v="1"/>
  </r>
  <r>
    <n v="1000001212"/>
    <x v="1"/>
    <x v="0"/>
    <s v="AGT915527R"/>
    <x v="106"/>
    <x v="2"/>
    <n v="3"/>
    <x v="0"/>
    <n v="3.24"/>
    <x v="0"/>
    <n v="195000"/>
    <s v="Hitam"/>
    <n v="585000"/>
    <x v="249"/>
    <n v="2"/>
    <x v="9"/>
    <d v="2023-02-28T00:00:00"/>
    <x v="9"/>
    <m/>
    <m/>
    <n v="0"/>
    <x v="405"/>
    <x v="1"/>
  </r>
  <r>
    <n v="1000001212"/>
    <x v="1"/>
    <x v="0"/>
    <s v="AGT912214R"/>
    <x v="103"/>
    <x v="2"/>
    <n v="45"/>
    <x v="0"/>
    <n v="48.6"/>
    <x v="0"/>
    <n v="195000"/>
    <s v="Hitam"/>
    <n v="8775000"/>
    <x v="46"/>
    <n v="5"/>
    <x v="9"/>
    <d v="2023-02-28T00:00:00"/>
    <x v="9"/>
    <m/>
    <m/>
    <n v="0"/>
    <x v="424"/>
    <x v="1"/>
  </r>
  <r>
    <n v="1000001212"/>
    <x v="1"/>
    <x v="0"/>
    <s v="AGT912203R"/>
    <x v="100"/>
    <x v="2"/>
    <n v="16"/>
    <x v="0"/>
    <n v="17.28"/>
    <x v="0"/>
    <n v="195000"/>
    <s v="Hitam"/>
    <n v="3120000"/>
    <x v="49"/>
    <n v="3"/>
    <x v="9"/>
    <d v="2023-02-02T00:00:00"/>
    <x v="9"/>
    <m/>
    <m/>
    <n v="0"/>
    <x v="425"/>
    <x v="1"/>
  </r>
  <r>
    <n v="1000001212"/>
    <x v="1"/>
    <x v="0"/>
    <s v="AGT915526R"/>
    <x v="114"/>
    <x v="2"/>
    <n v="50"/>
    <x v="0"/>
    <n v="54"/>
    <x v="0"/>
    <n v="195000"/>
    <s v="Hitam"/>
    <n v="9750000"/>
    <x v="37"/>
    <n v="2"/>
    <x v="6"/>
    <d v="2023-02-03T00:00:00"/>
    <x v="9"/>
    <m/>
    <m/>
    <n v="0"/>
    <x v="426"/>
    <x v="1"/>
  </r>
  <r>
    <n v="1000001212"/>
    <x v="1"/>
    <x v="0"/>
    <s v="AGT915527R"/>
    <x v="106"/>
    <x v="2"/>
    <n v="50"/>
    <x v="0"/>
    <n v="54"/>
    <x v="0"/>
    <n v="195000"/>
    <s v="Hitam"/>
    <n v="9750000"/>
    <x v="37"/>
    <n v="2"/>
    <x v="6"/>
    <d v="2023-02-03T00:00:00"/>
    <x v="9"/>
    <m/>
    <m/>
    <n v="0"/>
    <x v="426"/>
    <x v="1"/>
  </r>
  <r>
    <n v="1000001212"/>
    <x v="1"/>
    <x v="0"/>
    <s v="AGT912202R"/>
    <x v="109"/>
    <x v="2"/>
    <n v="23"/>
    <x v="0"/>
    <n v="24.84"/>
    <x v="0"/>
    <n v="195000"/>
    <s v="Hitam"/>
    <n v="4485000"/>
    <x v="44"/>
    <n v="5"/>
    <x v="9"/>
    <d v="2023-02-11T00:00:00"/>
    <x v="9"/>
    <m/>
    <m/>
    <n v="0"/>
    <x v="415"/>
    <x v="1"/>
  </r>
  <r>
    <n v="1000001212"/>
    <x v="1"/>
    <x v="0"/>
    <s v="AGT912228R"/>
    <x v="99"/>
    <x v="2"/>
    <n v="14"/>
    <x v="0"/>
    <n v="15.12"/>
    <x v="0"/>
    <n v="195000"/>
    <s v="Hitam"/>
    <n v="2730000"/>
    <x v="37"/>
    <n v="2"/>
    <x v="6"/>
    <d v="2023-02-14T00:00:00"/>
    <x v="9"/>
    <m/>
    <m/>
    <n v="0"/>
    <x v="90"/>
    <x v="1"/>
  </r>
  <r>
    <n v="1000001212"/>
    <x v="1"/>
    <x v="0"/>
    <s v="AGT912234R"/>
    <x v="97"/>
    <x v="2"/>
    <n v="17"/>
    <x v="0"/>
    <n v="18.36"/>
    <x v="0"/>
    <n v="195000"/>
    <s v="Hitam"/>
    <n v="3315000"/>
    <x v="51"/>
    <n v="5"/>
    <x v="10"/>
    <d v="2023-03-14T00:00:00"/>
    <x v="10"/>
    <s v="Promo Lebaran"/>
    <s v="Promo Diskon Langsung"/>
    <n v="1800"/>
    <x v="427"/>
    <x v="1"/>
  </r>
  <r>
    <n v="1000001212"/>
    <x v="1"/>
    <x v="0"/>
    <s v="AGT912234R"/>
    <x v="97"/>
    <x v="2"/>
    <n v="4"/>
    <x v="0"/>
    <n v="4.32"/>
    <x v="0"/>
    <n v="195000"/>
    <s v="Hitam"/>
    <n v="780000"/>
    <x v="58"/>
    <n v="1"/>
    <x v="10"/>
    <d v="2023-03-28T00:00:00"/>
    <x v="10"/>
    <s v="Promo Lebaran"/>
    <s v="Promo Diskon Langsung"/>
    <n v="1800"/>
    <x v="412"/>
    <x v="1"/>
  </r>
  <r>
    <n v="1000001212"/>
    <x v="1"/>
    <x v="0"/>
    <s v="AGT912202R"/>
    <x v="109"/>
    <x v="2"/>
    <n v="6"/>
    <x v="0"/>
    <n v="6.48"/>
    <x v="0"/>
    <n v="195000"/>
    <s v="Hitam"/>
    <n v="1170000"/>
    <x v="250"/>
    <n v="3"/>
    <x v="10"/>
    <d v="2023-03-30T00:00:00"/>
    <x v="10"/>
    <s v="Promo Lebaran"/>
    <s v="Promo Diskon Langsung"/>
    <n v="1800"/>
    <x v="406"/>
    <x v="1"/>
  </r>
  <r>
    <n v="1000001212"/>
    <x v="1"/>
    <x v="0"/>
    <s v="AGT915502R"/>
    <x v="108"/>
    <x v="2"/>
    <n v="3"/>
    <x v="0"/>
    <n v="3.24"/>
    <x v="0"/>
    <n v="195000"/>
    <s v="Hitam"/>
    <n v="585000"/>
    <x v="142"/>
    <n v="5"/>
    <x v="8"/>
    <d v="2023-06-09T00:00:00"/>
    <x v="8"/>
    <m/>
    <m/>
    <n v="0"/>
    <x v="405"/>
    <x v="1"/>
  </r>
  <r>
    <n v="1000001212"/>
    <x v="1"/>
    <x v="0"/>
    <s v="AGT912233R"/>
    <x v="96"/>
    <x v="2"/>
    <n v="40"/>
    <x v="0"/>
    <n v="43.2"/>
    <x v="0"/>
    <n v="195000"/>
    <s v="Hitam"/>
    <n v="7800000"/>
    <x v="87"/>
    <n v="2"/>
    <x v="0"/>
    <d v="2023-07-27T00:00:00"/>
    <x v="0"/>
    <m/>
    <m/>
    <n v="0"/>
    <x v="410"/>
    <x v="1"/>
  </r>
  <r>
    <n v="1000001212"/>
    <x v="1"/>
    <x v="0"/>
    <s v="AGT915519R"/>
    <x v="102"/>
    <x v="2"/>
    <n v="233"/>
    <x v="0"/>
    <n v="251.64"/>
    <x v="0"/>
    <n v="195000"/>
    <s v="Hitam"/>
    <n v="45435000"/>
    <x v="236"/>
    <n v="3"/>
    <x v="4"/>
    <d v="2023-11-02T00:00:00"/>
    <x v="4"/>
    <m/>
    <m/>
    <n v="0"/>
    <x v="428"/>
    <x v="1"/>
  </r>
  <r>
    <n v="1000001212"/>
    <x v="1"/>
    <x v="0"/>
    <s v="AGT912220R"/>
    <x v="105"/>
    <x v="2"/>
    <n v="41"/>
    <x v="0"/>
    <n v="44.28"/>
    <x v="0"/>
    <n v="195000"/>
    <s v="Hitam"/>
    <n v="7995000"/>
    <x v="207"/>
    <n v="3"/>
    <x v="7"/>
    <d v="2023-05-15T00:00:00"/>
    <x v="11"/>
    <s v="Promo Lebaran"/>
    <s v="Promo Diskon Langsung"/>
    <n v="1800"/>
    <x v="429"/>
    <x v="1"/>
  </r>
  <r>
    <n v="1000001212"/>
    <x v="1"/>
    <x v="0"/>
    <s v="AGT915502R"/>
    <x v="108"/>
    <x v="2"/>
    <n v="15"/>
    <x v="0"/>
    <n v="16.2"/>
    <x v="0"/>
    <n v="195000"/>
    <s v="Hitam"/>
    <n v="2925000"/>
    <x v="33"/>
    <n v="1"/>
    <x v="11"/>
    <d v="2023-05-15T00:00:00"/>
    <x v="11"/>
    <s v="Promo Lebaran"/>
    <s v="Promo Diskon Langsung"/>
    <n v="1800"/>
    <x v="430"/>
    <x v="1"/>
  </r>
  <r>
    <n v="1000001212"/>
    <x v="1"/>
    <x v="0"/>
    <s v="AGT915502R"/>
    <x v="108"/>
    <x v="2"/>
    <n v="16"/>
    <x v="0"/>
    <n v="17.28"/>
    <x v="0"/>
    <n v="195000"/>
    <s v="Hitam"/>
    <n v="3120000"/>
    <x v="78"/>
    <n v="2"/>
    <x v="11"/>
    <d v="2023-05-30T00:00:00"/>
    <x v="11"/>
    <s v="Promo Lebaran"/>
    <s v="Promo Diskon Langsung"/>
    <n v="1800"/>
    <x v="431"/>
    <x v="1"/>
  </r>
  <r>
    <n v="1000001111"/>
    <x v="2"/>
    <x v="2"/>
    <s v="AGT915529R"/>
    <x v="115"/>
    <x v="2"/>
    <n v="11"/>
    <x v="0"/>
    <n v="11.88"/>
    <x v="0"/>
    <n v="195000"/>
    <s v="Hitam"/>
    <n v="2145000"/>
    <x v="50"/>
    <n v="1"/>
    <x v="9"/>
    <d v="2023-02-13T00:00:00"/>
    <x v="9"/>
    <m/>
    <m/>
    <n v="0"/>
    <x v="261"/>
    <x v="2"/>
  </r>
  <r>
    <n v="1000001010"/>
    <x v="0"/>
    <x v="0"/>
    <s v="AGT915530R"/>
    <x v="116"/>
    <x v="2"/>
    <n v="4"/>
    <x v="0"/>
    <n v="4.32"/>
    <x v="0"/>
    <n v="195000"/>
    <s v="Hitam"/>
    <n v="780000"/>
    <x v="37"/>
    <n v="2"/>
    <x v="6"/>
    <d v="2023-02-04T00:00:00"/>
    <x v="9"/>
    <m/>
    <m/>
    <n v="0"/>
    <x v="89"/>
    <x v="0"/>
  </r>
  <r>
    <n v="1000001010"/>
    <x v="0"/>
    <x v="0"/>
    <s v="AGT915529R"/>
    <x v="115"/>
    <x v="2"/>
    <n v="41"/>
    <x v="0"/>
    <n v="44.28"/>
    <x v="0"/>
    <n v="195000"/>
    <s v="Hitam"/>
    <n v="7995000"/>
    <x v="31"/>
    <n v="6"/>
    <x v="10"/>
    <d v="2023-03-21T00:00:00"/>
    <x v="10"/>
    <s v="Promo Lebaran"/>
    <s v="Promo Diskon Langsung"/>
    <n v="1800"/>
    <x v="429"/>
    <x v="0"/>
  </r>
  <r>
    <n v="1000001010"/>
    <x v="0"/>
    <x v="0"/>
    <s v="AGT915529R"/>
    <x v="115"/>
    <x v="2"/>
    <n v="18"/>
    <x v="0"/>
    <n v="19.440000000000001"/>
    <x v="0"/>
    <n v="195000"/>
    <s v="Hitam"/>
    <n v="3510000"/>
    <x v="225"/>
    <n v="6"/>
    <x v="8"/>
    <d v="2023-06-12T00:00:00"/>
    <x v="8"/>
    <m/>
    <m/>
    <n v="0"/>
    <x v="432"/>
    <x v="0"/>
  </r>
  <r>
    <n v="1000001010"/>
    <x v="0"/>
    <x v="0"/>
    <s v="AGT915529R"/>
    <x v="115"/>
    <x v="2"/>
    <n v="2"/>
    <x v="0"/>
    <n v="2.16"/>
    <x v="0"/>
    <n v="195000"/>
    <s v="Hitam"/>
    <n v="390000"/>
    <x v="27"/>
    <n v="4"/>
    <x v="8"/>
    <d v="2023-06-22T00:00:00"/>
    <x v="8"/>
    <m/>
    <m/>
    <n v="0"/>
    <x v="33"/>
    <x v="0"/>
  </r>
  <r>
    <n v="1000001111"/>
    <x v="2"/>
    <x v="2"/>
    <s v="AGT915530R"/>
    <x v="116"/>
    <x v="2"/>
    <n v="20"/>
    <x v="0"/>
    <n v="21.6"/>
    <x v="0"/>
    <n v="195000"/>
    <s v="Hitam"/>
    <n v="3900000"/>
    <x v="244"/>
    <n v="1"/>
    <x v="3"/>
    <d v="2023-10-24T00:00:00"/>
    <x v="3"/>
    <m/>
    <m/>
    <n v="0"/>
    <x v="409"/>
    <x v="2"/>
  </r>
  <r>
    <n v="1000001111"/>
    <x v="2"/>
    <x v="2"/>
    <s v="AGT915529R"/>
    <x v="115"/>
    <x v="2"/>
    <n v="22"/>
    <x v="0"/>
    <n v="23.76"/>
    <x v="0"/>
    <n v="195000"/>
    <s v="Hitam"/>
    <n v="4290000"/>
    <x v="183"/>
    <n v="5"/>
    <x v="5"/>
    <d v="2023-12-06T00:00:00"/>
    <x v="5"/>
    <m/>
    <m/>
    <n v="0"/>
    <x v="433"/>
    <x v="2"/>
  </r>
  <r>
    <n v="1000001111"/>
    <x v="2"/>
    <x v="2"/>
    <s v="AGT915530R"/>
    <x v="116"/>
    <x v="2"/>
    <n v="19"/>
    <x v="0"/>
    <n v="20.52"/>
    <x v="0"/>
    <n v="195000"/>
    <s v="Hitam"/>
    <n v="3705000"/>
    <x v="21"/>
    <n v="4"/>
    <x v="5"/>
    <d v="2023-12-09T00:00:00"/>
    <x v="5"/>
    <m/>
    <m/>
    <n v="0"/>
    <x v="401"/>
    <x v="2"/>
  </r>
  <r>
    <n v="1000001111"/>
    <x v="2"/>
    <x v="2"/>
    <s v="AGT915532R"/>
    <x v="117"/>
    <x v="2"/>
    <n v="1"/>
    <x v="0"/>
    <n v="1.08"/>
    <x v="0"/>
    <n v="195000"/>
    <s v="Hitam"/>
    <n v="195000"/>
    <x v="184"/>
    <n v="2"/>
    <x v="5"/>
    <d v="2023-12-13T00:00:00"/>
    <x v="5"/>
    <m/>
    <m/>
    <n v="0"/>
    <x v="420"/>
    <x v="2"/>
  </r>
  <r>
    <n v="1000001111"/>
    <x v="2"/>
    <x v="2"/>
    <s v="AGT915530R"/>
    <x v="116"/>
    <x v="2"/>
    <n v="1"/>
    <x v="0"/>
    <n v="1.08"/>
    <x v="0"/>
    <n v="195000"/>
    <s v="Hitam"/>
    <n v="195000"/>
    <x v="21"/>
    <n v="4"/>
    <x v="5"/>
    <d v="2023-12-14T00:00:00"/>
    <x v="5"/>
    <m/>
    <m/>
    <n v="0"/>
    <x v="420"/>
    <x v="2"/>
  </r>
  <r>
    <n v="1000001212"/>
    <x v="1"/>
    <x v="0"/>
    <s v="AGT915529R"/>
    <x v="115"/>
    <x v="2"/>
    <n v="44"/>
    <x v="0"/>
    <n v="47.52"/>
    <x v="0"/>
    <n v="195000"/>
    <s v="Hitam"/>
    <n v="8580000"/>
    <x v="227"/>
    <n v="5"/>
    <x v="0"/>
    <d v="2023-07-07T00:00:00"/>
    <x v="0"/>
    <m/>
    <m/>
    <n v="0"/>
    <x v="85"/>
    <x v="1"/>
  </r>
  <r>
    <n v="1000001212"/>
    <x v="1"/>
    <x v="0"/>
    <s v="AGT915529R"/>
    <x v="115"/>
    <x v="2"/>
    <n v="2"/>
    <x v="0"/>
    <n v="2.16"/>
    <x v="0"/>
    <n v="195000"/>
    <s v="Hitam"/>
    <n v="390000"/>
    <x v="154"/>
    <n v="1"/>
    <x v="0"/>
    <d v="2023-07-17T00:00:00"/>
    <x v="0"/>
    <m/>
    <m/>
    <n v="0"/>
    <x v="33"/>
    <x v="1"/>
  </r>
  <r>
    <n v="1000001010"/>
    <x v="0"/>
    <x v="0"/>
    <s v="AGT915530R"/>
    <x v="116"/>
    <x v="2"/>
    <n v="8"/>
    <x v="0"/>
    <n v="8.64"/>
    <x v="0"/>
    <n v="195000"/>
    <s v="Hitam"/>
    <n v="1560000"/>
    <x v="113"/>
    <n v="1"/>
    <x v="0"/>
    <d v="2023-07-25T00:00:00"/>
    <x v="0"/>
    <m/>
    <m/>
    <n v="0"/>
    <x v="37"/>
    <x v="0"/>
  </r>
  <r>
    <n v="1000001212"/>
    <x v="1"/>
    <x v="0"/>
    <s v="AGT915530R"/>
    <x v="116"/>
    <x v="2"/>
    <n v="10"/>
    <x v="0"/>
    <n v="10.8"/>
    <x v="0"/>
    <n v="195000"/>
    <s v="Hitam"/>
    <n v="1950000"/>
    <x v="3"/>
    <n v="2"/>
    <x v="1"/>
    <d v="2023-08-22T00:00:00"/>
    <x v="1"/>
    <m/>
    <m/>
    <n v="0"/>
    <x v="81"/>
    <x v="1"/>
  </r>
  <r>
    <n v="1000001212"/>
    <x v="1"/>
    <x v="0"/>
    <s v="AGT915529R"/>
    <x v="115"/>
    <x v="2"/>
    <n v="16"/>
    <x v="0"/>
    <n v="17.28"/>
    <x v="0"/>
    <n v="195000"/>
    <s v="Hitam"/>
    <n v="3120000"/>
    <x v="3"/>
    <n v="2"/>
    <x v="1"/>
    <d v="2023-08-23T00:00:00"/>
    <x v="1"/>
    <m/>
    <m/>
    <n v="0"/>
    <x v="425"/>
    <x v="1"/>
  </r>
  <r>
    <n v="1000001010"/>
    <x v="0"/>
    <x v="0"/>
    <s v="AGT915530R"/>
    <x v="116"/>
    <x v="2"/>
    <n v="40"/>
    <x v="0"/>
    <n v="43.2"/>
    <x v="0"/>
    <n v="195000"/>
    <s v="Hitam"/>
    <n v="7800000"/>
    <x v="5"/>
    <n v="3"/>
    <x v="1"/>
    <d v="2023-08-16T00:00:00"/>
    <x v="1"/>
    <m/>
    <m/>
    <n v="0"/>
    <x v="410"/>
    <x v="0"/>
  </r>
  <r>
    <n v="1000001010"/>
    <x v="0"/>
    <x v="0"/>
    <s v="AGT915529R"/>
    <x v="115"/>
    <x v="2"/>
    <n v="13"/>
    <x v="0"/>
    <n v="14.04"/>
    <x v="0"/>
    <n v="195000"/>
    <s v="Hitam"/>
    <n v="2535000"/>
    <x v="162"/>
    <n v="3"/>
    <x v="1"/>
    <d v="2023-08-31T00:00:00"/>
    <x v="1"/>
    <m/>
    <m/>
    <n v="0"/>
    <x v="434"/>
    <x v="0"/>
  </r>
  <r>
    <n v="1000001010"/>
    <x v="0"/>
    <x v="0"/>
    <s v="AGT915529R"/>
    <x v="115"/>
    <x v="2"/>
    <n v="12"/>
    <x v="0"/>
    <n v="12.96"/>
    <x v="0"/>
    <n v="195000"/>
    <s v="Hitam"/>
    <n v="2340000"/>
    <x v="165"/>
    <n v="5"/>
    <x v="1"/>
    <d v="2023-08-05T00:00:00"/>
    <x v="1"/>
    <m/>
    <m/>
    <n v="0"/>
    <x v="83"/>
    <x v="0"/>
  </r>
  <r>
    <n v="1000001212"/>
    <x v="1"/>
    <x v="0"/>
    <s v="AGT915530R"/>
    <x v="116"/>
    <x v="2"/>
    <n v="15"/>
    <x v="0"/>
    <n v="16.2"/>
    <x v="0"/>
    <n v="195000"/>
    <s v="Hitam"/>
    <n v="2925000"/>
    <x v="237"/>
    <n v="4"/>
    <x v="2"/>
    <d v="2023-09-22T00:00:00"/>
    <x v="2"/>
    <m/>
    <m/>
    <n v="0"/>
    <x v="435"/>
    <x v="1"/>
  </r>
  <r>
    <n v="1000001212"/>
    <x v="1"/>
    <x v="0"/>
    <s v="AGT915530R"/>
    <x v="116"/>
    <x v="2"/>
    <n v="12"/>
    <x v="0"/>
    <n v="12.96"/>
    <x v="0"/>
    <n v="195000"/>
    <s v="Hitam"/>
    <n v="2340000"/>
    <x v="238"/>
    <n v="5"/>
    <x v="2"/>
    <d v="2023-09-25T00:00:00"/>
    <x v="2"/>
    <m/>
    <m/>
    <n v="0"/>
    <x v="83"/>
    <x v="1"/>
  </r>
  <r>
    <n v="1000001010"/>
    <x v="0"/>
    <x v="1"/>
    <s v="AGT915529R"/>
    <x v="115"/>
    <x v="2"/>
    <n v="88"/>
    <x v="0"/>
    <n v="95.04"/>
    <x v="0"/>
    <n v="195000"/>
    <s v="Hitam"/>
    <n v="17160000"/>
    <x v="8"/>
    <n v="1"/>
    <x v="2"/>
    <d v="2023-09-21T00:00:00"/>
    <x v="2"/>
    <m/>
    <m/>
    <n v="0"/>
    <x v="418"/>
    <x v="0"/>
  </r>
  <r>
    <n v="1000001212"/>
    <x v="1"/>
    <x v="0"/>
    <s v="AGT915530R"/>
    <x v="116"/>
    <x v="2"/>
    <n v="5"/>
    <x v="0"/>
    <n v="5.4"/>
    <x v="0"/>
    <n v="195000"/>
    <s v="Hitam"/>
    <n v="975000"/>
    <x v="8"/>
    <n v="1"/>
    <x v="2"/>
    <d v="2023-09-19T00:00:00"/>
    <x v="2"/>
    <m/>
    <m/>
    <n v="0"/>
    <x v="403"/>
    <x v="1"/>
  </r>
  <r>
    <n v="1000001010"/>
    <x v="0"/>
    <x v="1"/>
    <s v="AGT915529R"/>
    <x v="115"/>
    <x v="2"/>
    <n v="2"/>
    <x v="0"/>
    <n v="2.16"/>
    <x v="0"/>
    <n v="195000"/>
    <s v="Hitam"/>
    <n v="390000"/>
    <x v="8"/>
    <n v="1"/>
    <x v="2"/>
    <d v="2023-09-19T00:00:00"/>
    <x v="2"/>
    <m/>
    <m/>
    <n v="0"/>
    <x v="33"/>
    <x v="0"/>
  </r>
  <r>
    <n v="1000001212"/>
    <x v="1"/>
    <x v="0"/>
    <s v="AGT915529R"/>
    <x v="115"/>
    <x v="2"/>
    <n v="9"/>
    <x v="0"/>
    <n v="9.7200000000000006"/>
    <x v="0"/>
    <n v="195000"/>
    <s v="Hitam"/>
    <n v="1755000"/>
    <x v="169"/>
    <n v="5"/>
    <x v="2"/>
    <d v="2023-09-01T00:00:00"/>
    <x v="2"/>
    <m/>
    <m/>
    <n v="0"/>
    <x v="397"/>
    <x v="1"/>
  </r>
  <r>
    <n v="1000001212"/>
    <x v="1"/>
    <x v="0"/>
    <s v="AGT915530R"/>
    <x v="116"/>
    <x v="2"/>
    <n v="4"/>
    <x v="0"/>
    <n v="4.32"/>
    <x v="0"/>
    <n v="195000"/>
    <s v="Hitam"/>
    <n v="780000"/>
    <x v="242"/>
    <n v="6"/>
    <x v="2"/>
    <d v="2023-09-04T00:00:00"/>
    <x v="2"/>
    <m/>
    <m/>
    <n v="0"/>
    <x v="89"/>
    <x v="1"/>
  </r>
  <r>
    <n v="1000001010"/>
    <x v="0"/>
    <x v="1"/>
    <s v="AGT915529R"/>
    <x v="115"/>
    <x v="2"/>
    <n v="14"/>
    <x v="0"/>
    <n v="15.12"/>
    <x v="0"/>
    <n v="195000"/>
    <s v="Hitam"/>
    <n v="2730000"/>
    <x v="187"/>
    <n v="3"/>
    <x v="2"/>
    <d v="2023-09-08T00:00:00"/>
    <x v="2"/>
    <m/>
    <m/>
    <n v="0"/>
    <x v="90"/>
    <x v="0"/>
  </r>
  <r>
    <n v="1000001212"/>
    <x v="1"/>
    <x v="0"/>
    <s v="AGT915529R"/>
    <x v="115"/>
    <x v="2"/>
    <n v="2"/>
    <x v="0"/>
    <n v="2.16"/>
    <x v="0"/>
    <n v="195000"/>
    <s v="Hitam"/>
    <n v="390000"/>
    <x v="11"/>
    <n v="2"/>
    <x v="3"/>
    <d v="2023-10-12T00:00:00"/>
    <x v="3"/>
    <m/>
    <m/>
    <n v="0"/>
    <x v="33"/>
    <x v="1"/>
  </r>
  <r>
    <n v="1000001010"/>
    <x v="0"/>
    <x v="1"/>
    <s v="AGT915530R"/>
    <x v="116"/>
    <x v="2"/>
    <n v="4"/>
    <x v="0"/>
    <n v="4.32"/>
    <x v="0"/>
    <n v="195000"/>
    <s v="Hitam"/>
    <n v="780000"/>
    <x v="13"/>
    <n v="5"/>
    <x v="3"/>
    <d v="2023-10-10T00:00:00"/>
    <x v="3"/>
    <m/>
    <m/>
    <n v="0"/>
    <x v="89"/>
    <x v="0"/>
  </r>
  <r>
    <n v="1000001212"/>
    <x v="1"/>
    <x v="0"/>
    <s v="AGT915530R"/>
    <x v="116"/>
    <x v="2"/>
    <n v="28"/>
    <x v="0"/>
    <n v="30.24"/>
    <x v="0"/>
    <n v="195000"/>
    <s v="Hitam"/>
    <n v="5460000"/>
    <x v="251"/>
    <n v="6"/>
    <x v="6"/>
    <d v="2023-01-09T00:00:00"/>
    <x v="6"/>
    <m/>
    <m/>
    <n v="0"/>
    <x v="86"/>
    <x v="1"/>
  </r>
  <r>
    <n v="1000001212"/>
    <x v="1"/>
    <x v="0"/>
    <s v="AGT915529R"/>
    <x v="115"/>
    <x v="2"/>
    <n v="192"/>
    <x v="0"/>
    <n v="207.36"/>
    <x v="0"/>
    <n v="195000"/>
    <s v="Hitam"/>
    <n v="37440000"/>
    <x v="198"/>
    <n v="4"/>
    <x v="10"/>
    <d v="2023-03-24T00:00:00"/>
    <x v="10"/>
    <s v="Promo Lebaran"/>
    <s v="Promo Diskon Langsung"/>
    <n v="1800"/>
    <x v="436"/>
    <x v="1"/>
  </r>
  <r>
    <n v="1000001212"/>
    <x v="1"/>
    <x v="0"/>
    <s v="AGT915530R"/>
    <x v="116"/>
    <x v="2"/>
    <n v="10"/>
    <x v="0"/>
    <n v="10.8"/>
    <x v="0"/>
    <n v="195000"/>
    <s v="Hitam"/>
    <n v="1950000"/>
    <x v="24"/>
    <n v="2"/>
    <x v="7"/>
    <d v="2023-04-04T00:00:00"/>
    <x v="7"/>
    <s v="Promo Lebaran"/>
    <s v="Promo Diskon Langsung"/>
    <n v="1800"/>
    <x v="413"/>
    <x v="1"/>
  </r>
  <r>
    <n v="1000001212"/>
    <x v="1"/>
    <x v="0"/>
    <s v="AGT915529R"/>
    <x v="115"/>
    <x v="2"/>
    <n v="20"/>
    <x v="0"/>
    <n v="21.6"/>
    <x v="0"/>
    <n v="195000"/>
    <s v="Hitam"/>
    <n v="3900000"/>
    <x v="35"/>
    <n v="1"/>
    <x v="11"/>
    <d v="2023-05-08T00:00:00"/>
    <x v="11"/>
    <s v="Promo Lebaran"/>
    <s v="Promo Diskon Langsung"/>
    <n v="1800"/>
    <x v="437"/>
    <x v="1"/>
  </r>
  <r>
    <n v="1000001010"/>
    <x v="0"/>
    <x v="1"/>
    <s v="AGT915529R"/>
    <x v="115"/>
    <x v="2"/>
    <n v="9"/>
    <x v="0"/>
    <n v="9.7200000000000006"/>
    <x v="0"/>
    <n v="195000"/>
    <s v="Hitam"/>
    <n v="1755000"/>
    <x v="178"/>
    <n v="4"/>
    <x v="4"/>
    <d v="2023-11-20T00:00:00"/>
    <x v="4"/>
    <m/>
    <m/>
    <n v="0"/>
    <x v="397"/>
    <x v="0"/>
  </r>
  <r>
    <n v="1000001010"/>
    <x v="0"/>
    <x v="1"/>
    <s v="AGT915529R"/>
    <x v="115"/>
    <x v="2"/>
    <n v="3"/>
    <x v="0"/>
    <n v="3.24"/>
    <x v="0"/>
    <n v="195000"/>
    <s v="Hitam"/>
    <n v="585000"/>
    <x v="103"/>
    <n v="2"/>
    <x v="5"/>
    <d v="2023-12-27T00:00:00"/>
    <x v="5"/>
    <m/>
    <m/>
    <n v="0"/>
    <x v="405"/>
    <x v="0"/>
  </r>
  <r>
    <n v="1000001010"/>
    <x v="0"/>
    <x v="1"/>
    <s v="AGT915529R"/>
    <x v="115"/>
    <x v="2"/>
    <n v="23"/>
    <x v="0"/>
    <n v="24.84"/>
    <x v="0"/>
    <n v="195000"/>
    <s v="Hitam"/>
    <n v="4485000"/>
    <x v="184"/>
    <n v="2"/>
    <x v="5"/>
    <d v="2023-12-07T00:00:00"/>
    <x v="5"/>
    <m/>
    <m/>
    <n v="0"/>
    <x v="415"/>
    <x v="0"/>
  </r>
  <r>
    <n v="1000001010"/>
    <x v="0"/>
    <x v="1"/>
    <s v="AGT915529R"/>
    <x v="115"/>
    <x v="2"/>
    <n v="18"/>
    <x v="0"/>
    <n v="19.440000000000001"/>
    <x v="0"/>
    <n v="195000"/>
    <s v="Hitam"/>
    <n v="3510000"/>
    <x v="184"/>
    <n v="2"/>
    <x v="5"/>
    <d v="2023-12-07T00:00:00"/>
    <x v="5"/>
    <m/>
    <m/>
    <n v="0"/>
    <x v="432"/>
    <x v="0"/>
  </r>
  <r>
    <n v="1000001010"/>
    <x v="0"/>
    <x v="1"/>
    <s v="AGT915529R"/>
    <x v="115"/>
    <x v="2"/>
    <n v="-23"/>
    <x v="0"/>
    <n v="-24.84"/>
    <x v="0"/>
    <n v="195000"/>
    <s v="Hitam"/>
    <n v="-4485000"/>
    <x v="184"/>
    <n v="2"/>
    <x v="5"/>
    <d v="2023-12-07T00:00:00"/>
    <x v="5"/>
    <m/>
    <m/>
    <n v="0"/>
    <x v="438"/>
    <x v="0"/>
  </r>
  <r>
    <n v="1000001010"/>
    <x v="0"/>
    <x v="1"/>
    <s v="AGT915529R"/>
    <x v="115"/>
    <x v="2"/>
    <n v="-18"/>
    <x v="0"/>
    <n v="-19.440000000000001"/>
    <x v="0"/>
    <n v="195000"/>
    <s v="Hitam"/>
    <n v="-3510000"/>
    <x v="184"/>
    <n v="2"/>
    <x v="5"/>
    <d v="2023-12-07T00:00:00"/>
    <x v="5"/>
    <m/>
    <m/>
    <n v="0"/>
    <x v="439"/>
    <x v="0"/>
  </r>
  <r>
    <n v="1000001212"/>
    <x v="1"/>
    <x v="0"/>
    <s v="AGT912236R"/>
    <x v="118"/>
    <x v="2"/>
    <n v="39"/>
    <x v="0"/>
    <n v="42.12"/>
    <x v="0"/>
    <n v="200000"/>
    <s v="Gold"/>
    <n v="7800000"/>
    <x v="252"/>
    <n v="2"/>
    <x v="9"/>
    <d v="2023-03-03T00:00:00"/>
    <x v="10"/>
    <s v="Promo Lebaran"/>
    <s v="Promo Diskon Langsung"/>
    <n v="1800"/>
    <x v="440"/>
    <x v="1"/>
  </r>
  <r>
    <n v="1000001212"/>
    <x v="1"/>
    <x v="0"/>
    <s v="AGT912235R"/>
    <x v="119"/>
    <x v="2"/>
    <n v="11"/>
    <x v="0"/>
    <n v="11.88"/>
    <x v="0"/>
    <n v="200000"/>
    <s v="Gold"/>
    <n v="2200000"/>
    <x v="24"/>
    <n v="2"/>
    <x v="7"/>
    <d v="2023-04-06T00:00:00"/>
    <x v="7"/>
    <s v="Promo Lebaran"/>
    <s v="Promo Diskon Langsung"/>
    <n v="1800"/>
    <x v="441"/>
    <x v="1"/>
  </r>
  <r>
    <m/>
    <x v="3"/>
    <x v="3"/>
    <m/>
    <x v="120"/>
    <x v="3"/>
    <m/>
    <x v="1"/>
    <m/>
    <x v="1"/>
    <m/>
    <m/>
    <m/>
    <x v="253"/>
    <m/>
    <x v="12"/>
    <m/>
    <x v="12"/>
    <m/>
    <m/>
    <m/>
    <x v="44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7BF693-A2CE-4DA3-A214-1709ABD179C8}"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48:B169" firstHeaderRow="1" firstDataRow="1" firstDataCol="1"/>
  <pivotFields count="23">
    <pivotField showAll="0"/>
    <pivotField showAll="0"/>
    <pivotField showAll="0"/>
    <pivotField showAll="0"/>
    <pivotField axis="axisRow" showAll="0" sortType="descending">
      <items count="122">
        <item h="1" x="120"/>
        <item x="1"/>
        <item x="95"/>
        <item x="58"/>
        <item x="108"/>
        <item x="13"/>
        <item x="105"/>
        <item x="112"/>
        <item x="93"/>
        <item x="32"/>
        <item x="42"/>
        <item x="22"/>
        <item x="15"/>
        <item x="16"/>
        <item x="26"/>
        <item x="11"/>
        <item x="21"/>
        <item x="20"/>
        <item x="84"/>
        <item x="10"/>
        <item x="8"/>
        <item x="119"/>
        <item x="118"/>
        <item x="85"/>
        <item x="80"/>
        <item x="97"/>
        <item x="96"/>
        <item x="92"/>
        <item x="89"/>
        <item x="91"/>
        <item x="67"/>
        <item x="72"/>
        <item x="71"/>
        <item x="83"/>
        <item x="2"/>
        <item x="9"/>
        <item x="46"/>
        <item x="40"/>
        <item x="38"/>
        <item x="41"/>
        <item x="111"/>
        <item x="60"/>
        <item x="55"/>
        <item x="63"/>
        <item x="51"/>
        <item x="50"/>
        <item x="88"/>
        <item x="101"/>
        <item x="98"/>
        <item x="102"/>
        <item x="104"/>
        <item x="24"/>
        <item x="14"/>
        <item x="82"/>
        <item x="79"/>
        <item x="5"/>
        <item x="6"/>
        <item x="43"/>
        <item x="36"/>
        <item x="33"/>
        <item x="68"/>
        <item x="69"/>
        <item x="70"/>
        <item x="103"/>
        <item x="64"/>
        <item x="74"/>
        <item x="0"/>
        <item x="106"/>
        <item x="114"/>
        <item x="107"/>
        <item x="110"/>
        <item x="29"/>
        <item x="19"/>
        <item x="48"/>
        <item x="25"/>
        <item x="18"/>
        <item x="12"/>
        <item x="73"/>
        <item x="4"/>
        <item x="30"/>
        <item x="28"/>
        <item x="47"/>
        <item x="87"/>
        <item x="94"/>
        <item x="61"/>
        <item x="62"/>
        <item x="57"/>
        <item x="113"/>
        <item x="66"/>
        <item x="116"/>
        <item x="115"/>
        <item x="56"/>
        <item x="31"/>
        <item x="86"/>
        <item x="76"/>
        <item x="49"/>
        <item x="117"/>
        <item x="3"/>
        <item x="7"/>
        <item x="54"/>
        <item x="23"/>
        <item x="35"/>
        <item x="34"/>
        <item x="37"/>
        <item x="39"/>
        <item x="17"/>
        <item x="45"/>
        <item x="27"/>
        <item x="77"/>
        <item x="90"/>
        <item x="65"/>
        <item x="59"/>
        <item x="53"/>
        <item x="44"/>
        <item x="99"/>
        <item x="52"/>
        <item x="81"/>
        <item x="78"/>
        <item x="75"/>
        <item x="109"/>
        <item x="10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255">
        <item x="39"/>
        <item x="131"/>
        <item x="128"/>
        <item x="195"/>
        <item x="41"/>
        <item x="223"/>
        <item x="251"/>
        <item x="192"/>
        <item x="127"/>
        <item x="196"/>
        <item x="125"/>
        <item x="129"/>
        <item x="246"/>
        <item x="194"/>
        <item x="248"/>
        <item x="40"/>
        <item x="38"/>
        <item x="245"/>
        <item x="222"/>
        <item x="43"/>
        <item x="126"/>
        <item x="42"/>
        <item x="23"/>
        <item x="37"/>
        <item x="49"/>
        <item x="197"/>
        <item x="134"/>
        <item x="211"/>
        <item x="135"/>
        <item x="136"/>
        <item x="224"/>
        <item x="44"/>
        <item x="50"/>
        <item x="249"/>
        <item x="218"/>
        <item x="48"/>
        <item x="132"/>
        <item x="133"/>
        <item x="29"/>
        <item x="130"/>
        <item x="45"/>
        <item x="46"/>
        <item x="47"/>
        <item x="30"/>
        <item x="252"/>
        <item x="228"/>
        <item x="219"/>
        <item x="31"/>
        <item x="54"/>
        <item x="55"/>
        <item x="56"/>
        <item x="220"/>
        <item x="51"/>
        <item x="221"/>
        <item x="52"/>
        <item x="53"/>
        <item x="32"/>
        <item x="60"/>
        <item x="137"/>
        <item x="61"/>
        <item x="198"/>
        <item x="57"/>
        <item x="199"/>
        <item x="58"/>
        <item x="62"/>
        <item x="250"/>
        <item x="200"/>
        <item x="59"/>
        <item x="66"/>
        <item x="65"/>
        <item x="24"/>
        <item x="139"/>
        <item x="67"/>
        <item x="229"/>
        <item x="64"/>
        <item x="63"/>
        <item x="205"/>
        <item x="138"/>
        <item x="207"/>
        <item x="206"/>
        <item x="186"/>
        <item x="68"/>
        <item x="230"/>
        <item x="35"/>
        <item x="69"/>
        <item x="140"/>
        <item x="70"/>
        <item x="33"/>
        <item x="141"/>
        <item x="201"/>
        <item x="71"/>
        <item x="72"/>
        <item x="34"/>
        <item x="73"/>
        <item x="74"/>
        <item x="76"/>
        <item x="75"/>
        <item x="77"/>
        <item x="78"/>
        <item x="36"/>
        <item x="79"/>
        <item x="80"/>
        <item x="81"/>
        <item x="25"/>
        <item x="241"/>
        <item x="148"/>
        <item x="142"/>
        <item x="225"/>
        <item x="202"/>
        <item x="143"/>
        <item x="26"/>
        <item x="145"/>
        <item x="144"/>
        <item x="110"/>
        <item x="82"/>
        <item x="146"/>
        <item x="226"/>
        <item x="27"/>
        <item x="83"/>
        <item x="84"/>
        <item x="28"/>
        <item x="147"/>
        <item x="193"/>
        <item x="85"/>
        <item x="111"/>
        <item x="149"/>
        <item x="150"/>
        <item x="227"/>
        <item x="151"/>
        <item x="152"/>
        <item x="208"/>
        <item x="153"/>
        <item x="155"/>
        <item x="154"/>
        <item x="86"/>
        <item x="0"/>
        <item x="112"/>
        <item x="113"/>
        <item x="87"/>
        <item x="1"/>
        <item x="156"/>
        <item x="157"/>
        <item x="213"/>
        <item x="212"/>
        <item x="88"/>
        <item x="89"/>
        <item x="117"/>
        <item x="165"/>
        <item x="233"/>
        <item x="6"/>
        <item x="7"/>
        <item x="163"/>
        <item x="164"/>
        <item x="116"/>
        <item x="5"/>
        <item x="114"/>
        <item x="2"/>
        <item x="3"/>
        <item x="158"/>
        <item x="159"/>
        <item x="115"/>
        <item x="4"/>
        <item x="160"/>
        <item x="161"/>
        <item x="162"/>
        <item x="232"/>
        <item x="169"/>
        <item x="242"/>
        <item x="188"/>
        <item x="121"/>
        <item x="187"/>
        <item x="9"/>
        <item x="170"/>
        <item x="239"/>
        <item x="120"/>
        <item x="168"/>
        <item x="8"/>
        <item x="119"/>
        <item x="166"/>
        <item x="237"/>
        <item x="238"/>
        <item x="234"/>
        <item x="203"/>
        <item x="118"/>
        <item x="167"/>
        <item x="214"/>
        <item x="240"/>
        <item x="177"/>
        <item x="176"/>
        <item x="13"/>
        <item x="10"/>
        <item x="12"/>
        <item x="11"/>
        <item x="172"/>
        <item x="123"/>
        <item x="122"/>
        <item x="243"/>
        <item x="173"/>
        <item x="174"/>
        <item x="90"/>
        <item x="171"/>
        <item x="91"/>
        <item x="93"/>
        <item x="244"/>
        <item x="92"/>
        <item x="209"/>
        <item x="18"/>
        <item x="175"/>
        <item x="94"/>
        <item x="247"/>
        <item x="179"/>
        <item x="236"/>
        <item x="235"/>
        <item x="19"/>
        <item x="210"/>
        <item x="100"/>
        <item x="14"/>
        <item x="95"/>
        <item x="20"/>
        <item x="96"/>
        <item x="215"/>
        <item x="16"/>
        <item x="97"/>
        <item x="178"/>
        <item x="98"/>
        <item x="124"/>
        <item x="15"/>
        <item x="180"/>
        <item x="99"/>
        <item x="204"/>
        <item x="17"/>
        <item x="231"/>
        <item x="101"/>
        <item x="191"/>
        <item x="183"/>
        <item x="189"/>
        <item x="184"/>
        <item x="108"/>
        <item x="21"/>
        <item x="22"/>
        <item x="217"/>
        <item x="185"/>
        <item x="109"/>
        <item x="182"/>
        <item x="181"/>
        <item x="107"/>
        <item x="106"/>
        <item x="190"/>
        <item x="104"/>
        <item x="103"/>
        <item x="105"/>
        <item x="102"/>
        <item x="216"/>
        <item x="253"/>
        <item t="default"/>
      </items>
    </pivotField>
    <pivotField showAll="0"/>
    <pivotField showAll="0"/>
    <pivotField showAll="0"/>
    <pivotField showAll="0"/>
    <pivotField showAll="0"/>
    <pivotField showAll="0"/>
    <pivotField showAll="0"/>
    <pivotField dataField="1" showAll="0"/>
    <pivotField showAll="0"/>
  </pivotFields>
  <rowFields count="1">
    <field x="4"/>
  </rowFields>
  <rowItems count="121">
    <i>
      <x v="75"/>
    </i>
    <i>
      <x v="72"/>
    </i>
    <i>
      <x v="41"/>
    </i>
    <i>
      <x v="15"/>
    </i>
    <i>
      <x v="52"/>
    </i>
    <i>
      <x v="62"/>
    </i>
    <i>
      <x v="3"/>
    </i>
    <i>
      <x v="23"/>
    </i>
    <i>
      <x v="61"/>
    </i>
    <i>
      <x v="51"/>
    </i>
    <i>
      <x v="113"/>
    </i>
    <i>
      <x v="93"/>
    </i>
    <i>
      <x v="90"/>
    </i>
    <i>
      <x v="60"/>
    </i>
    <i>
      <x v="24"/>
    </i>
    <i>
      <x v="57"/>
    </i>
    <i>
      <x v="42"/>
    </i>
    <i>
      <x v="31"/>
    </i>
    <i>
      <x v="100"/>
    </i>
    <i>
      <x v="86"/>
    </i>
    <i>
      <x v="12"/>
    </i>
    <i>
      <x v="49"/>
    </i>
    <i>
      <x v="112"/>
    </i>
    <i>
      <x v="37"/>
    </i>
    <i>
      <x v="101"/>
    </i>
    <i>
      <x v="82"/>
    </i>
    <i>
      <x v="1"/>
    </i>
    <i>
      <x v="104"/>
    </i>
    <i>
      <x v="64"/>
    </i>
    <i>
      <x v="115"/>
    </i>
    <i>
      <x v="59"/>
    </i>
    <i>
      <x v="117"/>
    </i>
    <i>
      <x v="28"/>
    </i>
    <i>
      <x v="89"/>
    </i>
    <i>
      <x v="30"/>
    </i>
    <i>
      <x v="33"/>
    </i>
    <i>
      <x v="74"/>
    </i>
    <i>
      <x v="26"/>
    </i>
    <i>
      <x v="32"/>
    </i>
    <i>
      <x v="13"/>
    </i>
    <i>
      <x v="5"/>
    </i>
    <i>
      <x v="108"/>
    </i>
    <i>
      <x v="111"/>
    </i>
    <i>
      <x v="91"/>
    </i>
    <i>
      <x v="102"/>
    </i>
    <i>
      <x v="105"/>
    </i>
    <i>
      <x v="47"/>
    </i>
    <i>
      <x v="25"/>
    </i>
    <i>
      <x v="66"/>
    </i>
    <i>
      <x v="58"/>
    </i>
    <i>
      <x v="70"/>
    </i>
    <i>
      <x v="97"/>
    </i>
    <i>
      <x v="20"/>
    </i>
    <i>
      <x v="95"/>
    </i>
    <i>
      <x v="43"/>
    </i>
    <i>
      <x v="63"/>
    </i>
    <i>
      <x v="53"/>
    </i>
    <i>
      <x v="11"/>
    </i>
    <i>
      <x v="85"/>
    </i>
    <i>
      <x v="103"/>
    </i>
    <i>
      <x v="18"/>
    </i>
    <i>
      <x v="29"/>
    </i>
    <i>
      <x v="78"/>
    </i>
    <i>
      <x v="55"/>
    </i>
    <i>
      <x v="16"/>
    </i>
    <i>
      <x v="67"/>
    </i>
    <i>
      <x v="54"/>
    </i>
    <i>
      <x v="116"/>
    </i>
    <i>
      <x v="109"/>
    </i>
    <i>
      <x v="44"/>
    </i>
    <i>
      <x v="34"/>
    </i>
    <i>
      <x v="73"/>
    </i>
    <i>
      <x v="56"/>
    </i>
    <i>
      <x v="6"/>
    </i>
    <i>
      <x v="2"/>
    </i>
    <i>
      <x v="106"/>
    </i>
    <i>
      <x v="68"/>
    </i>
    <i>
      <x v="45"/>
    </i>
    <i>
      <x v="88"/>
    </i>
    <i>
      <x v="38"/>
    </i>
    <i>
      <x v="118"/>
    </i>
    <i>
      <x v="4"/>
    </i>
    <i>
      <x v="79"/>
    </i>
    <i>
      <x v="22"/>
    </i>
    <i>
      <x v="119"/>
    </i>
    <i>
      <x v="107"/>
    </i>
    <i>
      <x v="14"/>
    </i>
    <i>
      <x v="77"/>
    </i>
    <i>
      <x v="110"/>
    </i>
    <i>
      <x v="48"/>
    </i>
    <i>
      <x v="80"/>
    </i>
    <i>
      <x v="76"/>
    </i>
    <i>
      <x v="39"/>
    </i>
    <i>
      <x v="120"/>
    </i>
    <i>
      <x v="27"/>
    </i>
    <i>
      <x v="65"/>
    </i>
    <i>
      <x v="83"/>
    </i>
    <i>
      <x v="99"/>
    </i>
    <i>
      <x v="46"/>
    </i>
    <i>
      <x v="114"/>
    </i>
    <i>
      <x v="71"/>
    </i>
    <i>
      <x v="19"/>
    </i>
    <i>
      <x v="50"/>
    </i>
    <i>
      <x v="98"/>
    </i>
    <i>
      <x v="94"/>
    </i>
    <i>
      <x v="21"/>
    </i>
    <i>
      <x v="69"/>
    </i>
    <i>
      <x v="7"/>
    </i>
    <i>
      <x v="84"/>
    </i>
    <i>
      <x v="92"/>
    </i>
    <i>
      <x v="9"/>
    </i>
    <i>
      <x v="36"/>
    </i>
    <i>
      <x v="17"/>
    </i>
    <i>
      <x v="40"/>
    </i>
    <i>
      <x v="81"/>
    </i>
    <i>
      <x v="87"/>
    </i>
    <i>
      <x v="96"/>
    </i>
    <i>
      <x v="8"/>
    </i>
    <i>
      <x v="10"/>
    </i>
    <i>
      <x v="35"/>
    </i>
    <i t="grand">
      <x/>
    </i>
  </rowItems>
  <colItems count="1">
    <i/>
  </colItems>
  <dataFields count="1">
    <dataField name="Sum of Sales" fld="21" baseField="0" baseItem="0"/>
  </dataFields>
  <chartFormats count="484">
    <chartFormat chart="0" format="0" series="1">
      <pivotArea type="data" outline="0" fieldPosition="0">
        <references count="1">
          <reference field="4294967294" count="1" selected="0">
            <x v="0"/>
          </reference>
        </references>
      </pivotArea>
    </chartFormat>
    <chartFormat chart="4" format="244" series="1">
      <pivotArea type="data" outline="0" fieldPosition="0">
        <references count="1">
          <reference field="4294967294" count="1" selected="0">
            <x v="0"/>
          </reference>
        </references>
      </pivotArea>
    </chartFormat>
    <chartFormat chart="4" format="245">
      <pivotArea type="data" outline="0" fieldPosition="0">
        <references count="2">
          <reference field="4294967294" count="1" selected="0">
            <x v="0"/>
          </reference>
          <reference field="4" count="1" selected="0">
            <x v="75"/>
          </reference>
        </references>
      </pivotArea>
    </chartFormat>
    <chartFormat chart="4" format="246">
      <pivotArea type="data" outline="0" fieldPosition="0">
        <references count="2">
          <reference field="4294967294" count="1" selected="0">
            <x v="0"/>
          </reference>
          <reference field="4" count="1" selected="0">
            <x v="72"/>
          </reference>
        </references>
      </pivotArea>
    </chartFormat>
    <chartFormat chart="4" format="247">
      <pivotArea type="data" outline="0" fieldPosition="0">
        <references count="2">
          <reference field="4294967294" count="1" selected="0">
            <x v="0"/>
          </reference>
          <reference field="4" count="1" selected="0">
            <x v="41"/>
          </reference>
        </references>
      </pivotArea>
    </chartFormat>
    <chartFormat chart="4" format="248">
      <pivotArea type="data" outline="0" fieldPosition="0">
        <references count="2">
          <reference field="4294967294" count="1" selected="0">
            <x v="0"/>
          </reference>
          <reference field="4" count="1" selected="0">
            <x v="15"/>
          </reference>
        </references>
      </pivotArea>
    </chartFormat>
    <chartFormat chart="4" format="249">
      <pivotArea type="data" outline="0" fieldPosition="0">
        <references count="2">
          <reference field="4294967294" count="1" selected="0">
            <x v="0"/>
          </reference>
          <reference field="4" count="1" selected="0">
            <x v="52"/>
          </reference>
        </references>
      </pivotArea>
    </chartFormat>
    <chartFormat chart="4" format="250">
      <pivotArea type="data" outline="0" fieldPosition="0">
        <references count="2">
          <reference field="4294967294" count="1" selected="0">
            <x v="0"/>
          </reference>
          <reference field="4" count="1" selected="0">
            <x v="62"/>
          </reference>
        </references>
      </pivotArea>
    </chartFormat>
    <chartFormat chart="4" format="251">
      <pivotArea type="data" outline="0" fieldPosition="0">
        <references count="2">
          <reference field="4294967294" count="1" selected="0">
            <x v="0"/>
          </reference>
          <reference field="4" count="1" selected="0">
            <x v="3"/>
          </reference>
        </references>
      </pivotArea>
    </chartFormat>
    <chartFormat chart="4" format="252">
      <pivotArea type="data" outline="0" fieldPosition="0">
        <references count="2">
          <reference field="4294967294" count="1" selected="0">
            <x v="0"/>
          </reference>
          <reference field="4" count="1" selected="0">
            <x v="23"/>
          </reference>
        </references>
      </pivotArea>
    </chartFormat>
    <chartFormat chart="4" format="253">
      <pivotArea type="data" outline="0" fieldPosition="0">
        <references count="2">
          <reference field="4294967294" count="1" selected="0">
            <x v="0"/>
          </reference>
          <reference field="4" count="1" selected="0">
            <x v="61"/>
          </reference>
        </references>
      </pivotArea>
    </chartFormat>
    <chartFormat chart="4" format="254">
      <pivotArea type="data" outline="0" fieldPosition="0">
        <references count="2">
          <reference field="4294967294" count="1" selected="0">
            <x v="0"/>
          </reference>
          <reference field="4" count="1" selected="0">
            <x v="51"/>
          </reference>
        </references>
      </pivotArea>
    </chartFormat>
    <chartFormat chart="4" format="255">
      <pivotArea type="data" outline="0" fieldPosition="0">
        <references count="2">
          <reference field="4294967294" count="1" selected="0">
            <x v="0"/>
          </reference>
          <reference field="4" count="1" selected="0">
            <x v="113"/>
          </reference>
        </references>
      </pivotArea>
    </chartFormat>
    <chartFormat chart="4" format="256">
      <pivotArea type="data" outline="0" fieldPosition="0">
        <references count="2">
          <reference field="4294967294" count="1" selected="0">
            <x v="0"/>
          </reference>
          <reference field="4" count="1" selected="0">
            <x v="93"/>
          </reference>
        </references>
      </pivotArea>
    </chartFormat>
    <chartFormat chart="4" format="257">
      <pivotArea type="data" outline="0" fieldPosition="0">
        <references count="2">
          <reference field="4294967294" count="1" selected="0">
            <x v="0"/>
          </reference>
          <reference field="4" count="1" selected="0">
            <x v="90"/>
          </reference>
        </references>
      </pivotArea>
    </chartFormat>
    <chartFormat chart="4" format="258">
      <pivotArea type="data" outline="0" fieldPosition="0">
        <references count="2">
          <reference field="4294967294" count="1" selected="0">
            <x v="0"/>
          </reference>
          <reference field="4" count="1" selected="0">
            <x v="60"/>
          </reference>
        </references>
      </pivotArea>
    </chartFormat>
    <chartFormat chart="4" format="259">
      <pivotArea type="data" outline="0" fieldPosition="0">
        <references count="2">
          <reference field="4294967294" count="1" selected="0">
            <x v="0"/>
          </reference>
          <reference field="4" count="1" selected="0">
            <x v="24"/>
          </reference>
        </references>
      </pivotArea>
    </chartFormat>
    <chartFormat chart="4" format="260">
      <pivotArea type="data" outline="0" fieldPosition="0">
        <references count="2">
          <reference field="4294967294" count="1" selected="0">
            <x v="0"/>
          </reference>
          <reference field="4" count="1" selected="0">
            <x v="57"/>
          </reference>
        </references>
      </pivotArea>
    </chartFormat>
    <chartFormat chart="4" format="261">
      <pivotArea type="data" outline="0" fieldPosition="0">
        <references count="2">
          <reference field="4294967294" count="1" selected="0">
            <x v="0"/>
          </reference>
          <reference field="4" count="1" selected="0">
            <x v="42"/>
          </reference>
        </references>
      </pivotArea>
    </chartFormat>
    <chartFormat chart="4" format="262">
      <pivotArea type="data" outline="0" fieldPosition="0">
        <references count="2">
          <reference field="4294967294" count="1" selected="0">
            <x v="0"/>
          </reference>
          <reference field="4" count="1" selected="0">
            <x v="31"/>
          </reference>
        </references>
      </pivotArea>
    </chartFormat>
    <chartFormat chart="4" format="263">
      <pivotArea type="data" outline="0" fieldPosition="0">
        <references count="2">
          <reference field="4294967294" count="1" selected="0">
            <x v="0"/>
          </reference>
          <reference field="4" count="1" selected="0">
            <x v="100"/>
          </reference>
        </references>
      </pivotArea>
    </chartFormat>
    <chartFormat chart="4" format="264">
      <pivotArea type="data" outline="0" fieldPosition="0">
        <references count="2">
          <reference field="4294967294" count="1" selected="0">
            <x v="0"/>
          </reference>
          <reference field="4" count="1" selected="0">
            <x v="86"/>
          </reference>
        </references>
      </pivotArea>
    </chartFormat>
    <chartFormat chart="4" format="265">
      <pivotArea type="data" outline="0" fieldPosition="0">
        <references count="2">
          <reference field="4294967294" count="1" selected="0">
            <x v="0"/>
          </reference>
          <reference field="4" count="1" selected="0">
            <x v="12"/>
          </reference>
        </references>
      </pivotArea>
    </chartFormat>
    <chartFormat chart="4" format="266">
      <pivotArea type="data" outline="0" fieldPosition="0">
        <references count="2">
          <reference field="4294967294" count="1" selected="0">
            <x v="0"/>
          </reference>
          <reference field="4" count="1" selected="0">
            <x v="49"/>
          </reference>
        </references>
      </pivotArea>
    </chartFormat>
    <chartFormat chart="4" format="267">
      <pivotArea type="data" outline="0" fieldPosition="0">
        <references count="2">
          <reference field="4294967294" count="1" selected="0">
            <x v="0"/>
          </reference>
          <reference field="4" count="1" selected="0">
            <x v="112"/>
          </reference>
        </references>
      </pivotArea>
    </chartFormat>
    <chartFormat chart="4" format="268">
      <pivotArea type="data" outline="0" fieldPosition="0">
        <references count="2">
          <reference field="4294967294" count="1" selected="0">
            <x v="0"/>
          </reference>
          <reference field="4" count="1" selected="0">
            <x v="37"/>
          </reference>
        </references>
      </pivotArea>
    </chartFormat>
    <chartFormat chart="4" format="269">
      <pivotArea type="data" outline="0" fieldPosition="0">
        <references count="2">
          <reference field="4294967294" count="1" selected="0">
            <x v="0"/>
          </reference>
          <reference field="4" count="1" selected="0">
            <x v="101"/>
          </reference>
        </references>
      </pivotArea>
    </chartFormat>
    <chartFormat chart="4" format="270">
      <pivotArea type="data" outline="0" fieldPosition="0">
        <references count="2">
          <reference field="4294967294" count="1" selected="0">
            <x v="0"/>
          </reference>
          <reference field="4" count="1" selected="0">
            <x v="82"/>
          </reference>
        </references>
      </pivotArea>
    </chartFormat>
    <chartFormat chart="4" format="271">
      <pivotArea type="data" outline="0" fieldPosition="0">
        <references count="2">
          <reference field="4294967294" count="1" selected="0">
            <x v="0"/>
          </reference>
          <reference field="4" count="1" selected="0">
            <x v="1"/>
          </reference>
        </references>
      </pivotArea>
    </chartFormat>
    <chartFormat chart="4" format="272">
      <pivotArea type="data" outline="0" fieldPosition="0">
        <references count="2">
          <reference field="4294967294" count="1" selected="0">
            <x v="0"/>
          </reference>
          <reference field="4" count="1" selected="0">
            <x v="104"/>
          </reference>
        </references>
      </pivotArea>
    </chartFormat>
    <chartFormat chart="4" format="273">
      <pivotArea type="data" outline="0" fieldPosition="0">
        <references count="2">
          <reference field="4294967294" count="1" selected="0">
            <x v="0"/>
          </reference>
          <reference field="4" count="1" selected="0">
            <x v="26"/>
          </reference>
        </references>
      </pivotArea>
    </chartFormat>
    <chartFormat chart="4" format="274">
      <pivotArea type="data" outline="0" fieldPosition="0">
        <references count="2">
          <reference field="4294967294" count="1" selected="0">
            <x v="0"/>
          </reference>
          <reference field="4" count="1" selected="0">
            <x v="64"/>
          </reference>
        </references>
      </pivotArea>
    </chartFormat>
    <chartFormat chart="4" format="275">
      <pivotArea type="data" outline="0" fieldPosition="0">
        <references count="2">
          <reference field="4294967294" count="1" selected="0">
            <x v="0"/>
          </reference>
          <reference field="4" count="1" selected="0">
            <x v="115"/>
          </reference>
        </references>
      </pivotArea>
    </chartFormat>
    <chartFormat chart="4" format="276">
      <pivotArea type="data" outline="0" fieldPosition="0">
        <references count="2">
          <reference field="4294967294" count="1" selected="0">
            <x v="0"/>
          </reference>
          <reference field="4" count="1" selected="0">
            <x v="59"/>
          </reference>
        </references>
      </pivotArea>
    </chartFormat>
    <chartFormat chart="4" format="277">
      <pivotArea type="data" outline="0" fieldPosition="0">
        <references count="2">
          <reference field="4294967294" count="1" selected="0">
            <x v="0"/>
          </reference>
          <reference field="4" count="1" selected="0">
            <x v="117"/>
          </reference>
        </references>
      </pivotArea>
    </chartFormat>
    <chartFormat chart="4" format="278">
      <pivotArea type="data" outline="0" fieldPosition="0">
        <references count="2">
          <reference field="4294967294" count="1" selected="0">
            <x v="0"/>
          </reference>
          <reference field="4" count="1" selected="0">
            <x v="28"/>
          </reference>
        </references>
      </pivotArea>
    </chartFormat>
    <chartFormat chart="4" format="279">
      <pivotArea type="data" outline="0" fieldPosition="0">
        <references count="2">
          <reference field="4294967294" count="1" selected="0">
            <x v="0"/>
          </reference>
          <reference field="4" count="1" selected="0">
            <x v="89"/>
          </reference>
        </references>
      </pivotArea>
    </chartFormat>
    <chartFormat chart="4" format="280">
      <pivotArea type="data" outline="0" fieldPosition="0">
        <references count="2">
          <reference field="4294967294" count="1" selected="0">
            <x v="0"/>
          </reference>
          <reference field="4" count="1" selected="0">
            <x v="30"/>
          </reference>
        </references>
      </pivotArea>
    </chartFormat>
    <chartFormat chart="4" format="281">
      <pivotArea type="data" outline="0" fieldPosition="0">
        <references count="2">
          <reference field="4294967294" count="1" selected="0">
            <x v="0"/>
          </reference>
          <reference field="4" count="1" selected="0">
            <x v="33"/>
          </reference>
        </references>
      </pivotArea>
    </chartFormat>
    <chartFormat chart="4" format="282">
      <pivotArea type="data" outline="0" fieldPosition="0">
        <references count="2">
          <reference field="4294967294" count="1" selected="0">
            <x v="0"/>
          </reference>
          <reference field="4" count="1" selected="0">
            <x v="74"/>
          </reference>
        </references>
      </pivotArea>
    </chartFormat>
    <chartFormat chart="4" format="283">
      <pivotArea type="data" outline="0" fieldPosition="0">
        <references count="2">
          <reference field="4294967294" count="1" selected="0">
            <x v="0"/>
          </reference>
          <reference field="4" count="1" selected="0">
            <x v="32"/>
          </reference>
        </references>
      </pivotArea>
    </chartFormat>
    <chartFormat chart="4" format="284">
      <pivotArea type="data" outline="0" fieldPosition="0">
        <references count="2">
          <reference field="4294967294" count="1" selected="0">
            <x v="0"/>
          </reference>
          <reference field="4" count="1" selected="0">
            <x v="13"/>
          </reference>
        </references>
      </pivotArea>
    </chartFormat>
    <chartFormat chart="4" format="285">
      <pivotArea type="data" outline="0" fieldPosition="0">
        <references count="2">
          <reference field="4294967294" count="1" selected="0">
            <x v="0"/>
          </reference>
          <reference field="4" count="1" selected="0">
            <x v="5"/>
          </reference>
        </references>
      </pivotArea>
    </chartFormat>
    <chartFormat chart="4" format="286">
      <pivotArea type="data" outline="0" fieldPosition="0">
        <references count="2">
          <reference field="4294967294" count="1" selected="0">
            <x v="0"/>
          </reference>
          <reference field="4" count="1" selected="0">
            <x v="108"/>
          </reference>
        </references>
      </pivotArea>
    </chartFormat>
    <chartFormat chart="4" format="287">
      <pivotArea type="data" outline="0" fieldPosition="0">
        <references count="2">
          <reference field="4294967294" count="1" selected="0">
            <x v="0"/>
          </reference>
          <reference field="4" count="1" selected="0">
            <x v="111"/>
          </reference>
        </references>
      </pivotArea>
    </chartFormat>
    <chartFormat chart="4" format="288">
      <pivotArea type="data" outline="0" fieldPosition="0">
        <references count="2">
          <reference field="4294967294" count="1" selected="0">
            <x v="0"/>
          </reference>
          <reference field="4" count="1" selected="0">
            <x v="91"/>
          </reference>
        </references>
      </pivotArea>
    </chartFormat>
    <chartFormat chart="4" format="289">
      <pivotArea type="data" outline="0" fieldPosition="0">
        <references count="2">
          <reference field="4294967294" count="1" selected="0">
            <x v="0"/>
          </reference>
          <reference field="4" count="1" selected="0">
            <x v="102"/>
          </reference>
        </references>
      </pivotArea>
    </chartFormat>
    <chartFormat chart="4" format="290">
      <pivotArea type="data" outline="0" fieldPosition="0">
        <references count="2">
          <reference field="4294967294" count="1" selected="0">
            <x v="0"/>
          </reference>
          <reference field="4" count="1" selected="0">
            <x v="105"/>
          </reference>
        </references>
      </pivotArea>
    </chartFormat>
    <chartFormat chart="4" format="291">
      <pivotArea type="data" outline="0" fieldPosition="0">
        <references count="2">
          <reference field="4294967294" count="1" selected="0">
            <x v="0"/>
          </reference>
          <reference field="4" count="1" selected="0">
            <x v="47"/>
          </reference>
        </references>
      </pivotArea>
    </chartFormat>
    <chartFormat chart="4" format="292">
      <pivotArea type="data" outline="0" fieldPosition="0">
        <references count="2">
          <reference field="4294967294" count="1" selected="0">
            <x v="0"/>
          </reference>
          <reference field="4" count="1" selected="0">
            <x v="25"/>
          </reference>
        </references>
      </pivotArea>
    </chartFormat>
    <chartFormat chart="4" format="293">
      <pivotArea type="data" outline="0" fieldPosition="0">
        <references count="2">
          <reference field="4294967294" count="1" selected="0">
            <x v="0"/>
          </reference>
          <reference field="4" count="1" selected="0">
            <x v="66"/>
          </reference>
        </references>
      </pivotArea>
    </chartFormat>
    <chartFormat chart="4" format="294">
      <pivotArea type="data" outline="0" fieldPosition="0">
        <references count="2">
          <reference field="4294967294" count="1" selected="0">
            <x v="0"/>
          </reference>
          <reference field="4" count="1" selected="0">
            <x v="58"/>
          </reference>
        </references>
      </pivotArea>
    </chartFormat>
    <chartFormat chart="4" format="295">
      <pivotArea type="data" outline="0" fieldPosition="0">
        <references count="2">
          <reference field="4294967294" count="1" selected="0">
            <x v="0"/>
          </reference>
          <reference field="4" count="1" selected="0">
            <x v="70"/>
          </reference>
        </references>
      </pivotArea>
    </chartFormat>
    <chartFormat chart="4" format="296">
      <pivotArea type="data" outline="0" fieldPosition="0">
        <references count="2">
          <reference field="4294967294" count="1" selected="0">
            <x v="0"/>
          </reference>
          <reference field="4" count="1" selected="0">
            <x v="97"/>
          </reference>
        </references>
      </pivotArea>
    </chartFormat>
    <chartFormat chart="4" format="297">
      <pivotArea type="data" outline="0" fieldPosition="0">
        <references count="2">
          <reference field="4294967294" count="1" selected="0">
            <x v="0"/>
          </reference>
          <reference field="4" count="1" selected="0">
            <x v="20"/>
          </reference>
        </references>
      </pivotArea>
    </chartFormat>
    <chartFormat chart="4" format="298">
      <pivotArea type="data" outline="0" fieldPosition="0">
        <references count="2">
          <reference field="4294967294" count="1" selected="0">
            <x v="0"/>
          </reference>
          <reference field="4" count="1" selected="0">
            <x v="95"/>
          </reference>
        </references>
      </pivotArea>
    </chartFormat>
    <chartFormat chart="4" format="299">
      <pivotArea type="data" outline="0" fieldPosition="0">
        <references count="2">
          <reference field="4294967294" count="1" selected="0">
            <x v="0"/>
          </reference>
          <reference field="4" count="1" selected="0">
            <x v="43"/>
          </reference>
        </references>
      </pivotArea>
    </chartFormat>
    <chartFormat chart="4" format="300">
      <pivotArea type="data" outline="0" fieldPosition="0">
        <references count="2">
          <reference field="4294967294" count="1" selected="0">
            <x v="0"/>
          </reference>
          <reference field="4" count="1" selected="0">
            <x v="63"/>
          </reference>
        </references>
      </pivotArea>
    </chartFormat>
    <chartFormat chart="4" format="301">
      <pivotArea type="data" outline="0" fieldPosition="0">
        <references count="2">
          <reference field="4294967294" count="1" selected="0">
            <x v="0"/>
          </reference>
          <reference field="4" count="1" selected="0">
            <x v="53"/>
          </reference>
        </references>
      </pivotArea>
    </chartFormat>
    <chartFormat chart="4" format="302">
      <pivotArea type="data" outline="0" fieldPosition="0">
        <references count="2">
          <reference field="4294967294" count="1" selected="0">
            <x v="0"/>
          </reference>
          <reference field="4" count="1" selected="0">
            <x v="11"/>
          </reference>
        </references>
      </pivotArea>
    </chartFormat>
    <chartFormat chart="4" format="303">
      <pivotArea type="data" outline="0" fieldPosition="0">
        <references count="2">
          <reference field="4294967294" count="1" selected="0">
            <x v="0"/>
          </reference>
          <reference field="4" count="1" selected="0">
            <x v="85"/>
          </reference>
        </references>
      </pivotArea>
    </chartFormat>
    <chartFormat chart="4" format="304">
      <pivotArea type="data" outline="0" fieldPosition="0">
        <references count="2">
          <reference field="4294967294" count="1" selected="0">
            <x v="0"/>
          </reference>
          <reference field="4" count="1" selected="0">
            <x v="103"/>
          </reference>
        </references>
      </pivotArea>
    </chartFormat>
    <chartFormat chart="4" format="305">
      <pivotArea type="data" outline="0" fieldPosition="0">
        <references count="2">
          <reference field="4294967294" count="1" selected="0">
            <x v="0"/>
          </reference>
          <reference field="4" count="1" selected="0">
            <x v="18"/>
          </reference>
        </references>
      </pivotArea>
    </chartFormat>
    <chartFormat chart="4" format="306">
      <pivotArea type="data" outline="0" fieldPosition="0">
        <references count="2">
          <reference field="4294967294" count="1" selected="0">
            <x v="0"/>
          </reference>
          <reference field="4" count="1" selected="0">
            <x v="29"/>
          </reference>
        </references>
      </pivotArea>
    </chartFormat>
    <chartFormat chart="4" format="307">
      <pivotArea type="data" outline="0" fieldPosition="0">
        <references count="2">
          <reference field="4294967294" count="1" selected="0">
            <x v="0"/>
          </reference>
          <reference field="4" count="1" selected="0">
            <x v="78"/>
          </reference>
        </references>
      </pivotArea>
    </chartFormat>
    <chartFormat chart="4" format="308">
      <pivotArea type="data" outline="0" fieldPosition="0">
        <references count="2">
          <reference field="4294967294" count="1" selected="0">
            <x v="0"/>
          </reference>
          <reference field="4" count="1" selected="0">
            <x v="55"/>
          </reference>
        </references>
      </pivotArea>
    </chartFormat>
    <chartFormat chart="4" format="309">
      <pivotArea type="data" outline="0" fieldPosition="0">
        <references count="2">
          <reference field="4294967294" count="1" selected="0">
            <x v="0"/>
          </reference>
          <reference field="4" count="1" selected="0">
            <x v="16"/>
          </reference>
        </references>
      </pivotArea>
    </chartFormat>
    <chartFormat chart="4" format="310">
      <pivotArea type="data" outline="0" fieldPosition="0">
        <references count="2">
          <reference field="4294967294" count="1" selected="0">
            <x v="0"/>
          </reference>
          <reference field="4" count="1" selected="0">
            <x v="67"/>
          </reference>
        </references>
      </pivotArea>
    </chartFormat>
    <chartFormat chart="4" format="311">
      <pivotArea type="data" outline="0" fieldPosition="0">
        <references count="2">
          <reference field="4294967294" count="1" selected="0">
            <x v="0"/>
          </reference>
          <reference field="4" count="1" selected="0">
            <x v="54"/>
          </reference>
        </references>
      </pivotArea>
    </chartFormat>
    <chartFormat chart="4" format="312">
      <pivotArea type="data" outline="0" fieldPosition="0">
        <references count="2">
          <reference field="4294967294" count="1" selected="0">
            <x v="0"/>
          </reference>
          <reference field="4" count="1" selected="0">
            <x v="116"/>
          </reference>
        </references>
      </pivotArea>
    </chartFormat>
    <chartFormat chart="4" format="313">
      <pivotArea type="data" outline="0" fieldPosition="0">
        <references count="2">
          <reference field="4294967294" count="1" selected="0">
            <x v="0"/>
          </reference>
          <reference field="4" count="1" selected="0">
            <x v="109"/>
          </reference>
        </references>
      </pivotArea>
    </chartFormat>
    <chartFormat chart="4" format="314">
      <pivotArea type="data" outline="0" fieldPosition="0">
        <references count="2">
          <reference field="4294967294" count="1" selected="0">
            <x v="0"/>
          </reference>
          <reference field="4" count="1" selected="0">
            <x v="44"/>
          </reference>
        </references>
      </pivotArea>
    </chartFormat>
    <chartFormat chart="4" format="315">
      <pivotArea type="data" outline="0" fieldPosition="0">
        <references count="2">
          <reference field="4294967294" count="1" selected="0">
            <x v="0"/>
          </reference>
          <reference field="4" count="1" selected="0">
            <x v="34"/>
          </reference>
        </references>
      </pivotArea>
    </chartFormat>
    <chartFormat chart="4" format="316">
      <pivotArea type="data" outline="0" fieldPosition="0">
        <references count="2">
          <reference field="4294967294" count="1" selected="0">
            <x v="0"/>
          </reference>
          <reference field="4" count="1" selected="0">
            <x v="73"/>
          </reference>
        </references>
      </pivotArea>
    </chartFormat>
    <chartFormat chart="4" format="317">
      <pivotArea type="data" outline="0" fieldPosition="0">
        <references count="2">
          <reference field="4294967294" count="1" selected="0">
            <x v="0"/>
          </reference>
          <reference field="4" count="1" selected="0">
            <x v="56"/>
          </reference>
        </references>
      </pivotArea>
    </chartFormat>
    <chartFormat chart="4" format="318">
      <pivotArea type="data" outline="0" fieldPosition="0">
        <references count="2">
          <reference field="4294967294" count="1" selected="0">
            <x v="0"/>
          </reference>
          <reference field="4" count="1" selected="0">
            <x v="6"/>
          </reference>
        </references>
      </pivotArea>
    </chartFormat>
    <chartFormat chart="4" format="319">
      <pivotArea type="data" outline="0" fieldPosition="0">
        <references count="2">
          <reference field="4294967294" count="1" selected="0">
            <x v="0"/>
          </reference>
          <reference field="4" count="1" selected="0">
            <x v="2"/>
          </reference>
        </references>
      </pivotArea>
    </chartFormat>
    <chartFormat chart="4" format="320">
      <pivotArea type="data" outline="0" fieldPosition="0">
        <references count="2">
          <reference field="4294967294" count="1" selected="0">
            <x v="0"/>
          </reference>
          <reference field="4" count="1" selected="0">
            <x v="106"/>
          </reference>
        </references>
      </pivotArea>
    </chartFormat>
    <chartFormat chart="4" format="321">
      <pivotArea type="data" outline="0" fieldPosition="0">
        <references count="2">
          <reference field="4294967294" count="1" selected="0">
            <x v="0"/>
          </reference>
          <reference field="4" count="1" selected="0">
            <x v="68"/>
          </reference>
        </references>
      </pivotArea>
    </chartFormat>
    <chartFormat chart="4" format="322">
      <pivotArea type="data" outline="0" fieldPosition="0">
        <references count="2">
          <reference field="4294967294" count="1" selected="0">
            <x v="0"/>
          </reference>
          <reference field="4" count="1" selected="0">
            <x v="45"/>
          </reference>
        </references>
      </pivotArea>
    </chartFormat>
    <chartFormat chart="4" format="323">
      <pivotArea type="data" outline="0" fieldPosition="0">
        <references count="2">
          <reference field="4294967294" count="1" selected="0">
            <x v="0"/>
          </reference>
          <reference field="4" count="1" selected="0">
            <x v="88"/>
          </reference>
        </references>
      </pivotArea>
    </chartFormat>
    <chartFormat chart="4" format="324">
      <pivotArea type="data" outline="0" fieldPosition="0">
        <references count="2">
          <reference field="4294967294" count="1" selected="0">
            <x v="0"/>
          </reference>
          <reference field="4" count="1" selected="0">
            <x v="38"/>
          </reference>
        </references>
      </pivotArea>
    </chartFormat>
    <chartFormat chart="4" format="325">
      <pivotArea type="data" outline="0" fieldPosition="0">
        <references count="2">
          <reference field="4294967294" count="1" selected="0">
            <x v="0"/>
          </reference>
          <reference field="4" count="1" selected="0">
            <x v="118"/>
          </reference>
        </references>
      </pivotArea>
    </chartFormat>
    <chartFormat chart="4" format="326">
      <pivotArea type="data" outline="0" fieldPosition="0">
        <references count="2">
          <reference field="4294967294" count="1" selected="0">
            <x v="0"/>
          </reference>
          <reference field="4" count="1" selected="0">
            <x v="4"/>
          </reference>
        </references>
      </pivotArea>
    </chartFormat>
    <chartFormat chart="4" format="327">
      <pivotArea type="data" outline="0" fieldPosition="0">
        <references count="2">
          <reference field="4294967294" count="1" selected="0">
            <x v="0"/>
          </reference>
          <reference field="4" count="1" selected="0">
            <x v="79"/>
          </reference>
        </references>
      </pivotArea>
    </chartFormat>
    <chartFormat chart="4" format="328">
      <pivotArea type="data" outline="0" fieldPosition="0">
        <references count="2">
          <reference field="4294967294" count="1" selected="0">
            <x v="0"/>
          </reference>
          <reference field="4" count="1" selected="0">
            <x v="22"/>
          </reference>
        </references>
      </pivotArea>
    </chartFormat>
    <chartFormat chart="4" format="329">
      <pivotArea type="data" outline="0" fieldPosition="0">
        <references count="2">
          <reference field="4294967294" count="1" selected="0">
            <x v="0"/>
          </reference>
          <reference field="4" count="1" selected="0">
            <x v="119"/>
          </reference>
        </references>
      </pivotArea>
    </chartFormat>
    <chartFormat chart="4" format="330">
      <pivotArea type="data" outline="0" fieldPosition="0">
        <references count="2">
          <reference field="4294967294" count="1" selected="0">
            <x v="0"/>
          </reference>
          <reference field="4" count="1" selected="0">
            <x v="107"/>
          </reference>
        </references>
      </pivotArea>
    </chartFormat>
    <chartFormat chart="4" format="331">
      <pivotArea type="data" outline="0" fieldPosition="0">
        <references count="2">
          <reference field="4294967294" count="1" selected="0">
            <x v="0"/>
          </reference>
          <reference field="4" count="1" selected="0">
            <x v="14"/>
          </reference>
        </references>
      </pivotArea>
    </chartFormat>
    <chartFormat chart="4" format="332">
      <pivotArea type="data" outline="0" fieldPosition="0">
        <references count="2">
          <reference field="4294967294" count="1" selected="0">
            <x v="0"/>
          </reference>
          <reference field="4" count="1" selected="0">
            <x v="77"/>
          </reference>
        </references>
      </pivotArea>
    </chartFormat>
    <chartFormat chart="4" format="333">
      <pivotArea type="data" outline="0" fieldPosition="0">
        <references count="2">
          <reference field="4294967294" count="1" selected="0">
            <x v="0"/>
          </reference>
          <reference field="4" count="1" selected="0">
            <x v="110"/>
          </reference>
        </references>
      </pivotArea>
    </chartFormat>
    <chartFormat chart="4" format="334">
      <pivotArea type="data" outline="0" fieldPosition="0">
        <references count="2">
          <reference field="4294967294" count="1" selected="0">
            <x v="0"/>
          </reference>
          <reference field="4" count="1" selected="0">
            <x v="48"/>
          </reference>
        </references>
      </pivotArea>
    </chartFormat>
    <chartFormat chart="4" format="335">
      <pivotArea type="data" outline="0" fieldPosition="0">
        <references count="2">
          <reference field="4294967294" count="1" selected="0">
            <x v="0"/>
          </reference>
          <reference field="4" count="1" selected="0">
            <x v="80"/>
          </reference>
        </references>
      </pivotArea>
    </chartFormat>
    <chartFormat chart="4" format="336">
      <pivotArea type="data" outline="0" fieldPosition="0">
        <references count="2">
          <reference field="4294967294" count="1" selected="0">
            <x v="0"/>
          </reference>
          <reference field="4" count="1" selected="0">
            <x v="76"/>
          </reference>
        </references>
      </pivotArea>
    </chartFormat>
    <chartFormat chart="4" format="337">
      <pivotArea type="data" outline="0" fieldPosition="0">
        <references count="2">
          <reference field="4294967294" count="1" selected="0">
            <x v="0"/>
          </reference>
          <reference field="4" count="1" selected="0">
            <x v="39"/>
          </reference>
        </references>
      </pivotArea>
    </chartFormat>
    <chartFormat chart="4" format="338">
      <pivotArea type="data" outline="0" fieldPosition="0">
        <references count="2">
          <reference field="4294967294" count="1" selected="0">
            <x v="0"/>
          </reference>
          <reference field="4" count="1" selected="0">
            <x v="120"/>
          </reference>
        </references>
      </pivotArea>
    </chartFormat>
    <chartFormat chart="4" format="339">
      <pivotArea type="data" outline="0" fieldPosition="0">
        <references count="2">
          <reference field="4294967294" count="1" selected="0">
            <x v="0"/>
          </reference>
          <reference field="4" count="1" selected="0">
            <x v="27"/>
          </reference>
        </references>
      </pivotArea>
    </chartFormat>
    <chartFormat chart="4" format="340">
      <pivotArea type="data" outline="0" fieldPosition="0">
        <references count="2">
          <reference field="4294967294" count="1" selected="0">
            <x v="0"/>
          </reference>
          <reference field="4" count="1" selected="0">
            <x v="65"/>
          </reference>
        </references>
      </pivotArea>
    </chartFormat>
    <chartFormat chart="4" format="341">
      <pivotArea type="data" outline="0" fieldPosition="0">
        <references count="2">
          <reference field="4294967294" count="1" selected="0">
            <x v="0"/>
          </reference>
          <reference field="4" count="1" selected="0">
            <x v="83"/>
          </reference>
        </references>
      </pivotArea>
    </chartFormat>
    <chartFormat chart="4" format="342">
      <pivotArea type="data" outline="0" fieldPosition="0">
        <references count="2">
          <reference field="4294967294" count="1" selected="0">
            <x v="0"/>
          </reference>
          <reference field="4" count="1" selected="0">
            <x v="99"/>
          </reference>
        </references>
      </pivotArea>
    </chartFormat>
    <chartFormat chart="4" format="343">
      <pivotArea type="data" outline="0" fieldPosition="0">
        <references count="2">
          <reference field="4294967294" count="1" selected="0">
            <x v="0"/>
          </reference>
          <reference field="4" count="1" selected="0">
            <x v="46"/>
          </reference>
        </references>
      </pivotArea>
    </chartFormat>
    <chartFormat chart="4" format="344">
      <pivotArea type="data" outline="0" fieldPosition="0">
        <references count="2">
          <reference field="4294967294" count="1" selected="0">
            <x v="0"/>
          </reference>
          <reference field="4" count="1" selected="0">
            <x v="114"/>
          </reference>
        </references>
      </pivotArea>
    </chartFormat>
    <chartFormat chart="4" format="345">
      <pivotArea type="data" outline="0" fieldPosition="0">
        <references count="2">
          <reference field="4294967294" count="1" selected="0">
            <x v="0"/>
          </reference>
          <reference field="4" count="1" selected="0">
            <x v="71"/>
          </reference>
        </references>
      </pivotArea>
    </chartFormat>
    <chartFormat chart="4" format="346">
      <pivotArea type="data" outline="0" fieldPosition="0">
        <references count="2">
          <reference field="4294967294" count="1" selected="0">
            <x v="0"/>
          </reference>
          <reference field="4" count="1" selected="0">
            <x v="19"/>
          </reference>
        </references>
      </pivotArea>
    </chartFormat>
    <chartFormat chart="4" format="347">
      <pivotArea type="data" outline="0" fieldPosition="0">
        <references count="2">
          <reference field="4294967294" count="1" selected="0">
            <x v="0"/>
          </reference>
          <reference field="4" count="1" selected="0">
            <x v="50"/>
          </reference>
        </references>
      </pivotArea>
    </chartFormat>
    <chartFormat chart="4" format="348">
      <pivotArea type="data" outline="0" fieldPosition="0">
        <references count="2">
          <reference field="4294967294" count="1" selected="0">
            <x v="0"/>
          </reference>
          <reference field="4" count="1" selected="0">
            <x v="98"/>
          </reference>
        </references>
      </pivotArea>
    </chartFormat>
    <chartFormat chart="4" format="349">
      <pivotArea type="data" outline="0" fieldPosition="0">
        <references count="2">
          <reference field="4294967294" count="1" selected="0">
            <x v="0"/>
          </reference>
          <reference field="4" count="1" selected="0">
            <x v="94"/>
          </reference>
        </references>
      </pivotArea>
    </chartFormat>
    <chartFormat chart="4" format="350">
      <pivotArea type="data" outline="0" fieldPosition="0">
        <references count="2">
          <reference field="4294967294" count="1" selected="0">
            <x v="0"/>
          </reference>
          <reference field="4" count="1" selected="0">
            <x v="21"/>
          </reference>
        </references>
      </pivotArea>
    </chartFormat>
    <chartFormat chart="4" format="351">
      <pivotArea type="data" outline="0" fieldPosition="0">
        <references count="2">
          <reference field="4294967294" count="1" selected="0">
            <x v="0"/>
          </reference>
          <reference field="4" count="1" selected="0">
            <x v="69"/>
          </reference>
        </references>
      </pivotArea>
    </chartFormat>
    <chartFormat chart="4" format="352">
      <pivotArea type="data" outline="0" fieldPosition="0">
        <references count="2">
          <reference field="4294967294" count="1" selected="0">
            <x v="0"/>
          </reference>
          <reference field="4" count="1" selected="0">
            <x v="7"/>
          </reference>
        </references>
      </pivotArea>
    </chartFormat>
    <chartFormat chart="4" format="353">
      <pivotArea type="data" outline="0" fieldPosition="0">
        <references count="2">
          <reference field="4294967294" count="1" selected="0">
            <x v="0"/>
          </reference>
          <reference field="4" count="1" selected="0">
            <x v="84"/>
          </reference>
        </references>
      </pivotArea>
    </chartFormat>
    <chartFormat chart="4" format="354">
      <pivotArea type="data" outline="0" fieldPosition="0">
        <references count="2">
          <reference field="4294967294" count="1" selected="0">
            <x v="0"/>
          </reference>
          <reference field="4" count="1" selected="0">
            <x v="92"/>
          </reference>
        </references>
      </pivotArea>
    </chartFormat>
    <chartFormat chart="4" format="355">
      <pivotArea type="data" outline="0" fieldPosition="0">
        <references count="2">
          <reference field="4294967294" count="1" selected="0">
            <x v="0"/>
          </reference>
          <reference field="4" count="1" selected="0">
            <x v="9"/>
          </reference>
        </references>
      </pivotArea>
    </chartFormat>
    <chartFormat chart="4" format="356">
      <pivotArea type="data" outline="0" fieldPosition="0">
        <references count="2">
          <reference field="4294967294" count="1" selected="0">
            <x v="0"/>
          </reference>
          <reference field="4" count="1" selected="0">
            <x v="36"/>
          </reference>
        </references>
      </pivotArea>
    </chartFormat>
    <chartFormat chart="4" format="357">
      <pivotArea type="data" outline="0" fieldPosition="0">
        <references count="2">
          <reference field="4294967294" count="1" selected="0">
            <x v="0"/>
          </reference>
          <reference field="4" count="1" selected="0">
            <x v="17"/>
          </reference>
        </references>
      </pivotArea>
    </chartFormat>
    <chartFormat chart="4" format="358">
      <pivotArea type="data" outline="0" fieldPosition="0">
        <references count="2">
          <reference field="4294967294" count="1" selected="0">
            <x v="0"/>
          </reference>
          <reference field="4" count="1" selected="0">
            <x v="40"/>
          </reference>
        </references>
      </pivotArea>
    </chartFormat>
    <chartFormat chart="4" format="359">
      <pivotArea type="data" outline="0" fieldPosition="0">
        <references count="2">
          <reference field="4294967294" count="1" selected="0">
            <x v="0"/>
          </reference>
          <reference field="4" count="1" selected="0">
            <x v="81"/>
          </reference>
        </references>
      </pivotArea>
    </chartFormat>
    <chartFormat chart="4" format="360">
      <pivotArea type="data" outline="0" fieldPosition="0">
        <references count="2">
          <reference field="4294967294" count="1" selected="0">
            <x v="0"/>
          </reference>
          <reference field="4" count="1" selected="0">
            <x v="87"/>
          </reference>
        </references>
      </pivotArea>
    </chartFormat>
    <chartFormat chart="4" format="361">
      <pivotArea type="data" outline="0" fieldPosition="0">
        <references count="2">
          <reference field="4294967294" count="1" selected="0">
            <x v="0"/>
          </reference>
          <reference field="4" count="1" selected="0">
            <x v="96"/>
          </reference>
        </references>
      </pivotArea>
    </chartFormat>
    <chartFormat chart="4" format="362">
      <pivotArea type="data" outline="0" fieldPosition="0">
        <references count="2">
          <reference field="4294967294" count="1" selected="0">
            <x v="0"/>
          </reference>
          <reference field="4" count="1" selected="0">
            <x v="8"/>
          </reference>
        </references>
      </pivotArea>
    </chartFormat>
    <chartFormat chart="4" format="363">
      <pivotArea type="data" outline="0" fieldPosition="0">
        <references count="2">
          <reference field="4294967294" count="1" selected="0">
            <x v="0"/>
          </reference>
          <reference field="4" count="1" selected="0">
            <x v="10"/>
          </reference>
        </references>
      </pivotArea>
    </chartFormat>
    <chartFormat chart="4" format="364">
      <pivotArea type="data" outline="0" fieldPosition="0">
        <references count="2">
          <reference field="4294967294" count="1" selected="0">
            <x v="0"/>
          </reference>
          <reference field="4" count="1" selected="0">
            <x v="35"/>
          </reference>
        </references>
      </pivotArea>
    </chartFormat>
    <chartFormat chart="0" format="122">
      <pivotArea type="data" outline="0" fieldPosition="0">
        <references count="2">
          <reference field="4294967294" count="1" selected="0">
            <x v="0"/>
          </reference>
          <reference field="4" count="1" selected="0">
            <x v="75"/>
          </reference>
        </references>
      </pivotArea>
    </chartFormat>
    <chartFormat chart="0" format="123">
      <pivotArea type="data" outline="0" fieldPosition="0">
        <references count="2">
          <reference field="4294967294" count="1" selected="0">
            <x v="0"/>
          </reference>
          <reference field="4" count="1" selected="0">
            <x v="72"/>
          </reference>
        </references>
      </pivotArea>
    </chartFormat>
    <chartFormat chart="0" format="124">
      <pivotArea type="data" outline="0" fieldPosition="0">
        <references count="2">
          <reference field="4294967294" count="1" selected="0">
            <x v="0"/>
          </reference>
          <reference field="4" count="1" selected="0">
            <x v="41"/>
          </reference>
        </references>
      </pivotArea>
    </chartFormat>
    <chartFormat chart="0" format="125">
      <pivotArea type="data" outline="0" fieldPosition="0">
        <references count="2">
          <reference field="4294967294" count="1" selected="0">
            <x v="0"/>
          </reference>
          <reference field="4" count="1" selected="0">
            <x v="15"/>
          </reference>
        </references>
      </pivotArea>
    </chartFormat>
    <chartFormat chart="0" format="126">
      <pivotArea type="data" outline="0" fieldPosition="0">
        <references count="2">
          <reference field="4294967294" count="1" selected="0">
            <x v="0"/>
          </reference>
          <reference field="4" count="1" selected="0">
            <x v="52"/>
          </reference>
        </references>
      </pivotArea>
    </chartFormat>
    <chartFormat chart="0" format="127">
      <pivotArea type="data" outline="0" fieldPosition="0">
        <references count="2">
          <reference field="4294967294" count="1" selected="0">
            <x v="0"/>
          </reference>
          <reference field="4" count="1" selected="0">
            <x v="62"/>
          </reference>
        </references>
      </pivotArea>
    </chartFormat>
    <chartFormat chart="0" format="128">
      <pivotArea type="data" outline="0" fieldPosition="0">
        <references count="2">
          <reference field="4294967294" count="1" selected="0">
            <x v="0"/>
          </reference>
          <reference field="4" count="1" selected="0">
            <x v="3"/>
          </reference>
        </references>
      </pivotArea>
    </chartFormat>
    <chartFormat chart="0" format="129">
      <pivotArea type="data" outline="0" fieldPosition="0">
        <references count="2">
          <reference field="4294967294" count="1" selected="0">
            <x v="0"/>
          </reference>
          <reference field="4" count="1" selected="0">
            <x v="23"/>
          </reference>
        </references>
      </pivotArea>
    </chartFormat>
    <chartFormat chart="0" format="130">
      <pivotArea type="data" outline="0" fieldPosition="0">
        <references count="2">
          <reference field="4294967294" count="1" selected="0">
            <x v="0"/>
          </reference>
          <reference field="4" count="1" selected="0">
            <x v="61"/>
          </reference>
        </references>
      </pivotArea>
    </chartFormat>
    <chartFormat chart="0" format="131">
      <pivotArea type="data" outline="0" fieldPosition="0">
        <references count="2">
          <reference field="4294967294" count="1" selected="0">
            <x v="0"/>
          </reference>
          <reference field="4" count="1" selected="0">
            <x v="51"/>
          </reference>
        </references>
      </pivotArea>
    </chartFormat>
    <chartFormat chart="0" format="132">
      <pivotArea type="data" outline="0" fieldPosition="0">
        <references count="2">
          <reference field="4294967294" count="1" selected="0">
            <x v="0"/>
          </reference>
          <reference field="4" count="1" selected="0">
            <x v="113"/>
          </reference>
        </references>
      </pivotArea>
    </chartFormat>
    <chartFormat chart="0" format="133">
      <pivotArea type="data" outline="0" fieldPosition="0">
        <references count="2">
          <reference field="4294967294" count="1" selected="0">
            <x v="0"/>
          </reference>
          <reference field="4" count="1" selected="0">
            <x v="93"/>
          </reference>
        </references>
      </pivotArea>
    </chartFormat>
    <chartFormat chart="0" format="134">
      <pivotArea type="data" outline="0" fieldPosition="0">
        <references count="2">
          <reference field="4294967294" count="1" selected="0">
            <x v="0"/>
          </reference>
          <reference field="4" count="1" selected="0">
            <x v="90"/>
          </reference>
        </references>
      </pivotArea>
    </chartFormat>
    <chartFormat chart="0" format="135">
      <pivotArea type="data" outline="0" fieldPosition="0">
        <references count="2">
          <reference field="4294967294" count="1" selected="0">
            <x v="0"/>
          </reference>
          <reference field="4" count="1" selected="0">
            <x v="60"/>
          </reference>
        </references>
      </pivotArea>
    </chartFormat>
    <chartFormat chart="0" format="136">
      <pivotArea type="data" outline="0" fieldPosition="0">
        <references count="2">
          <reference field="4294967294" count="1" selected="0">
            <x v="0"/>
          </reference>
          <reference field="4" count="1" selected="0">
            <x v="24"/>
          </reference>
        </references>
      </pivotArea>
    </chartFormat>
    <chartFormat chart="0" format="137">
      <pivotArea type="data" outline="0" fieldPosition="0">
        <references count="2">
          <reference field="4294967294" count="1" selected="0">
            <x v="0"/>
          </reference>
          <reference field="4" count="1" selected="0">
            <x v="57"/>
          </reference>
        </references>
      </pivotArea>
    </chartFormat>
    <chartFormat chart="0" format="138">
      <pivotArea type="data" outline="0" fieldPosition="0">
        <references count="2">
          <reference field="4294967294" count="1" selected="0">
            <x v="0"/>
          </reference>
          <reference field="4" count="1" selected="0">
            <x v="42"/>
          </reference>
        </references>
      </pivotArea>
    </chartFormat>
    <chartFormat chart="0" format="139">
      <pivotArea type="data" outline="0" fieldPosition="0">
        <references count="2">
          <reference field="4294967294" count="1" selected="0">
            <x v="0"/>
          </reference>
          <reference field="4" count="1" selected="0">
            <x v="31"/>
          </reference>
        </references>
      </pivotArea>
    </chartFormat>
    <chartFormat chart="0" format="140">
      <pivotArea type="data" outline="0" fieldPosition="0">
        <references count="2">
          <reference field="4294967294" count="1" selected="0">
            <x v="0"/>
          </reference>
          <reference field="4" count="1" selected="0">
            <x v="100"/>
          </reference>
        </references>
      </pivotArea>
    </chartFormat>
    <chartFormat chart="0" format="141">
      <pivotArea type="data" outline="0" fieldPosition="0">
        <references count="2">
          <reference field="4294967294" count="1" selected="0">
            <x v="0"/>
          </reference>
          <reference field="4" count="1" selected="0">
            <x v="86"/>
          </reference>
        </references>
      </pivotArea>
    </chartFormat>
    <chartFormat chart="0" format="142">
      <pivotArea type="data" outline="0" fieldPosition="0">
        <references count="2">
          <reference field="4294967294" count="1" selected="0">
            <x v="0"/>
          </reference>
          <reference field="4" count="1" selected="0">
            <x v="12"/>
          </reference>
        </references>
      </pivotArea>
    </chartFormat>
    <chartFormat chart="0" format="143">
      <pivotArea type="data" outline="0" fieldPosition="0">
        <references count="2">
          <reference field="4294967294" count="1" selected="0">
            <x v="0"/>
          </reference>
          <reference field="4" count="1" selected="0">
            <x v="49"/>
          </reference>
        </references>
      </pivotArea>
    </chartFormat>
    <chartFormat chart="0" format="144">
      <pivotArea type="data" outline="0" fieldPosition="0">
        <references count="2">
          <reference field="4294967294" count="1" selected="0">
            <x v="0"/>
          </reference>
          <reference field="4" count="1" selected="0">
            <x v="112"/>
          </reference>
        </references>
      </pivotArea>
    </chartFormat>
    <chartFormat chart="0" format="145">
      <pivotArea type="data" outline="0" fieldPosition="0">
        <references count="2">
          <reference field="4294967294" count="1" selected="0">
            <x v="0"/>
          </reference>
          <reference field="4" count="1" selected="0">
            <x v="37"/>
          </reference>
        </references>
      </pivotArea>
    </chartFormat>
    <chartFormat chart="0" format="146">
      <pivotArea type="data" outline="0" fieldPosition="0">
        <references count="2">
          <reference field="4294967294" count="1" selected="0">
            <x v="0"/>
          </reference>
          <reference field="4" count="1" selected="0">
            <x v="101"/>
          </reference>
        </references>
      </pivotArea>
    </chartFormat>
    <chartFormat chart="0" format="147">
      <pivotArea type="data" outline="0" fieldPosition="0">
        <references count="2">
          <reference field="4294967294" count="1" selected="0">
            <x v="0"/>
          </reference>
          <reference field="4" count="1" selected="0">
            <x v="82"/>
          </reference>
        </references>
      </pivotArea>
    </chartFormat>
    <chartFormat chart="0" format="148">
      <pivotArea type="data" outline="0" fieldPosition="0">
        <references count="2">
          <reference field="4294967294" count="1" selected="0">
            <x v="0"/>
          </reference>
          <reference field="4" count="1" selected="0">
            <x v="1"/>
          </reference>
        </references>
      </pivotArea>
    </chartFormat>
    <chartFormat chart="0" format="149">
      <pivotArea type="data" outline="0" fieldPosition="0">
        <references count="2">
          <reference field="4294967294" count="1" selected="0">
            <x v="0"/>
          </reference>
          <reference field="4" count="1" selected="0">
            <x v="104"/>
          </reference>
        </references>
      </pivotArea>
    </chartFormat>
    <chartFormat chart="0" format="150">
      <pivotArea type="data" outline="0" fieldPosition="0">
        <references count="2">
          <reference field="4294967294" count="1" selected="0">
            <x v="0"/>
          </reference>
          <reference field="4" count="1" selected="0">
            <x v="26"/>
          </reference>
        </references>
      </pivotArea>
    </chartFormat>
    <chartFormat chart="0" format="151">
      <pivotArea type="data" outline="0" fieldPosition="0">
        <references count="2">
          <reference field="4294967294" count="1" selected="0">
            <x v="0"/>
          </reference>
          <reference field="4" count="1" selected="0">
            <x v="64"/>
          </reference>
        </references>
      </pivotArea>
    </chartFormat>
    <chartFormat chart="0" format="152">
      <pivotArea type="data" outline="0" fieldPosition="0">
        <references count="2">
          <reference field="4294967294" count="1" selected="0">
            <x v="0"/>
          </reference>
          <reference field="4" count="1" selected="0">
            <x v="115"/>
          </reference>
        </references>
      </pivotArea>
    </chartFormat>
    <chartFormat chart="0" format="153">
      <pivotArea type="data" outline="0" fieldPosition="0">
        <references count="2">
          <reference field="4294967294" count="1" selected="0">
            <x v="0"/>
          </reference>
          <reference field="4" count="1" selected="0">
            <x v="59"/>
          </reference>
        </references>
      </pivotArea>
    </chartFormat>
    <chartFormat chart="0" format="154">
      <pivotArea type="data" outline="0" fieldPosition="0">
        <references count="2">
          <reference field="4294967294" count="1" selected="0">
            <x v="0"/>
          </reference>
          <reference field="4" count="1" selected="0">
            <x v="117"/>
          </reference>
        </references>
      </pivotArea>
    </chartFormat>
    <chartFormat chart="0" format="155">
      <pivotArea type="data" outline="0" fieldPosition="0">
        <references count="2">
          <reference field="4294967294" count="1" selected="0">
            <x v="0"/>
          </reference>
          <reference field="4" count="1" selected="0">
            <x v="28"/>
          </reference>
        </references>
      </pivotArea>
    </chartFormat>
    <chartFormat chart="0" format="156">
      <pivotArea type="data" outline="0" fieldPosition="0">
        <references count="2">
          <reference field="4294967294" count="1" selected="0">
            <x v="0"/>
          </reference>
          <reference field="4" count="1" selected="0">
            <x v="89"/>
          </reference>
        </references>
      </pivotArea>
    </chartFormat>
    <chartFormat chart="0" format="157">
      <pivotArea type="data" outline="0" fieldPosition="0">
        <references count="2">
          <reference field="4294967294" count="1" selected="0">
            <x v="0"/>
          </reference>
          <reference field="4" count="1" selected="0">
            <x v="30"/>
          </reference>
        </references>
      </pivotArea>
    </chartFormat>
    <chartFormat chart="0" format="158">
      <pivotArea type="data" outline="0" fieldPosition="0">
        <references count="2">
          <reference field="4294967294" count="1" selected="0">
            <x v="0"/>
          </reference>
          <reference field="4" count="1" selected="0">
            <x v="33"/>
          </reference>
        </references>
      </pivotArea>
    </chartFormat>
    <chartFormat chart="0" format="159">
      <pivotArea type="data" outline="0" fieldPosition="0">
        <references count="2">
          <reference field="4294967294" count="1" selected="0">
            <x v="0"/>
          </reference>
          <reference field="4" count="1" selected="0">
            <x v="74"/>
          </reference>
        </references>
      </pivotArea>
    </chartFormat>
    <chartFormat chart="0" format="160">
      <pivotArea type="data" outline="0" fieldPosition="0">
        <references count="2">
          <reference field="4294967294" count="1" selected="0">
            <x v="0"/>
          </reference>
          <reference field="4" count="1" selected="0">
            <x v="32"/>
          </reference>
        </references>
      </pivotArea>
    </chartFormat>
    <chartFormat chart="0" format="161">
      <pivotArea type="data" outline="0" fieldPosition="0">
        <references count="2">
          <reference field="4294967294" count="1" selected="0">
            <x v="0"/>
          </reference>
          <reference field="4" count="1" selected="0">
            <x v="13"/>
          </reference>
        </references>
      </pivotArea>
    </chartFormat>
    <chartFormat chart="0" format="162">
      <pivotArea type="data" outline="0" fieldPosition="0">
        <references count="2">
          <reference field="4294967294" count="1" selected="0">
            <x v="0"/>
          </reference>
          <reference field="4" count="1" selected="0">
            <x v="5"/>
          </reference>
        </references>
      </pivotArea>
    </chartFormat>
    <chartFormat chart="0" format="163">
      <pivotArea type="data" outline="0" fieldPosition="0">
        <references count="2">
          <reference field="4294967294" count="1" selected="0">
            <x v="0"/>
          </reference>
          <reference field="4" count="1" selected="0">
            <x v="108"/>
          </reference>
        </references>
      </pivotArea>
    </chartFormat>
    <chartFormat chart="0" format="164">
      <pivotArea type="data" outline="0" fieldPosition="0">
        <references count="2">
          <reference field="4294967294" count="1" selected="0">
            <x v="0"/>
          </reference>
          <reference field="4" count="1" selected="0">
            <x v="111"/>
          </reference>
        </references>
      </pivotArea>
    </chartFormat>
    <chartFormat chart="0" format="165">
      <pivotArea type="data" outline="0" fieldPosition="0">
        <references count="2">
          <reference field="4294967294" count="1" selected="0">
            <x v="0"/>
          </reference>
          <reference field="4" count="1" selected="0">
            <x v="91"/>
          </reference>
        </references>
      </pivotArea>
    </chartFormat>
    <chartFormat chart="0" format="166">
      <pivotArea type="data" outline="0" fieldPosition="0">
        <references count="2">
          <reference field="4294967294" count="1" selected="0">
            <x v="0"/>
          </reference>
          <reference field="4" count="1" selected="0">
            <x v="102"/>
          </reference>
        </references>
      </pivotArea>
    </chartFormat>
    <chartFormat chart="0" format="167">
      <pivotArea type="data" outline="0" fieldPosition="0">
        <references count="2">
          <reference field="4294967294" count="1" selected="0">
            <x v="0"/>
          </reference>
          <reference field="4" count="1" selected="0">
            <x v="105"/>
          </reference>
        </references>
      </pivotArea>
    </chartFormat>
    <chartFormat chart="0" format="168">
      <pivotArea type="data" outline="0" fieldPosition="0">
        <references count="2">
          <reference field="4294967294" count="1" selected="0">
            <x v="0"/>
          </reference>
          <reference field="4" count="1" selected="0">
            <x v="47"/>
          </reference>
        </references>
      </pivotArea>
    </chartFormat>
    <chartFormat chart="0" format="169">
      <pivotArea type="data" outline="0" fieldPosition="0">
        <references count="2">
          <reference field="4294967294" count="1" selected="0">
            <x v="0"/>
          </reference>
          <reference field="4" count="1" selected="0">
            <x v="25"/>
          </reference>
        </references>
      </pivotArea>
    </chartFormat>
    <chartFormat chart="0" format="170">
      <pivotArea type="data" outline="0" fieldPosition="0">
        <references count="2">
          <reference field="4294967294" count="1" selected="0">
            <x v="0"/>
          </reference>
          <reference field="4" count="1" selected="0">
            <x v="66"/>
          </reference>
        </references>
      </pivotArea>
    </chartFormat>
    <chartFormat chart="0" format="171">
      <pivotArea type="data" outline="0" fieldPosition="0">
        <references count="2">
          <reference field="4294967294" count="1" selected="0">
            <x v="0"/>
          </reference>
          <reference field="4" count="1" selected="0">
            <x v="58"/>
          </reference>
        </references>
      </pivotArea>
    </chartFormat>
    <chartFormat chart="0" format="172">
      <pivotArea type="data" outline="0" fieldPosition="0">
        <references count="2">
          <reference field="4294967294" count="1" selected="0">
            <x v="0"/>
          </reference>
          <reference field="4" count="1" selected="0">
            <x v="70"/>
          </reference>
        </references>
      </pivotArea>
    </chartFormat>
    <chartFormat chart="0" format="173">
      <pivotArea type="data" outline="0" fieldPosition="0">
        <references count="2">
          <reference field="4294967294" count="1" selected="0">
            <x v="0"/>
          </reference>
          <reference field="4" count="1" selected="0">
            <x v="97"/>
          </reference>
        </references>
      </pivotArea>
    </chartFormat>
    <chartFormat chart="0" format="174">
      <pivotArea type="data" outline="0" fieldPosition="0">
        <references count="2">
          <reference field="4294967294" count="1" selected="0">
            <x v="0"/>
          </reference>
          <reference field="4" count="1" selected="0">
            <x v="20"/>
          </reference>
        </references>
      </pivotArea>
    </chartFormat>
    <chartFormat chart="0" format="175">
      <pivotArea type="data" outline="0" fieldPosition="0">
        <references count="2">
          <reference field="4294967294" count="1" selected="0">
            <x v="0"/>
          </reference>
          <reference field="4" count="1" selected="0">
            <x v="95"/>
          </reference>
        </references>
      </pivotArea>
    </chartFormat>
    <chartFormat chart="0" format="176">
      <pivotArea type="data" outline="0" fieldPosition="0">
        <references count="2">
          <reference field="4294967294" count="1" selected="0">
            <x v="0"/>
          </reference>
          <reference field="4" count="1" selected="0">
            <x v="43"/>
          </reference>
        </references>
      </pivotArea>
    </chartFormat>
    <chartFormat chart="0" format="177">
      <pivotArea type="data" outline="0" fieldPosition="0">
        <references count="2">
          <reference field="4294967294" count="1" selected="0">
            <x v="0"/>
          </reference>
          <reference field="4" count="1" selected="0">
            <x v="63"/>
          </reference>
        </references>
      </pivotArea>
    </chartFormat>
    <chartFormat chart="0" format="178">
      <pivotArea type="data" outline="0" fieldPosition="0">
        <references count="2">
          <reference field="4294967294" count="1" selected="0">
            <x v="0"/>
          </reference>
          <reference field="4" count="1" selected="0">
            <x v="53"/>
          </reference>
        </references>
      </pivotArea>
    </chartFormat>
    <chartFormat chart="0" format="179">
      <pivotArea type="data" outline="0" fieldPosition="0">
        <references count="2">
          <reference field="4294967294" count="1" selected="0">
            <x v="0"/>
          </reference>
          <reference field="4" count="1" selected="0">
            <x v="11"/>
          </reference>
        </references>
      </pivotArea>
    </chartFormat>
    <chartFormat chart="0" format="180">
      <pivotArea type="data" outline="0" fieldPosition="0">
        <references count="2">
          <reference field="4294967294" count="1" selected="0">
            <x v="0"/>
          </reference>
          <reference field="4" count="1" selected="0">
            <x v="85"/>
          </reference>
        </references>
      </pivotArea>
    </chartFormat>
    <chartFormat chart="0" format="181">
      <pivotArea type="data" outline="0" fieldPosition="0">
        <references count="2">
          <reference field="4294967294" count="1" selected="0">
            <x v="0"/>
          </reference>
          <reference field="4" count="1" selected="0">
            <x v="103"/>
          </reference>
        </references>
      </pivotArea>
    </chartFormat>
    <chartFormat chart="0" format="182">
      <pivotArea type="data" outline="0" fieldPosition="0">
        <references count="2">
          <reference field="4294967294" count="1" selected="0">
            <x v="0"/>
          </reference>
          <reference field="4" count="1" selected="0">
            <x v="18"/>
          </reference>
        </references>
      </pivotArea>
    </chartFormat>
    <chartFormat chart="0" format="183">
      <pivotArea type="data" outline="0" fieldPosition="0">
        <references count="2">
          <reference field="4294967294" count="1" selected="0">
            <x v="0"/>
          </reference>
          <reference field="4" count="1" selected="0">
            <x v="29"/>
          </reference>
        </references>
      </pivotArea>
    </chartFormat>
    <chartFormat chart="0" format="184">
      <pivotArea type="data" outline="0" fieldPosition="0">
        <references count="2">
          <reference field="4294967294" count="1" selected="0">
            <x v="0"/>
          </reference>
          <reference field="4" count="1" selected="0">
            <x v="78"/>
          </reference>
        </references>
      </pivotArea>
    </chartFormat>
    <chartFormat chart="0" format="185">
      <pivotArea type="data" outline="0" fieldPosition="0">
        <references count="2">
          <reference field="4294967294" count="1" selected="0">
            <x v="0"/>
          </reference>
          <reference field="4" count="1" selected="0">
            <x v="55"/>
          </reference>
        </references>
      </pivotArea>
    </chartFormat>
    <chartFormat chart="0" format="186">
      <pivotArea type="data" outline="0" fieldPosition="0">
        <references count="2">
          <reference field="4294967294" count="1" selected="0">
            <x v="0"/>
          </reference>
          <reference field="4" count="1" selected="0">
            <x v="16"/>
          </reference>
        </references>
      </pivotArea>
    </chartFormat>
    <chartFormat chart="0" format="187">
      <pivotArea type="data" outline="0" fieldPosition="0">
        <references count="2">
          <reference field="4294967294" count="1" selected="0">
            <x v="0"/>
          </reference>
          <reference field="4" count="1" selected="0">
            <x v="67"/>
          </reference>
        </references>
      </pivotArea>
    </chartFormat>
    <chartFormat chart="0" format="188">
      <pivotArea type="data" outline="0" fieldPosition="0">
        <references count="2">
          <reference field="4294967294" count="1" selected="0">
            <x v="0"/>
          </reference>
          <reference field="4" count="1" selected="0">
            <x v="54"/>
          </reference>
        </references>
      </pivotArea>
    </chartFormat>
    <chartFormat chart="0" format="189">
      <pivotArea type="data" outline="0" fieldPosition="0">
        <references count="2">
          <reference field="4294967294" count="1" selected="0">
            <x v="0"/>
          </reference>
          <reference field="4" count="1" selected="0">
            <x v="116"/>
          </reference>
        </references>
      </pivotArea>
    </chartFormat>
    <chartFormat chart="0" format="190">
      <pivotArea type="data" outline="0" fieldPosition="0">
        <references count="2">
          <reference field="4294967294" count="1" selected="0">
            <x v="0"/>
          </reference>
          <reference field="4" count="1" selected="0">
            <x v="109"/>
          </reference>
        </references>
      </pivotArea>
    </chartFormat>
    <chartFormat chart="0" format="191">
      <pivotArea type="data" outline="0" fieldPosition="0">
        <references count="2">
          <reference field="4294967294" count="1" selected="0">
            <x v="0"/>
          </reference>
          <reference field="4" count="1" selected="0">
            <x v="44"/>
          </reference>
        </references>
      </pivotArea>
    </chartFormat>
    <chartFormat chart="0" format="192">
      <pivotArea type="data" outline="0" fieldPosition="0">
        <references count="2">
          <reference field="4294967294" count="1" selected="0">
            <x v="0"/>
          </reference>
          <reference field="4" count="1" selected="0">
            <x v="34"/>
          </reference>
        </references>
      </pivotArea>
    </chartFormat>
    <chartFormat chart="0" format="193">
      <pivotArea type="data" outline="0" fieldPosition="0">
        <references count="2">
          <reference field="4294967294" count="1" selected="0">
            <x v="0"/>
          </reference>
          <reference field="4" count="1" selected="0">
            <x v="73"/>
          </reference>
        </references>
      </pivotArea>
    </chartFormat>
    <chartFormat chart="0" format="194">
      <pivotArea type="data" outline="0" fieldPosition="0">
        <references count="2">
          <reference field="4294967294" count="1" selected="0">
            <x v="0"/>
          </reference>
          <reference field="4" count="1" selected="0">
            <x v="56"/>
          </reference>
        </references>
      </pivotArea>
    </chartFormat>
    <chartFormat chart="0" format="195">
      <pivotArea type="data" outline="0" fieldPosition="0">
        <references count="2">
          <reference field="4294967294" count="1" selected="0">
            <x v="0"/>
          </reference>
          <reference field="4" count="1" selected="0">
            <x v="6"/>
          </reference>
        </references>
      </pivotArea>
    </chartFormat>
    <chartFormat chart="0" format="196">
      <pivotArea type="data" outline="0" fieldPosition="0">
        <references count="2">
          <reference field="4294967294" count="1" selected="0">
            <x v="0"/>
          </reference>
          <reference field="4" count="1" selected="0">
            <x v="2"/>
          </reference>
        </references>
      </pivotArea>
    </chartFormat>
    <chartFormat chart="0" format="197">
      <pivotArea type="data" outline="0" fieldPosition="0">
        <references count="2">
          <reference field="4294967294" count="1" selected="0">
            <x v="0"/>
          </reference>
          <reference field="4" count="1" selected="0">
            <x v="106"/>
          </reference>
        </references>
      </pivotArea>
    </chartFormat>
    <chartFormat chart="0" format="198">
      <pivotArea type="data" outline="0" fieldPosition="0">
        <references count="2">
          <reference field="4294967294" count="1" selected="0">
            <x v="0"/>
          </reference>
          <reference field="4" count="1" selected="0">
            <x v="68"/>
          </reference>
        </references>
      </pivotArea>
    </chartFormat>
    <chartFormat chart="0" format="199">
      <pivotArea type="data" outline="0" fieldPosition="0">
        <references count="2">
          <reference field="4294967294" count="1" selected="0">
            <x v="0"/>
          </reference>
          <reference field="4" count="1" selected="0">
            <x v="45"/>
          </reference>
        </references>
      </pivotArea>
    </chartFormat>
    <chartFormat chart="0" format="200">
      <pivotArea type="data" outline="0" fieldPosition="0">
        <references count="2">
          <reference field="4294967294" count="1" selected="0">
            <x v="0"/>
          </reference>
          <reference field="4" count="1" selected="0">
            <x v="88"/>
          </reference>
        </references>
      </pivotArea>
    </chartFormat>
    <chartFormat chart="0" format="201">
      <pivotArea type="data" outline="0" fieldPosition="0">
        <references count="2">
          <reference field="4294967294" count="1" selected="0">
            <x v="0"/>
          </reference>
          <reference field="4" count="1" selected="0">
            <x v="38"/>
          </reference>
        </references>
      </pivotArea>
    </chartFormat>
    <chartFormat chart="0" format="202">
      <pivotArea type="data" outline="0" fieldPosition="0">
        <references count="2">
          <reference field="4294967294" count="1" selected="0">
            <x v="0"/>
          </reference>
          <reference field="4" count="1" selected="0">
            <x v="118"/>
          </reference>
        </references>
      </pivotArea>
    </chartFormat>
    <chartFormat chart="0" format="203">
      <pivotArea type="data" outline="0" fieldPosition="0">
        <references count="2">
          <reference field="4294967294" count="1" selected="0">
            <x v="0"/>
          </reference>
          <reference field="4" count="1" selected="0">
            <x v="4"/>
          </reference>
        </references>
      </pivotArea>
    </chartFormat>
    <chartFormat chart="0" format="204">
      <pivotArea type="data" outline="0" fieldPosition="0">
        <references count="2">
          <reference field="4294967294" count="1" selected="0">
            <x v="0"/>
          </reference>
          <reference field="4" count="1" selected="0">
            <x v="79"/>
          </reference>
        </references>
      </pivotArea>
    </chartFormat>
    <chartFormat chart="0" format="205">
      <pivotArea type="data" outline="0" fieldPosition="0">
        <references count="2">
          <reference field="4294967294" count="1" selected="0">
            <x v="0"/>
          </reference>
          <reference field="4" count="1" selected="0">
            <x v="22"/>
          </reference>
        </references>
      </pivotArea>
    </chartFormat>
    <chartFormat chart="0" format="206">
      <pivotArea type="data" outline="0" fieldPosition="0">
        <references count="2">
          <reference field="4294967294" count="1" selected="0">
            <x v="0"/>
          </reference>
          <reference field="4" count="1" selected="0">
            <x v="119"/>
          </reference>
        </references>
      </pivotArea>
    </chartFormat>
    <chartFormat chart="0" format="207">
      <pivotArea type="data" outline="0" fieldPosition="0">
        <references count="2">
          <reference field="4294967294" count="1" selected="0">
            <x v="0"/>
          </reference>
          <reference field="4" count="1" selected="0">
            <x v="107"/>
          </reference>
        </references>
      </pivotArea>
    </chartFormat>
    <chartFormat chart="0" format="208">
      <pivotArea type="data" outline="0" fieldPosition="0">
        <references count="2">
          <reference field="4294967294" count="1" selected="0">
            <x v="0"/>
          </reference>
          <reference field="4" count="1" selected="0">
            <x v="14"/>
          </reference>
        </references>
      </pivotArea>
    </chartFormat>
    <chartFormat chart="0" format="209">
      <pivotArea type="data" outline="0" fieldPosition="0">
        <references count="2">
          <reference field="4294967294" count="1" selected="0">
            <x v="0"/>
          </reference>
          <reference field="4" count="1" selected="0">
            <x v="77"/>
          </reference>
        </references>
      </pivotArea>
    </chartFormat>
    <chartFormat chart="0" format="210">
      <pivotArea type="data" outline="0" fieldPosition="0">
        <references count="2">
          <reference field="4294967294" count="1" selected="0">
            <x v="0"/>
          </reference>
          <reference field="4" count="1" selected="0">
            <x v="110"/>
          </reference>
        </references>
      </pivotArea>
    </chartFormat>
    <chartFormat chart="0" format="211">
      <pivotArea type="data" outline="0" fieldPosition="0">
        <references count="2">
          <reference field="4294967294" count="1" selected="0">
            <x v="0"/>
          </reference>
          <reference field="4" count="1" selected="0">
            <x v="48"/>
          </reference>
        </references>
      </pivotArea>
    </chartFormat>
    <chartFormat chart="0" format="212">
      <pivotArea type="data" outline="0" fieldPosition="0">
        <references count="2">
          <reference field="4294967294" count="1" selected="0">
            <x v="0"/>
          </reference>
          <reference field="4" count="1" selected="0">
            <x v="80"/>
          </reference>
        </references>
      </pivotArea>
    </chartFormat>
    <chartFormat chart="0" format="213">
      <pivotArea type="data" outline="0" fieldPosition="0">
        <references count="2">
          <reference field="4294967294" count="1" selected="0">
            <x v="0"/>
          </reference>
          <reference field="4" count="1" selected="0">
            <x v="76"/>
          </reference>
        </references>
      </pivotArea>
    </chartFormat>
    <chartFormat chart="0" format="214">
      <pivotArea type="data" outline="0" fieldPosition="0">
        <references count="2">
          <reference field="4294967294" count="1" selected="0">
            <x v="0"/>
          </reference>
          <reference field="4" count="1" selected="0">
            <x v="39"/>
          </reference>
        </references>
      </pivotArea>
    </chartFormat>
    <chartFormat chart="0" format="215">
      <pivotArea type="data" outline="0" fieldPosition="0">
        <references count="2">
          <reference field="4294967294" count="1" selected="0">
            <x v="0"/>
          </reference>
          <reference field="4" count="1" selected="0">
            <x v="120"/>
          </reference>
        </references>
      </pivotArea>
    </chartFormat>
    <chartFormat chart="0" format="216">
      <pivotArea type="data" outline="0" fieldPosition="0">
        <references count="2">
          <reference field="4294967294" count="1" selected="0">
            <x v="0"/>
          </reference>
          <reference field="4" count="1" selected="0">
            <x v="27"/>
          </reference>
        </references>
      </pivotArea>
    </chartFormat>
    <chartFormat chart="0" format="217">
      <pivotArea type="data" outline="0" fieldPosition="0">
        <references count="2">
          <reference field="4294967294" count="1" selected="0">
            <x v="0"/>
          </reference>
          <reference field="4" count="1" selected="0">
            <x v="65"/>
          </reference>
        </references>
      </pivotArea>
    </chartFormat>
    <chartFormat chart="0" format="218">
      <pivotArea type="data" outline="0" fieldPosition="0">
        <references count="2">
          <reference field="4294967294" count="1" selected="0">
            <x v="0"/>
          </reference>
          <reference field="4" count="1" selected="0">
            <x v="83"/>
          </reference>
        </references>
      </pivotArea>
    </chartFormat>
    <chartFormat chart="0" format="219">
      <pivotArea type="data" outline="0" fieldPosition="0">
        <references count="2">
          <reference field="4294967294" count="1" selected="0">
            <x v="0"/>
          </reference>
          <reference field="4" count="1" selected="0">
            <x v="99"/>
          </reference>
        </references>
      </pivotArea>
    </chartFormat>
    <chartFormat chart="0" format="220">
      <pivotArea type="data" outline="0" fieldPosition="0">
        <references count="2">
          <reference field="4294967294" count="1" selected="0">
            <x v="0"/>
          </reference>
          <reference field="4" count="1" selected="0">
            <x v="46"/>
          </reference>
        </references>
      </pivotArea>
    </chartFormat>
    <chartFormat chart="0" format="221">
      <pivotArea type="data" outline="0" fieldPosition="0">
        <references count="2">
          <reference field="4294967294" count="1" selected="0">
            <x v="0"/>
          </reference>
          <reference field="4" count="1" selected="0">
            <x v="114"/>
          </reference>
        </references>
      </pivotArea>
    </chartFormat>
    <chartFormat chart="0" format="222">
      <pivotArea type="data" outline="0" fieldPosition="0">
        <references count="2">
          <reference field="4294967294" count="1" selected="0">
            <x v="0"/>
          </reference>
          <reference field="4" count="1" selected="0">
            <x v="71"/>
          </reference>
        </references>
      </pivotArea>
    </chartFormat>
    <chartFormat chart="0" format="223">
      <pivotArea type="data" outline="0" fieldPosition="0">
        <references count="2">
          <reference field="4294967294" count="1" selected="0">
            <x v="0"/>
          </reference>
          <reference field="4" count="1" selected="0">
            <x v="19"/>
          </reference>
        </references>
      </pivotArea>
    </chartFormat>
    <chartFormat chart="0" format="224">
      <pivotArea type="data" outline="0" fieldPosition="0">
        <references count="2">
          <reference field="4294967294" count="1" selected="0">
            <x v="0"/>
          </reference>
          <reference field="4" count="1" selected="0">
            <x v="50"/>
          </reference>
        </references>
      </pivotArea>
    </chartFormat>
    <chartFormat chart="0" format="225">
      <pivotArea type="data" outline="0" fieldPosition="0">
        <references count="2">
          <reference field="4294967294" count="1" selected="0">
            <x v="0"/>
          </reference>
          <reference field="4" count="1" selected="0">
            <x v="98"/>
          </reference>
        </references>
      </pivotArea>
    </chartFormat>
    <chartFormat chart="0" format="226">
      <pivotArea type="data" outline="0" fieldPosition="0">
        <references count="2">
          <reference field="4294967294" count="1" selected="0">
            <x v="0"/>
          </reference>
          <reference field="4" count="1" selected="0">
            <x v="94"/>
          </reference>
        </references>
      </pivotArea>
    </chartFormat>
    <chartFormat chart="0" format="227">
      <pivotArea type="data" outline="0" fieldPosition="0">
        <references count="2">
          <reference field="4294967294" count="1" selected="0">
            <x v="0"/>
          </reference>
          <reference field="4" count="1" selected="0">
            <x v="21"/>
          </reference>
        </references>
      </pivotArea>
    </chartFormat>
    <chartFormat chart="0" format="228">
      <pivotArea type="data" outline="0" fieldPosition="0">
        <references count="2">
          <reference field="4294967294" count="1" selected="0">
            <x v="0"/>
          </reference>
          <reference field="4" count="1" selected="0">
            <x v="69"/>
          </reference>
        </references>
      </pivotArea>
    </chartFormat>
    <chartFormat chart="0" format="229">
      <pivotArea type="data" outline="0" fieldPosition="0">
        <references count="2">
          <reference field="4294967294" count="1" selected="0">
            <x v="0"/>
          </reference>
          <reference field="4" count="1" selected="0">
            <x v="7"/>
          </reference>
        </references>
      </pivotArea>
    </chartFormat>
    <chartFormat chart="0" format="230">
      <pivotArea type="data" outline="0" fieldPosition="0">
        <references count="2">
          <reference field="4294967294" count="1" selected="0">
            <x v="0"/>
          </reference>
          <reference field="4" count="1" selected="0">
            <x v="84"/>
          </reference>
        </references>
      </pivotArea>
    </chartFormat>
    <chartFormat chart="0" format="231">
      <pivotArea type="data" outline="0" fieldPosition="0">
        <references count="2">
          <reference field="4294967294" count="1" selected="0">
            <x v="0"/>
          </reference>
          <reference field="4" count="1" selected="0">
            <x v="92"/>
          </reference>
        </references>
      </pivotArea>
    </chartFormat>
    <chartFormat chart="0" format="232">
      <pivotArea type="data" outline="0" fieldPosition="0">
        <references count="2">
          <reference field="4294967294" count="1" selected="0">
            <x v="0"/>
          </reference>
          <reference field="4" count="1" selected="0">
            <x v="9"/>
          </reference>
        </references>
      </pivotArea>
    </chartFormat>
    <chartFormat chart="0" format="233">
      <pivotArea type="data" outline="0" fieldPosition="0">
        <references count="2">
          <reference field="4294967294" count="1" selected="0">
            <x v="0"/>
          </reference>
          <reference field="4" count="1" selected="0">
            <x v="36"/>
          </reference>
        </references>
      </pivotArea>
    </chartFormat>
    <chartFormat chart="0" format="234">
      <pivotArea type="data" outline="0" fieldPosition="0">
        <references count="2">
          <reference field="4294967294" count="1" selected="0">
            <x v="0"/>
          </reference>
          <reference field="4" count="1" selected="0">
            <x v="17"/>
          </reference>
        </references>
      </pivotArea>
    </chartFormat>
    <chartFormat chart="0" format="235">
      <pivotArea type="data" outline="0" fieldPosition="0">
        <references count="2">
          <reference field="4294967294" count="1" selected="0">
            <x v="0"/>
          </reference>
          <reference field="4" count="1" selected="0">
            <x v="40"/>
          </reference>
        </references>
      </pivotArea>
    </chartFormat>
    <chartFormat chart="0" format="236">
      <pivotArea type="data" outline="0" fieldPosition="0">
        <references count="2">
          <reference field="4294967294" count="1" selected="0">
            <x v="0"/>
          </reference>
          <reference field="4" count="1" selected="0">
            <x v="81"/>
          </reference>
        </references>
      </pivotArea>
    </chartFormat>
    <chartFormat chart="0" format="237">
      <pivotArea type="data" outline="0" fieldPosition="0">
        <references count="2">
          <reference field="4294967294" count="1" selected="0">
            <x v="0"/>
          </reference>
          <reference field="4" count="1" selected="0">
            <x v="87"/>
          </reference>
        </references>
      </pivotArea>
    </chartFormat>
    <chartFormat chart="0" format="238">
      <pivotArea type="data" outline="0" fieldPosition="0">
        <references count="2">
          <reference field="4294967294" count="1" selected="0">
            <x v="0"/>
          </reference>
          <reference field="4" count="1" selected="0">
            <x v="96"/>
          </reference>
        </references>
      </pivotArea>
    </chartFormat>
    <chartFormat chart="0" format="239">
      <pivotArea type="data" outline="0" fieldPosition="0">
        <references count="2">
          <reference field="4294967294" count="1" selected="0">
            <x v="0"/>
          </reference>
          <reference field="4" count="1" selected="0">
            <x v="8"/>
          </reference>
        </references>
      </pivotArea>
    </chartFormat>
    <chartFormat chart="0" format="240">
      <pivotArea type="data" outline="0" fieldPosition="0">
        <references count="2">
          <reference field="4294967294" count="1" selected="0">
            <x v="0"/>
          </reference>
          <reference field="4" count="1" selected="0">
            <x v="10"/>
          </reference>
        </references>
      </pivotArea>
    </chartFormat>
    <chartFormat chart="0" format="241">
      <pivotArea type="data" outline="0" fieldPosition="0">
        <references count="2">
          <reference field="4294967294" count="1" selected="0">
            <x v="0"/>
          </reference>
          <reference field="4" count="1" selected="0">
            <x v="35"/>
          </reference>
        </references>
      </pivotArea>
    </chartFormat>
    <chartFormat chart="11" format="486" series="1">
      <pivotArea type="data" outline="0" fieldPosition="0">
        <references count="1">
          <reference field="4294967294" count="1" selected="0">
            <x v="0"/>
          </reference>
        </references>
      </pivotArea>
    </chartFormat>
    <chartFormat chart="11" format="487">
      <pivotArea type="data" outline="0" fieldPosition="0">
        <references count="2">
          <reference field="4294967294" count="1" selected="0">
            <x v="0"/>
          </reference>
          <reference field="4" count="1" selected="0">
            <x v="75"/>
          </reference>
        </references>
      </pivotArea>
    </chartFormat>
    <chartFormat chart="11" format="488">
      <pivotArea type="data" outline="0" fieldPosition="0">
        <references count="2">
          <reference field="4294967294" count="1" selected="0">
            <x v="0"/>
          </reference>
          <reference field="4" count="1" selected="0">
            <x v="72"/>
          </reference>
        </references>
      </pivotArea>
    </chartFormat>
    <chartFormat chart="11" format="489">
      <pivotArea type="data" outline="0" fieldPosition="0">
        <references count="2">
          <reference field="4294967294" count="1" selected="0">
            <x v="0"/>
          </reference>
          <reference field="4" count="1" selected="0">
            <x v="41"/>
          </reference>
        </references>
      </pivotArea>
    </chartFormat>
    <chartFormat chart="11" format="490">
      <pivotArea type="data" outline="0" fieldPosition="0">
        <references count="2">
          <reference field="4294967294" count="1" selected="0">
            <x v="0"/>
          </reference>
          <reference field="4" count="1" selected="0">
            <x v="15"/>
          </reference>
        </references>
      </pivotArea>
    </chartFormat>
    <chartFormat chart="11" format="491">
      <pivotArea type="data" outline="0" fieldPosition="0">
        <references count="2">
          <reference field="4294967294" count="1" selected="0">
            <x v="0"/>
          </reference>
          <reference field="4" count="1" selected="0">
            <x v="52"/>
          </reference>
        </references>
      </pivotArea>
    </chartFormat>
    <chartFormat chart="11" format="492">
      <pivotArea type="data" outline="0" fieldPosition="0">
        <references count="2">
          <reference field="4294967294" count="1" selected="0">
            <x v="0"/>
          </reference>
          <reference field="4" count="1" selected="0">
            <x v="62"/>
          </reference>
        </references>
      </pivotArea>
    </chartFormat>
    <chartFormat chart="11" format="493">
      <pivotArea type="data" outline="0" fieldPosition="0">
        <references count="2">
          <reference field="4294967294" count="1" selected="0">
            <x v="0"/>
          </reference>
          <reference field="4" count="1" selected="0">
            <x v="3"/>
          </reference>
        </references>
      </pivotArea>
    </chartFormat>
    <chartFormat chart="11" format="494">
      <pivotArea type="data" outline="0" fieldPosition="0">
        <references count="2">
          <reference field="4294967294" count="1" selected="0">
            <x v="0"/>
          </reference>
          <reference field="4" count="1" selected="0">
            <x v="23"/>
          </reference>
        </references>
      </pivotArea>
    </chartFormat>
    <chartFormat chart="11" format="495">
      <pivotArea type="data" outline="0" fieldPosition="0">
        <references count="2">
          <reference field="4294967294" count="1" selected="0">
            <x v="0"/>
          </reference>
          <reference field="4" count="1" selected="0">
            <x v="61"/>
          </reference>
        </references>
      </pivotArea>
    </chartFormat>
    <chartFormat chart="11" format="496">
      <pivotArea type="data" outline="0" fieldPosition="0">
        <references count="2">
          <reference field="4294967294" count="1" selected="0">
            <x v="0"/>
          </reference>
          <reference field="4" count="1" selected="0">
            <x v="51"/>
          </reference>
        </references>
      </pivotArea>
    </chartFormat>
    <chartFormat chart="11" format="497">
      <pivotArea type="data" outline="0" fieldPosition="0">
        <references count="2">
          <reference field="4294967294" count="1" selected="0">
            <x v="0"/>
          </reference>
          <reference field="4" count="1" selected="0">
            <x v="113"/>
          </reference>
        </references>
      </pivotArea>
    </chartFormat>
    <chartFormat chart="11" format="498">
      <pivotArea type="data" outline="0" fieldPosition="0">
        <references count="2">
          <reference field="4294967294" count="1" selected="0">
            <x v="0"/>
          </reference>
          <reference field="4" count="1" selected="0">
            <x v="93"/>
          </reference>
        </references>
      </pivotArea>
    </chartFormat>
    <chartFormat chart="11" format="499">
      <pivotArea type="data" outline="0" fieldPosition="0">
        <references count="2">
          <reference field="4294967294" count="1" selected="0">
            <x v="0"/>
          </reference>
          <reference field="4" count="1" selected="0">
            <x v="90"/>
          </reference>
        </references>
      </pivotArea>
    </chartFormat>
    <chartFormat chart="11" format="500">
      <pivotArea type="data" outline="0" fieldPosition="0">
        <references count="2">
          <reference field="4294967294" count="1" selected="0">
            <x v="0"/>
          </reference>
          <reference field="4" count="1" selected="0">
            <x v="60"/>
          </reference>
        </references>
      </pivotArea>
    </chartFormat>
    <chartFormat chart="11" format="501">
      <pivotArea type="data" outline="0" fieldPosition="0">
        <references count="2">
          <reference field="4294967294" count="1" selected="0">
            <x v="0"/>
          </reference>
          <reference field="4" count="1" selected="0">
            <x v="24"/>
          </reference>
        </references>
      </pivotArea>
    </chartFormat>
    <chartFormat chart="11" format="502">
      <pivotArea type="data" outline="0" fieldPosition="0">
        <references count="2">
          <reference field="4294967294" count="1" selected="0">
            <x v="0"/>
          </reference>
          <reference field="4" count="1" selected="0">
            <x v="57"/>
          </reference>
        </references>
      </pivotArea>
    </chartFormat>
    <chartFormat chart="11" format="503">
      <pivotArea type="data" outline="0" fieldPosition="0">
        <references count="2">
          <reference field="4294967294" count="1" selected="0">
            <x v="0"/>
          </reference>
          <reference field="4" count="1" selected="0">
            <x v="42"/>
          </reference>
        </references>
      </pivotArea>
    </chartFormat>
    <chartFormat chart="11" format="504">
      <pivotArea type="data" outline="0" fieldPosition="0">
        <references count="2">
          <reference field="4294967294" count="1" selected="0">
            <x v="0"/>
          </reference>
          <reference field="4" count="1" selected="0">
            <x v="31"/>
          </reference>
        </references>
      </pivotArea>
    </chartFormat>
    <chartFormat chart="11" format="505">
      <pivotArea type="data" outline="0" fieldPosition="0">
        <references count="2">
          <reference field="4294967294" count="1" selected="0">
            <x v="0"/>
          </reference>
          <reference field="4" count="1" selected="0">
            <x v="100"/>
          </reference>
        </references>
      </pivotArea>
    </chartFormat>
    <chartFormat chart="11" format="506">
      <pivotArea type="data" outline="0" fieldPosition="0">
        <references count="2">
          <reference field="4294967294" count="1" selected="0">
            <x v="0"/>
          </reference>
          <reference field="4" count="1" selected="0">
            <x v="86"/>
          </reference>
        </references>
      </pivotArea>
    </chartFormat>
    <chartFormat chart="11" format="507">
      <pivotArea type="data" outline="0" fieldPosition="0">
        <references count="2">
          <reference field="4294967294" count="1" selected="0">
            <x v="0"/>
          </reference>
          <reference field="4" count="1" selected="0">
            <x v="12"/>
          </reference>
        </references>
      </pivotArea>
    </chartFormat>
    <chartFormat chart="11" format="508">
      <pivotArea type="data" outline="0" fieldPosition="0">
        <references count="2">
          <reference field="4294967294" count="1" selected="0">
            <x v="0"/>
          </reference>
          <reference field="4" count="1" selected="0">
            <x v="49"/>
          </reference>
        </references>
      </pivotArea>
    </chartFormat>
    <chartFormat chart="11" format="509">
      <pivotArea type="data" outline="0" fieldPosition="0">
        <references count="2">
          <reference field="4294967294" count="1" selected="0">
            <x v="0"/>
          </reference>
          <reference field="4" count="1" selected="0">
            <x v="112"/>
          </reference>
        </references>
      </pivotArea>
    </chartFormat>
    <chartFormat chart="11" format="510">
      <pivotArea type="data" outline="0" fieldPosition="0">
        <references count="2">
          <reference field="4294967294" count="1" selected="0">
            <x v="0"/>
          </reference>
          <reference field="4" count="1" selected="0">
            <x v="37"/>
          </reference>
        </references>
      </pivotArea>
    </chartFormat>
    <chartFormat chart="11" format="511">
      <pivotArea type="data" outline="0" fieldPosition="0">
        <references count="2">
          <reference field="4294967294" count="1" selected="0">
            <x v="0"/>
          </reference>
          <reference field="4" count="1" selected="0">
            <x v="101"/>
          </reference>
        </references>
      </pivotArea>
    </chartFormat>
    <chartFormat chart="11" format="512">
      <pivotArea type="data" outline="0" fieldPosition="0">
        <references count="2">
          <reference field="4294967294" count="1" selected="0">
            <x v="0"/>
          </reference>
          <reference field="4" count="1" selected="0">
            <x v="82"/>
          </reference>
        </references>
      </pivotArea>
    </chartFormat>
    <chartFormat chart="11" format="513">
      <pivotArea type="data" outline="0" fieldPosition="0">
        <references count="2">
          <reference field="4294967294" count="1" selected="0">
            <x v="0"/>
          </reference>
          <reference field="4" count="1" selected="0">
            <x v="1"/>
          </reference>
        </references>
      </pivotArea>
    </chartFormat>
    <chartFormat chart="11" format="514">
      <pivotArea type="data" outline="0" fieldPosition="0">
        <references count="2">
          <reference field="4294967294" count="1" selected="0">
            <x v="0"/>
          </reference>
          <reference field="4" count="1" selected="0">
            <x v="104"/>
          </reference>
        </references>
      </pivotArea>
    </chartFormat>
    <chartFormat chart="11" format="515">
      <pivotArea type="data" outline="0" fieldPosition="0">
        <references count="2">
          <reference field="4294967294" count="1" selected="0">
            <x v="0"/>
          </reference>
          <reference field="4" count="1" selected="0">
            <x v="64"/>
          </reference>
        </references>
      </pivotArea>
    </chartFormat>
    <chartFormat chart="11" format="516">
      <pivotArea type="data" outline="0" fieldPosition="0">
        <references count="2">
          <reference field="4294967294" count="1" selected="0">
            <x v="0"/>
          </reference>
          <reference field="4" count="1" selected="0">
            <x v="115"/>
          </reference>
        </references>
      </pivotArea>
    </chartFormat>
    <chartFormat chart="11" format="517">
      <pivotArea type="data" outline="0" fieldPosition="0">
        <references count="2">
          <reference field="4294967294" count="1" selected="0">
            <x v="0"/>
          </reference>
          <reference field="4" count="1" selected="0">
            <x v="59"/>
          </reference>
        </references>
      </pivotArea>
    </chartFormat>
    <chartFormat chart="11" format="518">
      <pivotArea type="data" outline="0" fieldPosition="0">
        <references count="2">
          <reference field="4294967294" count="1" selected="0">
            <x v="0"/>
          </reference>
          <reference field="4" count="1" selected="0">
            <x v="117"/>
          </reference>
        </references>
      </pivotArea>
    </chartFormat>
    <chartFormat chart="11" format="519">
      <pivotArea type="data" outline="0" fieldPosition="0">
        <references count="2">
          <reference field="4294967294" count="1" selected="0">
            <x v="0"/>
          </reference>
          <reference field="4" count="1" selected="0">
            <x v="28"/>
          </reference>
        </references>
      </pivotArea>
    </chartFormat>
    <chartFormat chart="11" format="520">
      <pivotArea type="data" outline="0" fieldPosition="0">
        <references count="2">
          <reference field="4294967294" count="1" selected="0">
            <x v="0"/>
          </reference>
          <reference field="4" count="1" selected="0">
            <x v="89"/>
          </reference>
        </references>
      </pivotArea>
    </chartFormat>
    <chartFormat chart="11" format="521">
      <pivotArea type="data" outline="0" fieldPosition="0">
        <references count="2">
          <reference field="4294967294" count="1" selected="0">
            <x v="0"/>
          </reference>
          <reference field="4" count="1" selected="0">
            <x v="30"/>
          </reference>
        </references>
      </pivotArea>
    </chartFormat>
    <chartFormat chart="11" format="522">
      <pivotArea type="data" outline="0" fieldPosition="0">
        <references count="2">
          <reference field="4294967294" count="1" selected="0">
            <x v="0"/>
          </reference>
          <reference field="4" count="1" selected="0">
            <x v="33"/>
          </reference>
        </references>
      </pivotArea>
    </chartFormat>
    <chartFormat chart="11" format="523">
      <pivotArea type="data" outline="0" fieldPosition="0">
        <references count="2">
          <reference field="4294967294" count="1" selected="0">
            <x v="0"/>
          </reference>
          <reference field="4" count="1" selected="0">
            <x v="74"/>
          </reference>
        </references>
      </pivotArea>
    </chartFormat>
    <chartFormat chart="11" format="524">
      <pivotArea type="data" outline="0" fieldPosition="0">
        <references count="2">
          <reference field="4294967294" count="1" selected="0">
            <x v="0"/>
          </reference>
          <reference field="4" count="1" selected="0">
            <x v="26"/>
          </reference>
        </references>
      </pivotArea>
    </chartFormat>
    <chartFormat chart="11" format="525">
      <pivotArea type="data" outline="0" fieldPosition="0">
        <references count="2">
          <reference field="4294967294" count="1" selected="0">
            <x v="0"/>
          </reference>
          <reference field="4" count="1" selected="0">
            <x v="32"/>
          </reference>
        </references>
      </pivotArea>
    </chartFormat>
    <chartFormat chart="11" format="526">
      <pivotArea type="data" outline="0" fieldPosition="0">
        <references count="2">
          <reference field="4294967294" count="1" selected="0">
            <x v="0"/>
          </reference>
          <reference field="4" count="1" selected="0">
            <x v="13"/>
          </reference>
        </references>
      </pivotArea>
    </chartFormat>
    <chartFormat chart="11" format="527">
      <pivotArea type="data" outline="0" fieldPosition="0">
        <references count="2">
          <reference field="4294967294" count="1" selected="0">
            <x v="0"/>
          </reference>
          <reference field="4" count="1" selected="0">
            <x v="5"/>
          </reference>
        </references>
      </pivotArea>
    </chartFormat>
    <chartFormat chart="11" format="528">
      <pivotArea type="data" outline="0" fieldPosition="0">
        <references count="2">
          <reference field="4294967294" count="1" selected="0">
            <x v="0"/>
          </reference>
          <reference field="4" count="1" selected="0">
            <x v="108"/>
          </reference>
        </references>
      </pivotArea>
    </chartFormat>
    <chartFormat chart="11" format="529">
      <pivotArea type="data" outline="0" fieldPosition="0">
        <references count="2">
          <reference field="4294967294" count="1" selected="0">
            <x v="0"/>
          </reference>
          <reference field="4" count="1" selected="0">
            <x v="111"/>
          </reference>
        </references>
      </pivotArea>
    </chartFormat>
    <chartFormat chart="11" format="530">
      <pivotArea type="data" outline="0" fieldPosition="0">
        <references count="2">
          <reference field="4294967294" count="1" selected="0">
            <x v="0"/>
          </reference>
          <reference field="4" count="1" selected="0">
            <x v="91"/>
          </reference>
        </references>
      </pivotArea>
    </chartFormat>
    <chartFormat chart="11" format="531">
      <pivotArea type="data" outline="0" fieldPosition="0">
        <references count="2">
          <reference field="4294967294" count="1" selected="0">
            <x v="0"/>
          </reference>
          <reference field="4" count="1" selected="0">
            <x v="102"/>
          </reference>
        </references>
      </pivotArea>
    </chartFormat>
    <chartFormat chart="11" format="532">
      <pivotArea type="data" outline="0" fieldPosition="0">
        <references count="2">
          <reference field="4294967294" count="1" selected="0">
            <x v="0"/>
          </reference>
          <reference field="4" count="1" selected="0">
            <x v="105"/>
          </reference>
        </references>
      </pivotArea>
    </chartFormat>
    <chartFormat chart="11" format="533">
      <pivotArea type="data" outline="0" fieldPosition="0">
        <references count="2">
          <reference field="4294967294" count="1" selected="0">
            <x v="0"/>
          </reference>
          <reference field="4" count="1" selected="0">
            <x v="47"/>
          </reference>
        </references>
      </pivotArea>
    </chartFormat>
    <chartFormat chart="11" format="534">
      <pivotArea type="data" outline="0" fieldPosition="0">
        <references count="2">
          <reference field="4294967294" count="1" selected="0">
            <x v="0"/>
          </reference>
          <reference field="4" count="1" selected="0">
            <x v="25"/>
          </reference>
        </references>
      </pivotArea>
    </chartFormat>
    <chartFormat chart="11" format="535">
      <pivotArea type="data" outline="0" fieldPosition="0">
        <references count="2">
          <reference field="4294967294" count="1" selected="0">
            <x v="0"/>
          </reference>
          <reference field="4" count="1" selected="0">
            <x v="66"/>
          </reference>
        </references>
      </pivotArea>
    </chartFormat>
    <chartFormat chart="11" format="536">
      <pivotArea type="data" outline="0" fieldPosition="0">
        <references count="2">
          <reference field="4294967294" count="1" selected="0">
            <x v="0"/>
          </reference>
          <reference field="4" count="1" selected="0">
            <x v="58"/>
          </reference>
        </references>
      </pivotArea>
    </chartFormat>
    <chartFormat chart="11" format="537">
      <pivotArea type="data" outline="0" fieldPosition="0">
        <references count="2">
          <reference field="4294967294" count="1" selected="0">
            <x v="0"/>
          </reference>
          <reference field="4" count="1" selected="0">
            <x v="70"/>
          </reference>
        </references>
      </pivotArea>
    </chartFormat>
    <chartFormat chart="11" format="538">
      <pivotArea type="data" outline="0" fieldPosition="0">
        <references count="2">
          <reference field="4294967294" count="1" selected="0">
            <x v="0"/>
          </reference>
          <reference field="4" count="1" selected="0">
            <x v="97"/>
          </reference>
        </references>
      </pivotArea>
    </chartFormat>
    <chartFormat chart="11" format="539">
      <pivotArea type="data" outline="0" fieldPosition="0">
        <references count="2">
          <reference field="4294967294" count="1" selected="0">
            <x v="0"/>
          </reference>
          <reference field="4" count="1" selected="0">
            <x v="20"/>
          </reference>
        </references>
      </pivotArea>
    </chartFormat>
    <chartFormat chart="11" format="540">
      <pivotArea type="data" outline="0" fieldPosition="0">
        <references count="2">
          <reference field="4294967294" count="1" selected="0">
            <x v="0"/>
          </reference>
          <reference field="4" count="1" selected="0">
            <x v="95"/>
          </reference>
        </references>
      </pivotArea>
    </chartFormat>
    <chartFormat chart="11" format="541">
      <pivotArea type="data" outline="0" fieldPosition="0">
        <references count="2">
          <reference field="4294967294" count="1" selected="0">
            <x v="0"/>
          </reference>
          <reference field="4" count="1" selected="0">
            <x v="43"/>
          </reference>
        </references>
      </pivotArea>
    </chartFormat>
    <chartFormat chart="11" format="542">
      <pivotArea type="data" outline="0" fieldPosition="0">
        <references count="2">
          <reference field="4294967294" count="1" selected="0">
            <x v="0"/>
          </reference>
          <reference field="4" count="1" selected="0">
            <x v="63"/>
          </reference>
        </references>
      </pivotArea>
    </chartFormat>
    <chartFormat chart="11" format="543">
      <pivotArea type="data" outline="0" fieldPosition="0">
        <references count="2">
          <reference field="4294967294" count="1" selected="0">
            <x v="0"/>
          </reference>
          <reference field="4" count="1" selected="0">
            <x v="53"/>
          </reference>
        </references>
      </pivotArea>
    </chartFormat>
    <chartFormat chart="11" format="544">
      <pivotArea type="data" outline="0" fieldPosition="0">
        <references count="2">
          <reference field="4294967294" count="1" selected="0">
            <x v="0"/>
          </reference>
          <reference field="4" count="1" selected="0">
            <x v="11"/>
          </reference>
        </references>
      </pivotArea>
    </chartFormat>
    <chartFormat chart="11" format="545">
      <pivotArea type="data" outline="0" fieldPosition="0">
        <references count="2">
          <reference field="4294967294" count="1" selected="0">
            <x v="0"/>
          </reference>
          <reference field="4" count="1" selected="0">
            <x v="85"/>
          </reference>
        </references>
      </pivotArea>
    </chartFormat>
    <chartFormat chart="11" format="546">
      <pivotArea type="data" outline="0" fieldPosition="0">
        <references count="2">
          <reference field="4294967294" count="1" selected="0">
            <x v="0"/>
          </reference>
          <reference field="4" count="1" selected="0">
            <x v="103"/>
          </reference>
        </references>
      </pivotArea>
    </chartFormat>
    <chartFormat chart="11" format="547">
      <pivotArea type="data" outline="0" fieldPosition="0">
        <references count="2">
          <reference field="4294967294" count="1" selected="0">
            <x v="0"/>
          </reference>
          <reference field="4" count="1" selected="0">
            <x v="18"/>
          </reference>
        </references>
      </pivotArea>
    </chartFormat>
    <chartFormat chart="11" format="548">
      <pivotArea type="data" outline="0" fieldPosition="0">
        <references count="2">
          <reference field="4294967294" count="1" selected="0">
            <x v="0"/>
          </reference>
          <reference field="4" count="1" selected="0">
            <x v="29"/>
          </reference>
        </references>
      </pivotArea>
    </chartFormat>
    <chartFormat chart="11" format="549">
      <pivotArea type="data" outline="0" fieldPosition="0">
        <references count="2">
          <reference field="4294967294" count="1" selected="0">
            <x v="0"/>
          </reference>
          <reference field="4" count="1" selected="0">
            <x v="78"/>
          </reference>
        </references>
      </pivotArea>
    </chartFormat>
    <chartFormat chart="11" format="550">
      <pivotArea type="data" outline="0" fieldPosition="0">
        <references count="2">
          <reference field="4294967294" count="1" selected="0">
            <x v="0"/>
          </reference>
          <reference field="4" count="1" selected="0">
            <x v="55"/>
          </reference>
        </references>
      </pivotArea>
    </chartFormat>
    <chartFormat chart="11" format="551">
      <pivotArea type="data" outline="0" fieldPosition="0">
        <references count="2">
          <reference field="4294967294" count="1" selected="0">
            <x v="0"/>
          </reference>
          <reference field="4" count="1" selected="0">
            <x v="16"/>
          </reference>
        </references>
      </pivotArea>
    </chartFormat>
    <chartFormat chart="11" format="552">
      <pivotArea type="data" outline="0" fieldPosition="0">
        <references count="2">
          <reference field="4294967294" count="1" selected="0">
            <x v="0"/>
          </reference>
          <reference field="4" count="1" selected="0">
            <x v="67"/>
          </reference>
        </references>
      </pivotArea>
    </chartFormat>
    <chartFormat chart="11" format="553">
      <pivotArea type="data" outline="0" fieldPosition="0">
        <references count="2">
          <reference field="4294967294" count="1" selected="0">
            <x v="0"/>
          </reference>
          <reference field="4" count="1" selected="0">
            <x v="54"/>
          </reference>
        </references>
      </pivotArea>
    </chartFormat>
    <chartFormat chart="11" format="554">
      <pivotArea type="data" outline="0" fieldPosition="0">
        <references count="2">
          <reference field="4294967294" count="1" selected="0">
            <x v="0"/>
          </reference>
          <reference field="4" count="1" selected="0">
            <x v="116"/>
          </reference>
        </references>
      </pivotArea>
    </chartFormat>
    <chartFormat chart="11" format="555">
      <pivotArea type="data" outline="0" fieldPosition="0">
        <references count="2">
          <reference field="4294967294" count="1" selected="0">
            <x v="0"/>
          </reference>
          <reference field="4" count="1" selected="0">
            <x v="109"/>
          </reference>
        </references>
      </pivotArea>
    </chartFormat>
    <chartFormat chart="11" format="556">
      <pivotArea type="data" outline="0" fieldPosition="0">
        <references count="2">
          <reference field="4294967294" count="1" selected="0">
            <x v="0"/>
          </reference>
          <reference field="4" count="1" selected="0">
            <x v="44"/>
          </reference>
        </references>
      </pivotArea>
    </chartFormat>
    <chartFormat chart="11" format="557">
      <pivotArea type="data" outline="0" fieldPosition="0">
        <references count="2">
          <reference field="4294967294" count="1" selected="0">
            <x v="0"/>
          </reference>
          <reference field="4" count="1" selected="0">
            <x v="34"/>
          </reference>
        </references>
      </pivotArea>
    </chartFormat>
    <chartFormat chart="11" format="558">
      <pivotArea type="data" outline="0" fieldPosition="0">
        <references count="2">
          <reference field="4294967294" count="1" selected="0">
            <x v="0"/>
          </reference>
          <reference field="4" count="1" selected="0">
            <x v="73"/>
          </reference>
        </references>
      </pivotArea>
    </chartFormat>
    <chartFormat chart="11" format="559">
      <pivotArea type="data" outline="0" fieldPosition="0">
        <references count="2">
          <reference field="4294967294" count="1" selected="0">
            <x v="0"/>
          </reference>
          <reference field="4" count="1" selected="0">
            <x v="56"/>
          </reference>
        </references>
      </pivotArea>
    </chartFormat>
    <chartFormat chart="11" format="560">
      <pivotArea type="data" outline="0" fieldPosition="0">
        <references count="2">
          <reference field="4294967294" count="1" selected="0">
            <x v="0"/>
          </reference>
          <reference field="4" count="1" selected="0">
            <x v="6"/>
          </reference>
        </references>
      </pivotArea>
    </chartFormat>
    <chartFormat chart="11" format="561">
      <pivotArea type="data" outline="0" fieldPosition="0">
        <references count="2">
          <reference field="4294967294" count="1" selected="0">
            <x v="0"/>
          </reference>
          <reference field="4" count="1" selected="0">
            <x v="2"/>
          </reference>
        </references>
      </pivotArea>
    </chartFormat>
    <chartFormat chart="11" format="562">
      <pivotArea type="data" outline="0" fieldPosition="0">
        <references count="2">
          <reference field="4294967294" count="1" selected="0">
            <x v="0"/>
          </reference>
          <reference field="4" count="1" selected="0">
            <x v="106"/>
          </reference>
        </references>
      </pivotArea>
    </chartFormat>
    <chartFormat chart="11" format="563">
      <pivotArea type="data" outline="0" fieldPosition="0">
        <references count="2">
          <reference field="4294967294" count="1" selected="0">
            <x v="0"/>
          </reference>
          <reference field="4" count="1" selected="0">
            <x v="68"/>
          </reference>
        </references>
      </pivotArea>
    </chartFormat>
    <chartFormat chart="11" format="564">
      <pivotArea type="data" outline="0" fieldPosition="0">
        <references count="2">
          <reference field="4294967294" count="1" selected="0">
            <x v="0"/>
          </reference>
          <reference field="4" count="1" selected="0">
            <x v="45"/>
          </reference>
        </references>
      </pivotArea>
    </chartFormat>
    <chartFormat chart="11" format="565">
      <pivotArea type="data" outline="0" fieldPosition="0">
        <references count="2">
          <reference field="4294967294" count="1" selected="0">
            <x v="0"/>
          </reference>
          <reference field="4" count="1" selected="0">
            <x v="88"/>
          </reference>
        </references>
      </pivotArea>
    </chartFormat>
    <chartFormat chart="11" format="566">
      <pivotArea type="data" outline="0" fieldPosition="0">
        <references count="2">
          <reference field="4294967294" count="1" selected="0">
            <x v="0"/>
          </reference>
          <reference field="4" count="1" selected="0">
            <x v="38"/>
          </reference>
        </references>
      </pivotArea>
    </chartFormat>
    <chartFormat chart="11" format="567">
      <pivotArea type="data" outline="0" fieldPosition="0">
        <references count="2">
          <reference field="4294967294" count="1" selected="0">
            <x v="0"/>
          </reference>
          <reference field="4" count="1" selected="0">
            <x v="118"/>
          </reference>
        </references>
      </pivotArea>
    </chartFormat>
    <chartFormat chart="11" format="568">
      <pivotArea type="data" outline="0" fieldPosition="0">
        <references count="2">
          <reference field="4294967294" count="1" selected="0">
            <x v="0"/>
          </reference>
          <reference field="4" count="1" selected="0">
            <x v="4"/>
          </reference>
        </references>
      </pivotArea>
    </chartFormat>
    <chartFormat chart="11" format="569">
      <pivotArea type="data" outline="0" fieldPosition="0">
        <references count="2">
          <reference field="4294967294" count="1" selected="0">
            <x v="0"/>
          </reference>
          <reference field="4" count="1" selected="0">
            <x v="79"/>
          </reference>
        </references>
      </pivotArea>
    </chartFormat>
    <chartFormat chart="11" format="570">
      <pivotArea type="data" outline="0" fieldPosition="0">
        <references count="2">
          <reference field="4294967294" count="1" selected="0">
            <x v="0"/>
          </reference>
          <reference field="4" count="1" selected="0">
            <x v="22"/>
          </reference>
        </references>
      </pivotArea>
    </chartFormat>
    <chartFormat chart="11" format="571">
      <pivotArea type="data" outline="0" fieldPosition="0">
        <references count="2">
          <reference field="4294967294" count="1" selected="0">
            <x v="0"/>
          </reference>
          <reference field="4" count="1" selected="0">
            <x v="119"/>
          </reference>
        </references>
      </pivotArea>
    </chartFormat>
    <chartFormat chart="11" format="572">
      <pivotArea type="data" outline="0" fieldPosition="0">
        <references count="2">
          <reference field="4294967294" count="1" selected="0">
            <x v="0"/>
          </reference>
          <reference field="4" count="1" selected="0">
            <x v="107"/>
          </reference>
        </references>
      </pivotArea>
    </chartFormat>
    <chartFormat chart="11" format="573">
      <pivotArea type="data" outline="0" fieldPosition="0">
        <references count="2">
          <reference field="4294967294" count="1" selected="0">
            <x v="0"/>
          </reference>
          <reference field="4" count="1" selected="0">
            <x v="14"/>
          </reference>
        </references>
      </pivotArea>
    </chartFormat>
    <chartFormat chart="11" format="574">
      <pivotArea type="data" outline="0" fieldPosition="0">
        <references count="2">
          <reference field="4294967294" count="1" selected="0">
            <x v="0"/>
          </reference>
          <reference field="4" count="1" selected="0">
            <x v="77"/>
          </reference>
        </references>
      </pivotArea>
    </chartFormat>
    <chartFormat chart="11" format="575">
      <pivotArea type="data" outline="0" fieldPosition="0">
        <references count="2">
          <reference field="4294967294" count="1" selected="0">
            <x v="0"/>
          </reference>
          <reference field="4" count="1" selected="0">
            <x v="110"/>
          </reference>
        </references>
      </pivotArea>
    </chartFormat>
    <chartFormat chart="11" format="576">
      <pivotArea type="data" outline="0" fieldPosition="0">
        <references count="2">
          <reference field="4294967294" count="1" selected="0">
            <x v="0"/>
          </reference>
          <reference field="4" count="1" selected="0">
            <x v="48"/>
          </reference>
        </references>
      </pivotArea>
    </chartFormat>
    <chartFormat chart="11" format="577">
      <pivotArea type="data" outline="0" fieldPosition="0">
        <references count="2">
          <reference field="4294967294" count="1" selected="0">
            <x v="0"/>
          </reference>
          <reference field="4" count="1" selected="0">
            <x v="80"/>
          </reference>
        </references>
      </pivotArea>
    </chartFormat>
    <chartFormat chart="11" format="578">
      <pivotArea type="data" outline="0" fieldPosition="0">
        <references count="2">
          <reference field="4294967294" count="1" selected="0">
            <x v="0"/>
          </reference>
          <reference field="4" count="1" selected="0">
            <x v="76"/>
          </reference>
        </references>
      </pivotArea>
    </chartFormat>
    <chartFormat chart="11" format="579">
      <pivotArea type="data" outline="0" fieldPosition="0">
        <references count="2">
          <reference field="4294967294" count="1" selected="0">
            <x v="0"/>
          </reference>
          <reference field="4" count="1" selected="0">
            <x v="39"/>
          </reference>
        </references>
      </pivotArea>
    </chartFormat>
    <chartFormat chart="11" format="580">
      <pivotArea type="data" outline="0" fieldPosition="0">
        <references count="2">
          <reference field="4294967294" count="1" selected="0">
            <x v="0"/>
          </reference>
          <reference field="4" count="1" selected="0">
            <x v="120"/>
          </reference>
        </references>
      </pivotArea>
    </chartFormat>
    <chartFormat chart="11" format="581">
      <pivotArea type="data" outline="0" fieldPosition="0">
        <references count="2">
          <reference field="4294967294" count="1" selected="0">
            <x v="0"/>
          </reference>
          <reference field="4" count="1" selected="0">
            <x v="27"/>
          </reference>
        </references>
      </pivotArea>
    </chartFormat>
    <chartFormat chart="11" format="582">
      <pivotArea type="data" outline="0" fieldPosition="0">
        <references count="2">
          <reference field="4294967294" count="1" selected="0">
            <x v="0"/>
          </reference>
          <reference field="4" count="1" selected="0">
            <x v="65"/>
          </reference>
        </references>
      </pivotArea>
    </chartFormat>
    <chartFormat chart="11" format="583">
      <pivotArea type="data" outline="0" fieldPosition="0">
        <references count="2">
          <reference field="4294967294" count="1" selected="0">
            <x v="0"/>
          </reference>
          <reference field="4" count="1" selected="0">
            <x v="83"/>
          </reference>
        </references>
      </pivotArea>
    </chartFormat>
    <chartFormat chart="11" format="584">
      <pivotArea type="data" outline="0" fieldPosition="0">
        <references count="2">
          <reference field="4294967294" count="1" selected="0">
            <x v="0"/>
          </reference>
          <reference field="4" count="1" selected="0">
            <x v="99"/>
          </reference>
        </references>
      </pivotArea>
    </chartFormat>
    <chartFormat chart="11" format="585">
      <pivotArea type="data" outline="0" fieldPosition="0">
        <references count="2">
          <reference field="4294967294" count="1" selected="0">
            <x v="0"/>
          </reference>
          <reference field="4" count="1" selected="0">
            <x v="46"/>
          </reference>
        </references>
      </pivotArea>
    </chartFormat>
    <chartFormat chart="11" format="586">
      <pivotArea type="data" outline="0" fieldPosition="0">
        <references count="2">
          <reference field="4294967294" count="1" selected="0">
            <x v="0"/>
          </reference>
          <reference field="4" count="1" selected="0">
            <x v="114"/>
          </reference>
        </references>
      </pivotArea>
    </chartFormat>
    <chartFormat chart="11" format="587">
      <pivotArea type="data" outline="0" fieldPosition="0">
        <references count="2">
          <reference field="4294967294" count="1" selected="0">
            <x v="0"/>
          </reference>
          <reference field="4" count="1" selected="0">
            <x v="71"/>
          </reference>
        </references>
      </pivotArea>
    </chartFormat>
    <chartFormat chart="11" format="588">
      <pivotArea type="data" outline="0" fieldPosition="0">
        <references count="2">
          <reference field="4294967294" count="1" selected="0">
            <x v="0"/>
          </reference>
          <reference field="4" count="1" selected="0">
            <x v="19"/>
          </reference>
        </references>
      </pivotArea>
    </chartFormat>
    <chartFormat chart="11" format="589">
      <pivotArea type="data" outline="0" fieldPosition="0">
        <references count="2">
          <reference field="4294967294" count="1" selected="0">
            <x v="0"/>
          </reference>
          <reference field="4" count="1" selected="0">
            <x v="50"/>
          </reference>
        </references>
      </pivotArea>
    </chartFormat>
    <chartFormat chart="11" format="590">
      <pivotArea type="data" outline="0" fieldPosition="0">
        <references count="2">
          <reference field="4294967294" count="1" selected="0">
            <x v="0"/>
          </reference>
          <reference field="4" count="1" selected="0">
            <x v="98"/>
          </reference>
        </references>
      </pivotArea>
    </chartFormat>
    <chartFormat chart="11" format="591">
      <pivotArea type="data" outline="0" fieldPosition="0">
        <references count="2">
          <reference field="4294967294" count="1" selected="0">
            <x v="0"/>
          </reference>
          <reference field="4" count="1" selected="0">
            <x v="94"/>
          </reference>
        </references>
      </pivotArea>
    </chartFormat>
    <chartFormat chart="11" format="592">
      <pivotArea type="data" outline="0" fieldPosition="0">
        <references count="2">
          <reference field="4294967294" count="1" selected="0">
            <x v="0"/>
          </reference>
          <reference field="4" count="1" selected="0">
            <x v="21"/>
          </reference>
        </references>
      </pivotArea>
    </chartFormat>
    <chartFormat chart="11" format="593">
      <pivotArea type="data" outline="0" fieldPosition="0">
        <references count="2">
          <reference field="4294967294" count="1" selected="0">
            <x v="0"/>
          </reference>
          <reference field="4" count="1" selected="0">
            <x v="69"/>
          </reference>
        </references>
      </pivotArea>
    </chartFormat>
    <chartFormat chart="11" format="594">
      <pivotArea type="data" outline="0" fieldPosition="0">
        <references count="2">
          <reference field="4294967294" count="1" selected="0">
            <x v="0"/>
          </reference>
          <reference field="4" count="1" selected="0">
            <x v="7"/>
          </reference>
        </references>
      </pivotArea>
    </chartFormat>
    <chartFormat chart="11" format="595">
      <pivotArea type="data" outline="0" fieldPosition="0">
        <references count="2">
          <reference field="4294967294" count="1" selected="0">
            <x v="0"/>
          </reference>
          <reference field="4" count="1" selected="0">
            <x v="84"/>
          </reference>
        </references>
      </pivotArea>
    </chartFormat>
    <chartFormat chart="11" format="596">
      <pivotArea type="data" outline="0" fieldPosition="0">
        <references count="2">
          <reference field="4294967294" count="1" selected="0">
            <x v="0"/>
          </reference>
          <reference field="4" count="1" selected="0">
            <x v="92"/>
          </reference>
        </references>
      </pivotArea>
    </chartFormat>
    <chartFormat chart="11" format="597">
      <pivotArea type="data" outline="0" fieldPosition="0">
        <references count="2">
          <reference field="4294967294" count="1" selected="0">
            <x v="0"/>
          </reference>
          <reference field="4" count="1" selected="0">
            <x v="9"/>
          </reference>
        </references>
      </pivotArea>
    </chartFormat>
    <chartFormat chart="11" format="598">
      <pivotArea type="data" outline="0" fieldPosition="0">
        <references count="2">
          <reference field="4294967294" count="1" selected="0">
            <x v="0"/>
          </reference>
          <reference field="4" count="1" selected="0">
            <x v="36"/>
          </reference>
        </references>
      </pivotArea>
    </chartFormat>
    <chartFormat chart="11" format="599">
      <pivotArea type="data" outline="0" fieldPosition="0">
        <references count="2">
          <reference field="4294967294" count="1" selected="0">
            <x v="0"/>
          </reference>
          <reference field="4" count="1" selected="0">
            <x v="17"/>
          </reference>
        </references>
      </pivotArea>
    </chartFormat>
    <chartFormat chart="11" format="600">
      <pivotArea type="data" outline="0" fieldPosition="0">
        <references count="2">
          <reference field="4294967294" count="1" selected="0">
            <x v="0"/>
          </reference>
          <reference field="4" count="1" selected="0">
            <x v="40"/>
          </reference>
        </references>
      </pivotArea>
    </chartFormat>
    <chartFormat chart="11" format="601">
      <pivotArea type="data" outline="0" fieldPosition="0">
        <references count="2">
          <reference field="4294967294" count="1" selected="0">
            <x v="0"/>
          </reference>
          <reference field="4" count="1" selected="0">
            <x v="81"/>
          </reference>
        </references>
      </pivotArea>
    </chartFormat>
    <chartFormat chart="11" format="602">
      <pivotArea type="data" outline="0" fieldPosition="0">
        <references count="2">
          <reference field="4294967294" count="1" selected="0">
            <x v="0"/>
          </reference>
          <reference field="4" count="1" selected="0">
            <x v="87"/>
          </reference>
        </references>
      </pivotArea>
    </chartFormat>
    <chartFormat chart="11" format="603">
      <pivotArea type="data" outline="0" fieldPosition="0">
        <references count="2">
          <reference field="4294967294" count="1" selected="0">
            <x v="0"/>
          </reference>
          <reference field="4" count="1" selected="0">
            <x v="96"/>
          </reference>
        </references>
      </pivotArea>
    </chartFormat>
    <chartFormat chart="11" format="604">
      <pivotArea type="data" outline="0" fieldPosition="0">
        <references count="2">
          <reference field="4294967294" count="1" selected="0">
            <x v="0"/>
          </reference>
          <reference field="4" count="1" selected="0">
            <x v="8"/>
          </reference>
        </references>
      </pivotArea>
    </chartFormat>
    <chartFormat chart="11" format="605">
      <pivotArea type="data" outline="0" fieldPosition="0">
        <references count="2">
          <reference field="4294967294" count="1" selected="0">
            <x v="0"/>
          </reference>
          <reference field="4" count="1" selected="0">
            <x v="10"/>
          </reference>
        </references>
      </pivotArea>
    </chartFormat>
    <chartFormat chart="11" format="606">
      <pivotArea type="data" outline="0" fieldPosition="0">
        <references count="2">
          <reference field="4294967294" count="1" selected="0">
            <x v="0"/>
          </reference>
          <reference field="4" count="1" selected="0">
            <x v="35"/>
          </reference>
        </references>
      </pivotArea>
    </chartFormat>
    <chartFormat chart="12" format="607" series="1">
      <pivotArea type="data" outline="0" fieldPosition="0">
        <references count="1">
          <reference field="4294967294" count="1" selected="0">
            <x v="0"/>
          </reference>
        </references>
      </pivotArea>
    </chartFormat>
    <chartFormat chart="12" format="608">
      <pivotArea type="data" outline="0" fieldPosition="0">
        <references count="2">
          <reference field="4294967294" count="1" selected="0">
            <x v="0"/>
          </reference>
          <reference field="4" count="1" selected="0">
            <x v="75"/>
          </reference>
        </references>
      </pivotArea>
    </chartFormat>
    <chartFormat chart="12" format="609">
      <pivotArea type="data" outline="0" fieldPosition="0">
        <references count="2">
          <reference field="4294967294" count="1" selected="0">
            <x v="0"/>
          </reference>
          <reference field="4" count="1" selected="0">
            <x v="72"/>
          </reference>
        </references>
      </pivotArea>
    </chartFormat>
    <chartFormat chart="12" format="610">
      <pivotArea type="data" outline="0" fieldPosition="0">
        <references count="2">
          <reference field="4294967294" count="1" selected="0">
            <x v="0"/>
          </reference>
          <reference field="4" count="1" selected="0">
            <x v="41"/>
          </reference>
        </references>
      </pivotArea>
    </chartFormat>
    <chartFormat chart="12" format="611">
      <pivotArea type="data" outline="0" fieldPosition="0">
        <references count="2">
          <reference field="4294967294" count="1" selected="0">
            <x v="0"/>
          </reference>
          <reference field="4" count="1" selected="0">
            <x v="15"/>
          </reference>
        </references>
      </pivotArea>
    </chartFormat>
    <chartFormat chart="12" format="612">
      <pivotArea type="data" outline="0" fieldPosition="0">
        <references count="2">
          <reference field="4294967294" count="1" selected="0">
            <x v="0"/>
          </reference>
          <reference field="4" count="1" selected="0">
            <x v="52"/>
          </reference>
        </references>
      </pivotArea>
    </chartFormat>
    <chartFormat chart="12" format="613">
      <pivotArea type="data" outline="0" fieldPosition="0">
        <references count="2">
          <reference field="4294967294" count="1" selected="0">
            <x v="0"/>
          </reference>
          <reference field="4" count="1" selected="0">
            <x v="62"/>
          </reference>
        </references>
      </pivotArea>
    </chartFormat>
    <chartFormat chart="12" format="614">
      <pivotArea type="data" outline="0" fieldPosition="0">
        <references count="2">
          <reference field="4294967294" count="1" selected="0">
            <x v="0"/>
          </reference>
          <reference field="4" count="1" selected="0">
            <x v="3"/>
          </reference>
        </references>
      </pivotArea>
    </chartFormat>
    <chartFormat chart="12" format="615">
      <pivotArea type="data" outline="0" fieldPosition="0">
        <references count="2">
          <reference field="4294967294" count="1" selected="0">
            <x v="0"/>
          </reference>
          <reference field="4" count="1" selected="0">
            <x v="23"/>
          </reference>
        </references>
      </pivotArea>
    </chartFormat>
    <chartFormat chart="12" format="616">
      <pivotArea type="data" outline="0" fieldPosition="0">
        <references count="2">
          <reference field="4294967294" count="1" selected="0">
            <x v="0"/>
          </reference>
          <reference field="4" count="1" selected="0">
            <x v="61"/>
          </reference>
        </references>
      </pivotArea>
    </chartFormat>
    <chartFormat chart="12" format="617">
      <pivotArea type="data" outline="0" fieldPosition="0">
        <references count="2">
          <reference field="4294967294" count="1" selected="0">
            <x v="0"/>
          </reference>
          <reference field="4" count="1" selected="0">
            <x v="51"/>
          </reference>
        </references>
      </pivotArea>
    </chartFormat>
    <chartFormat chart="12" format="618">
      <pivotArea type="data" outline="0" fieldPosition="0">
        <references count="2">
          <reference field="4294967294" count="1" selected="0">
            <x v="0"/>
          </reference>
          <reference field="4" count="1" selected="0">
            <x v="113"/>
          </reference>
        </references>
      </pivotArea>
    </chartFormat>
    <chartFormat chart="12" format="619">
      <pivotArea type="data" outline="0" fieldPosition="0">
        <references count="2">
          <reference field="4294967294" count="1" selected="0">
            <x v="0"/>
          </reference>
          <reference field="4" count="1" selected="0">
            <x v="93"/>
          </reference>
        </references>
      </pivotArea>
    </chartFormat>
    <chartFormat chart="12" format="620">
      <pivotArea type="data" outline="0" fieldPosition="0">
        <references count="2">
          <reference field="4294967294" count="1" selected="0">
            <x v="0"/>
          </reference>
          <reference field="4" count="1" selected="0">
            <x v="90"/>
          </reference>
        </references>
      </pivotArea>
    </chartFormat>
    <chartFormat chart="12" format="621">
      <pivotArea type="data" outline="0" fieldPosition="0">
        <references count="2">
          <reference field="4294967294" count="1" selected="0">
            <x v="0"/>
          </reference>
          <reference field="4" count="1" selected="0">
            <x v="60"/>
          </reference>
        </references>
      </pivotArea>
    </chartFormat>
    <chartFormat chart="12" format="622">
      <pivotArea type="data" outline="0" fieldPosition="0">
        <references count="2">
          <reference field="4294967294" count="1" selected="0">
            <x v="0"/>
          </reference>
          <reference field="4" count="1" selected="0">
            <x v="24"/>
          </reference>
        </references>
      </pivotArea>
    </chartFormat>
    <chartFormat chart="12" format="623">
      <pivotArea type="data" outline="0" fieldPosition="0">
        <references count="2">
          <reference field="4294967294" count="1" selected="0">
            <x v="0"/>
          </reference>
          <reference field="4" count="1" selected="0">
            <x v="57"/>
          </reference>
        </references>
      </pivotArea>
    </chartFormat>
    <chartFormat chart="12" format="624">
      <pivotArea type="data" outline="0" fieldPosition="0">
        <references count="2">
          <reference field="4294967294" count="1" selected="0">
            <x v="0"/>
          </reference>
          <reference field="4" count="1" selected="0">
            <x v="42"/>
          </reference>
        </references>
      </pivotArea>
    </chartFormat>
    <chartFormat chart="12" format="625">
      <pivotArea type="data" outline="0" fieldPosition="0">
        <references count="2">
          <reference field="4294967294" count="1" selected="0">
            <x v="0"/>
          </reference>
          <reference field="4" count="1" selected="0">
            <x v="31"/>
          </reference>
        </references>
      </pivotArea>
    </chartFormat>
    <chartFormat chart="12" format="626">
      <pivotArea type="data" outline="0" fieldPosition="0">
        <references count="2">
          <reference field="4294967294" count="1" selected="0">
            <x v="0"/>
          </reference>
          <reference field="4" count="1" selected="0">
            <x v="100"/>
          </reference>
        </references>
      </pivotArea>
    </chartFormat>
    <chartFormat chart="12" format="627">
      <pivotArea type="data" outline="0" fieldPosition="0">
        <references count="2">
          <reference field="4294967294" count="1" selected="0">
            <x v="0"/>
          </reference>
          <reference field="4" count="1" selected="0">
            <x v="86"/>
          </reference>
        </references>
      </pivotArea>
    </chartFormat>
    <chartFormat chart="12" format="628">
      <pivotArea type="data" outline="0" fieldPosition="0">
        <references count="2">
          <reference field="4294967294" count="1" selected="0">
            <x v="0"/>
          </reference>
          <reference field="4" count="1" selected="0">
            <x v="12"/>
          </reference>
        </references>
      </pivotArea>
    </chartFormat>
    <chartFormat chart="12" format="629">
      <pivotArea type="data" outline="0" fieldPosition="0">
        <references count="2">
          <reference field="4294967294" count="1" selected="0">
            <x v="0"/>
          </reference>
          <reference field="4" count="1" selected="0">
            <x v="49"/>
          </reference>
        </references>
      </pivotArea>
    </chartFormat>
    <chartFormat chart="12" format="630">
      <pivotArea type="data" outline="0" fieldPosition="0">
        <references count="2">
          <reference field="4294967294" count="1" selected="0">
            <x v="0"/>
          </reference>
          <reference field="4" count="1" selected="0">
            <x v="112"/>
          </reference>
        </references>
      </pivotArea>
    </chartFormat>
    <chartFormat chart="12" format="631">
      <pivotArea type="data" outline="0" fieldPosition="0">
        <references count="2">
          <reference field="4294967294" count="1" selected="0">
            <x v="0"/>
          </reference>
          <reference field="4" count="1" selected="0">
            <x v="37"/>
          </reference>
        </references>
      </pivotArea>
    </chartFormat>
    <chartFormat chart="12" format="632">
      <pivotArea type="data" outline="0" fieldPosition="0">
        <references count="2">
          <reference field="4294967294" count="1" selected="0">
            <x v="0"/>
          </reference>
          <reference field="4" count="1" selected="0">
            <x v="101"/>
          </reference>
        </references>
      </pivotArea>
    </chartFormat>
    <chartFormat chart="12" format="633">
      <pivotArea type="data" outline="0" fieldPosition="0">
        <references count="2">
          <reference field="4294967294" count="1" selected="0">
            <x v="0"/>
          </reference>
          <reference field="4" count="1" selected="0">
            <x v="82"/>
          </reference>
        </references>
      </pivotArea>
    </chartFormat>
    <chartFormat chart="12" format="634">
      <pivotArea type="data" outline="0" fieldPosition="0">
        <references count="2">
          <reference field="4294967294" count="1" selected="0">
            <x v="0"/>
          </reference>
          <reference field="4" count="1" selected="0">
            <x v="1"/>
          </reference>
        </references>
      </pivotArea>
    </chartFormat>
    <chartFormat chart="12" format="635">
      <pivotArea type="data" outline="0" fieldPosition="0">
        <references count="2">
          <reference field="4294967294" count="1" selected="0">
            <x v="0"/>
          </reference>
          <reference field="4" count="1" selected="0">
            <x v="104"/>
          </reference>
        </references>
      </pivotArea>
    </chartFormat>
    <chartFormat chart="12" format="636">
      <pivotArea type="data" outline="0" fieldPosition="0">
        <references count="2">
          <reference field="4294967294" count="1" selected="0">
            <x v="0"/>
          </reference>
          <reference field="4" count="1" selected="0">
            <x v="64"/>
          </reference>
        </references>
      </pivotArea>
    </chartFormat>
    <chartFormat chart="12" format="637">
      <pivotArea type="data" outline="0" fieldPosition="0">
        <references count="2">
          <reference field="4294967294" count="1" selected="0">
            <x v="0"/>
          </reference>
          <reference field="4" count="1" selected="0">
            <x v="115"/>
          </reference>
        </references>
      </pivotArea>
    </chartFormat>
    <chartFormat chart="12" format="638">
      <pivotArea type="data" outline="0" fieldPosition="0">
        <references count="2">
          <reference field="4294967294" count="1" selected="0">
            <x v="0"/>
          </reference>
          <reference field="4" count="1" selected="0">
            <x v="59"/>
          </reference>
        </references>
      </pivotArea>
    </chartFormat>
    <chartFormat chart="12" format="639">
      <pivotArea type="data" outline="0" fieldPosition="0">
        <references count="2">
          <reference field="4294967294" count="1" selected="0">
            <x v="0"/>
          </reference>
          <reference field="4" count="1" selected="0">
            <x v="117"/>
          </reference>
        </references>
      </pivotArea>
    </chartFormat>
    <chartFormat chart="12" format="640">
      <pivotArea type="data" outline="0" fieldPosition="0">
        <references count="2">
          <reference field="4294967294" count="1" selected="0">
            <x v="0"/>
          </reference>
          <reference field="4" count="1" selected="0">
            <x v="28"/>
          </reference>
        </references>
      </pivotArea>
    </chartFormat>
    <chartFormat chart="12" format="641">
      <pivotArea type="data" outline="0" fieldPosition="0">
        <references count="2">
          <reference field="4294967294" count="1" selected="0">
            <x v="0"/>
          </reference>
          <reference field="4" count="1" selected="0">
            <x v="89"/>
          </reference>
        </references>
      </pivotArea>
    </chartFormat>
    <chartFormat chart="12" format="642">
      <pivotArea type="data" outline="0" fieldPosition="0">
        <references count="2">
          <reference field="4294967294" count="1" selected="0">
            <x v="0"/>
          </reference>
          <reference field="4" count="1" selected="0">
            <x v="30"/>
          </reference>
        </references>
      </pivotArea>
    </chartFormat>
    <chartFormat chart="12" format="643">
      <pivotArea type="data" outline="0" fieldPosition="0">
        <references count="2">
          <reference field="4294967294" count="1" selected="0">
            <x v="0"/>
          </reference>
          <reference field="4" count="1" selected="0">
            <x v="33"/>
          </reference>
        </references>
      </pivotArea>
    </chartFormat>
    <chartFormat chart="12" format="644">
      <pivotArea type="data" outline="0" fieldPosition="0">
        <references count="2">
          <reference field="4294967294" count="1" selected="0">
            <x v="0"/>
          </reference>
          <reference field="4" count="1" selected="0">
            <x v="74"/>
          </reference>
        </references>
      </pivotArea>
    </chartFormat>
    <chartFormat chart="12" format="645">
      <pivotArea type="data" outline="0" fieldPosition="0">
        <references count="2">
          <reference field="4294967294" count="1" selected="0">
            <x v="0"/>
          </reference>
          <reference field="4" count="1" selected="0">
            <x v="26"/>
          </reference>
        </references>
      </pivotArea>
    </chartFormat>
    <chartFormat chart="12" format="646">
      <pivotArea type="data" outline="0" fieldPosition="0">
        <references count="2">
          <reference field="4294967294" count="1" selected="0">
            <x v="0"/>
          </reference>
          <reference field="4" count="1" selected="0">
            <x v="32"/>
          </reference>
        </references>
      </pivotArea>
    </chartFormat>
    <chartFormat chart="12" format="647">
      <pivotArea type="data" outline="0" fieldPosition="0">
        <references count="2">
          <reference field="4294967294" count="1" selected="0">
            <x v="0"/>
          </reference>
          <reference field="4" count="1" selected="0">
            <x v="13"/>
          </reference>
        </references>
      </pivotArea>
    </chartFormat>
    <chartFormat chart="12" format="648">
      <pivotArea type="data" outline="0" fieldPosition="0">
        <references count="2">
          <reference field="4294967294" count="1" selected="0">
            <x v="0"/>
          </reference>
          <reference field="4" count="1" selected="0">
            <x v="5"/>
          </reference>
        </references>
      </pivotArea>
    </chartFormat>
    <chartFormat chart="12" format="649">
      <pivotArea type="data" outline="0" fieldPosition="0">
        <references count="2">
          <reference field="4294967294" count="1" selected="0">
            <x v="0"/>
          </reference>
          <reference field="4" count="1" selected="0">
            <x v="108"/>
          </reference>
        </references>
      </pivotArea>
    </chartFormat>
    <chartFormat chart="12" format="650">
      <pivotArea type="data" outline="0" fieldPosition="0">
        <references count="2">
          <reference field="4294967294" count="1" selected="0">
            <x v="0"/>
          </reference>
          <reference field="4" count="1" selected="0">
            <x v="111"/>
          </reference>
        </references>
      </pivotArea>
    </chartFormat>
    <chartFormat chart="12" format="651">
      <pivotArea type="data" outline="0" fieldPosition="0">
        <references count="2">
          <reference field="4294967294" count="1" selected="0">
            <x v="0"/>
          </reference>
          <reference field="4" count="1" selected="0">
            <x v="91"/>
          </reference>
        </references>
      </pivotArea>
    </chartFormat>
    <chartFormat chart="12" format="652">
      <pivotArea type="data" outline="0" fieldPosition="0">
        <references count="2">
          <reference field="4294967294" count="1" selected="0">
            <x v="0"/>
          </reference>
          <reference field="4" count="1" selected="0">
            <x v="102"/>
          </reference>
        </references>
      </pivotArea>
    </chartFormat>
    <chartFormat chart="12" format="653">
      <pivotArea type="data" outline="0" fieldPosition="0">
        <references count="2">
          <reference field="4294967294" count="1" selected="0">
            <x v="0"/>
          </reference>
          <reference field="4" count="1" selected="0">
            <x v="105"/>
          </reference>
        </references>
      </pivotArea>
    </chartFormat>
    <chartFormat chart="12" format="654">
      <pivotArea type="data" outline="0" fieldPosition="0">
        <references count="2">
          <reference field="4294967294" count="1" selected="0">
            <x v="0"/>
          </reference>
          <reference field="4" count="1" selected="0">
            <x v="47"/>
          </reference>
        </references>
      </pivotArea>
    </chartFormat>
    <chartFormat chart="12" format="655">
      <pivotArea type="data" outline="0" fieldPosition="0">
        <references count="2">
          <reference field="4294967294" count="1" selected="0">
            <x v="0"/>
          </reference>
          <reference field="4" count="1" selected="0">
            <x v="25"/>
          </reference>
        </references>
      </pivotArea>
    </chartFormat>
    <chartFormat chart="12" format="656">
      <pivotArea type="data" outline="0" fieldPosition="0">
        <references count="2">
          <reference field="4294967294" count="1" selected="0">
            <x v="0"/>
          </reference>
          <reference field="4" count="1" selected="0">
            <x v="66"/>
          </reference>
        </references>
      </pivotArea>
    </chartFormat>
    <chartFormat chart="12" format="657">
      <pivotArea type="data" outline="0" fieldPosition="0">
        <references count="2">
          <reference field="4294967294" count="1" selected="0">
            <x v="0"/>
          </reference>
          <reference field="4" count="1" selected="0">
            <x v="58"/>
          </reference>
        </references>
      </pivotArea>
    </chartFormat>
    <chartFormat chart="12" format="658">
      <pivotArea type="data" outline="0" fieldPosition="0">
        <references count="2">
          <reference field="4294967294" count="1" selected="0">
            <x v="0"/>
          </reference>
          <reference field="4" count="1" selected="0">
            <x v="70"/>
          </reference>
        </references>
      </pivotArea>
    </chartFormat>
    <chartFormat chart="12" format="659">
      <pivotArea type="data" outline="0" fieldPosition="0">
        <references count="2">
          <reference field="4294967294" count="1" selected="0">
            <x v="0"/>
          </reference>
          <reference field="4" count="1" selected="0">
            <x v="97"/>
          </reference>
        </references>
      </pivotArea>
    </chartFormat>
    <chartFormat chart="12" format="660">
      <pivotArea type="data" outline="0" fieldPosition="0">
        <references count="2">
          <reference field="4294967294" count="1" selected="0">
            <x v="0"/>
          </reference>
          <reference field="4" count="1" selected="0">
            <x v="20"/>
          </reference>
        </references>
      </pivotArea>
    </chartFormat>
    <chartFormat chart="12" format="661">
      <pivotArea type="data" outline="0" fieldPosition="0">
        <references count="2">
          <reference field="4294967294" count="1" selected="0">
            <x v="0"/>
          </reference>
          <reference field="4" count="1" selected="0">
            <x v="95"/>
          </reference>
        </references>
      </pivotArea>
    </chartFormat>
    <chartFormat chart="12" format="662">
      <pivotArea type="data" outline="0" fieldPosition="0">
        <references count="2">
          <reference field="4294967294" count="1" selected="0">
            <x v="0"/>
          </reference>
          <reference field="4" count="1" selected="0">
            <x v="43"/>
          </reference>
        </references>
      </pivotArea>
    </chartFormat>
    <chartFormat chart="12" format="663">
      <pivotArea type="data" outline="0" fieldPosition="0">
        <references count="2">
          <reference field="4294967294" count="1" selected="0">
            <x v="0"/>
          </reference>
          <reference field="4" count="1" selected="0">
            <x v="63"/>
          </reference>
        </references>
      </pivotArea>
    </chartFormat>
    <chartFormat chart="12" format="664">
      <pivotArea type="data" outline="0" fieldPosition="0">
        <references count="2">
          <reference field="4294967294" count="1" selected="0">
            <x v="0"/>
          </reference>
          <reference field="4" count="1" selected="0">
            <x v="53"/>
          </reference>
        </references>
      </pivotArea>
    </chartFormat>
    <chartFormat chart="12" format="665">
      <pivotArea type="data" outline="0" fieldPosition="0">
        <references count="2">
          <reference field="4294967294" count="1" selected="0">
            <x v="0"/>
          </reference>
          <reference field="4" count="1" selected="0">
            <x v="11"/>
          </reference>
        </references>
      </pivotArea>
    </chartFormat>
    <chartFormat chart="12" format="666">
      <pivotArea type="data" outline="0" fieldPosition="0">
        <references count="2">
          <reference field="4294967294" count="1" selected="0">
            <x v="0"/>
          </reference>
          <reference field="4" count="1" selected="0">
            <x v="85"/>
          </reference>
        </references>
      </pivotArea>
    </chartFormat>
    <chartFormat chart="12" format="667">
      <pivotArea type="data" outline="0" fieldPosition="0">
        <references count="2">
          <reference field="4294967294" count="1" selected="0">
            <x v="0"/>
          </reference>
          <reference field="4" count="1" selected="0">
            <x v="103"/>
          </reference>
        </references>
      </pivotArea>
    </chartFormat>
    <chartFormat chart="12" format="668">
      <pivotArea type="data" outline="0" fieldPosition="0">
        <references count="2">
          <reference field="4294967294" count="1" selected="0">
            <x v="0"/>
          </reference>
          <reference field="4" count="1" selected="0">
            <x v="18"/>
          </reference>
        </references>
      </pivotArea>
    </chartFormat>
    <chartFormat chart="12" format="669">
      <pivotArea type="data" outline="0" fieldPosition="0">
        <references count="2">
          <reference field="4294967294" count="1" selected="0">
            <x v="0"/>
          </reference>
          <reference field="4" count="1" selected="0">
            <x v="29"/>
          </reference>
        </references>
      </pivotArea>
    </chartFormat>
    <chartFormat chart="12" format="670">
      <pivotArea type="data" outline="0" fieldPosition="0">
        <references count="2">
          <reference field="4294967294" count="1" selected="0">
            <x v="0"/>
          </reference>
          <reference field="4" count="1" selected="0">
            <x v="78"/>
          </reference>
        </references>
      </pivotArea>
    </chartFormat>
    <chartFormat chart="12" format="671">
      <pivotArea type="data" outline="0" fieldPosition="0">
        <references count="2">
          <reference field="4294967294" count="1" selected="0">
            <x v="0"/>
          </reference>
          <reference field="4" count="1" selected="0">
            <x v="55"/>
          </reference>
        </references>
      </pivotArea>
    </chartFormat>
    <chartFormat chart="12" format="672">
      <pivotArea type="data" outline="0" fieldPosition="0">
        <references count="2">
          <reference field="4294967294" count="1" selected="0">
            <x v="0"/>
          </reference>
          <reference field="4" count="1" selected="0">
            <x v="16"/>
          </reference>
        </references>
      </pivotArea>
    </chartFormat>
    <chartFormat chart="12" format="673">
      <pivotArea type="data" outline="0" fieldPosition="0">
        <references count="2">
          <reference field="4294967294" count="1" selected="0">
            <x v="0"/>
          </reference>
          <reference field="4" count="1" selected="0">
            <x v="67"/>
          </reference>
        </references>
      </pivotArea>
    </chartFormat>
    <chartFormat chart="12" format="674">
      <pivotArea type="data" outline="0" fieldPosition="0">
        <references count="2">
          <reference field="4294967294" count="1" selected="0">
            <x v="0"/>
          </reference>
          <reference field="4" count="1" selected="0">
            <x v="54"/>
          </reference>
        </references>
      </pivotArea>
    </chartFormat>
    <chartFormat chart="12" format="675">
      <pivotArea type="data" outline="0" fieldPosition="0">
        <references count="2">
          <reference field="4294967294" count="1" selected="0">
            <x v="0"/>
          </reference>
          <reference field="4" count="1" selected="0">
            <x v="116"/>
          </reference>
        </references>
      </pivotArea>
    </chartFormat>
    <chartFormat chart="12" format="676">
      <pivotArea type="data" outline="0" fieldPosition="0">
        <references count="2">
          <reference field="4294967294" count="1" selected="0">
            <x v="0"/>
          </reference>
          <reference field="4" count="1" selected="0">
            <x v="109"/>
          </reference>
        </references>
      </pivotArea>
    </chartFormat>
    <chartFormat chart="12" format="677">
      <pivotArea type="data" outline="0" fieldPosition="0">
        <references count="2">
          <reference field="4294967294" count="1" selected="0">
            <x v="0"/>
          </reference>
          <reference field="4" count="1" selected="0">
            <x v="44"/>
          </reference>
        </references>
      </pivotArea>
    </chartFormat>
    <chartFormat chart="12" format="678">
      <pivotArea type="data" outline="0" fieldPosition="0">
        <references count="2">
          <reference field="4294967294" count="1" selected="0">
            <x v="0"/>
          </reference>
          <reference field="4" count="1" selected="0">
            <x v="34"/>
          </reference>
        </references>
      </pivotArea>
    </chartFormat>
    <chartFormat chart="12" format="679">
      <pivotArea type="data" outline="0" fieldPosition="0">
        <references count="2">
          <reference field="4294967294" count="1" selected="0">
            <x v="0"/>
          </reference>
          <reference field="4" count="1" selected="0">
            <x v="73"/>
          </reference>
        </references>
      </pivotArea>
    </chartFormat>
    <chartFormat chart="12" format="680">
      <pivotArea type="data" outline="0" fieldPosition="0">
        <references count="2">
          <reference field="4294967294" count="1" selected="0">
            <x v="0"/>
          </reference>
          <reference field="4" count="1" selected="0">
            <x v="56"/>
          </reference>
        </references>
      </pivotArea>
    </chartFormat>
    <chartFormat chart="12" format="681">
      <pivotArea type="data" outline="0" fieldPosition="0">
        <references count="2">
          <reference field="4294967294" count="1" selected="0">
            <x v="0"/>
          </reference>
          <reference field="4" count="1" selected="0">
            <x v="6"/>
          </reference>
        </references>
      </pivotArea>
    </chartFormat>
    <chartFormat chart="12" format="682">
      <pivotArea type="data" outline="0" fieldPosition="0">
        <references count="2">
          <reference field="4294967294" count="1" selected="0">
            <x v="0"/>
          </reference>
          <reference field="4" count="1" selected="0">
            <x v="2"/>
          </reference>
        </references>
      </pivotArea>
    </chartFormat>
    <chartFormat chart="12" format="683">
      <pivotArea type="data" outline="0" fieldPosition="0">
        <references count="2">
          <reference field="4294967294" count="1" selected="0">
            <x v="0"/>
          </reference>
          <reference field="4" count="1" selected="0">
            <x v="106"/>
          </reference>
        </references>
      </pivotArea>
    </chartFormat>
    <chartFormat chart="12" format="684">
      <pivotArea type="data" outline="0" fieldPosition="0">
        <references count="2">
          <reference field="4294967294" count="1" selected="0">
            <x v="0"/>
          </reference>
          <reference field="4" count="1" selected="0">
            <x v="68"/>
          </reference>
        </references>
      </pivotArea>
    </chartFormat>
    <chartFormat chart="12" format="685">
      <pivotArea type="data" outline="0" fieldPosition="0">
        <references count="2">
          <reference field="4294967294" count="1" selected="0">
            <x v="0"/>
          </reference>
          <reference field="4" count="1" selected="0">
            <x v="45"/>
          </reference>
        </references>
      </pivotArea>
    </chartFormat>
    <chartFormat chart="12" format="686">
      <pivotArea type="data" outline="0" fieldPosition="0">
        <references count="2">
          <reference field="4294967294" count="1" selected="0">
            <x v="0"/>
          </reference>
          <reference field="4" count="1" selected="0">
            <x v="88"/>
          </reference>
        </references>
      </pivotArea>
    </chartFormat>
    <chartFormat chart="12" format="687">
      <pivotArea type="data" outline="0" fieldPosition="0">
        <references count="2">
          <reference field="4294967294" count="1" selected="0">
            <x v="0"/>
          </reference>
          <reference field="4" count="1" selected="0">
            <x v="38"/>
          </reference>
        </references>
      </pivotArea>
    </chartFormat>
    <chartFormat chart="12" format="688">
      <pivotArea type="data" outline="0" fieldPosition="0">
        <references count="2">
          <reference field="4294967294" count="1" selected="0">
            <x v="0"/>
          </reference>
          <reference field="4" count="1" selected="0">
            <x v="118"/>
          </reference>
        </references>
      </pivotArea>
    </chartFormat>
    <chartFormat chart="12" format="689">
      <pivotArea type="data" outline="0" fieldPosition="0">
        <references count="2">
          <reference field="4294967294" count="1" selected="0">
            <x v="0"/>
          </reference>
          <reference field="4" count="1" selected="0">
            <x v="4"/>
          </reference>
        </references>
      </pivotArea>
    </chartFormat>
    <chartFormat chart="12" format="690">
      <pivotArea type="data" outline="0" fieldPosition="0">
        <references count="2">
          <reference field="4294967294" count="1" selected="0">
            <x v="0"/>
          </reference>
          <reference field="4" count="1" selected="0">
            <x v="79"/>
          </reference>
        </references>
      </pivotArea>
    </chartFormat>
    <chartFormat chart="12" format="691">
      <pivotArea type="data" outline="0" fieldPosition="0">
        <references count="2">
          <reference field="4294967294" count="1" selected="0">
            <x v="0"/>
          </reference>
          <reference field="4" count="1" selected="0">
            <x v="22"/>
          </reference>
        </references>
      </pivotArea>
    </chartFormat>
    <chartFormat chart="12" format="692">
      <pivotArea type="data" outline="0" fieldPosition="0">
        <references count="2">
          <reference field="4294967294" count="1" selected="0">
            <x v="0"/>
          </reference>
          <reference field="4" count="1" selected="0">
            <x v="119"/>
          </reference>
        </references>
      </pivotArea>
    </chartFormat>
    <chartFormat chart="12" format="693">
      <pivotArea type="data" outline="0" fieldPosition="0">
        <references count="2">
          <reference field="4294967294" count="1" selected="0">
            <x v="0"/>
          </reference>
          <reference field="4" count="1" selected="0">
            <x v="107"/>
          </reference>
        </references>
      </pivotArea>
    </chartFormat>
    <chartFormat chart="12" format="694">
      <pivotArea type="data" outline="0" fieldPosition="0">
        <references count="2">
          <reference field="4294967294" count="1" selected="0">
            <x v="0"/>
          </reference>
          <reference field="4" count="1" selected="0">
            <x v="14"/>
          </reference>
        </references>
      </pivotArea>
    </chartFormat>
    <chartFormat chart="12" format="695">
      <pivotArea type="data" outline="0" fieldPosition="0">
        <references count="2">
          <reference field="4294967294" count="1" selected="0">
            <x v="0"/>
          </reference>
          <reference field="4" count="1" selected="0">
            <x v="77"/>
          </reference>
        </references>
      </pivotArea>
    </chartFormat>
    <chartFormat chart="12" format="696">
      <pivotArea type="data" outline="0" fieldPosition="0">
        <references count="2">
          <reference field="4294967294" count="1" selected="0">
            <x v="0"/>
          </reference>
          <reference field="4" count="1" selected="0">
            <x v="110"/>
          </reference>
        </references>
      </pivotArea>
    </chartFormat>
    <chartFormat chart="12" format="697">
      <pivotArea type="data" outline="0" fieldPosition="0">
        <references count="2">
          <reference field="4294967294" count="1" selected="0">
            <x v="0"/>
          </reference>
          <reference field="4" count="1" selected="0">
            <x v="48"/>
          </reference>
        </references>
      </pivotArea>
    </chartFormat>
    <chartFormat chart="12" format="698">
      <pivotArea type="data" outline="0" fieldPosition="0">
        <references count="2">
          <reference field="4294967294" count="1" selected="0">
            <x v="0"/>
          </reference>
          <reference field="4" count="1" selected="0">
            <x v="80"/>
          </reference>
        </references>
      </pivotArea>
    </chartFormat>
    <chartFormat chart="12" format="699">
      <pivotArea type="data" outline="0" fieldPosition="0">
        <references count="2">
          <reference field="4294967294" count="1" selected="0">
            <x v="0"/>
          </reference>
          <reference field="4" count="1" selected="0">
            <x v="76"/>
          </reference>
        </references>
      </pivotArea>
    </chartFormat>
    <chartFormat chart="12" format="700">
      <pivotArea type="data" outline="0" fieldPosition="0">
        <references count="2">
          <reference field="4294967294" count="1" selected="0">
            <x v="0"/>
          </reference>
          <reference field="4" count="1" selected="0">
            <x v="39"/>
          </reference>
        </references>
      </pivotArea>
    </chartFormat>
    <chartFormat chart="12" format="701">
      <pivotArea type="data" outline="0" fieldPosition="0">
        <references count="2">
          <reference field="4294967294" count="1" selected="0">
            <x v="0"/>
          </reference>
          <reference field="4" count="1" selected="0">
            <x v="120"/>
          </reference>
        </references>
      </pivotArea>
    </chartFormat>
    <chartFormat chart="12" format="702">
      <pivotArea type="data" outline="0" fieldPosition="0">
        <references count="2">
          <reference field="4294967294" count="1" selected="0">
            <x v="0"/>
          </reference>
          <reference field="4" count="1" selected="0">
            <x v="27"/>
          </reference>
        </references>
      </pivotArea>
    </chartFormat>
    <chartFormat chart="12" format="703">
      <pivotArea type="data" outline="0" fieldPosition="0">
        <references count="2">
          <reference field="4294967294" count="1" selected="0">
            <x v="0"/>
          </reference>
          <reference field="4" count="1" selected="0">
            <x v="65"/>
          </reference>
        </references>
      </pivotArea>
    </chartFormat>
    <chartFormat chart="12" format="704">
      <pivotArea type="data" outline="0" fieldPosition="0">
        <references count="2">
          <reference field="4294967294" count="1" selected="0">
            <x v="0"/>
          </reference>
          <reference field="4" count="1" selected="0">
            <x v="83"/>
          </reference>
        </references>
      </pivotArea>
    </chartFormat>
    <chartFormat chart="12" format="705">
      <pivotArea type="data" outline="0" fieldPosition="0">
        <references count="2">
          <reference field="4294967294" count="1" selected="0">
            <x v="0"/>
          </reference>
          <reference field="4" count="1" selected="0">
            <x v="99"/>
          </reference>
        </references>
      </pivotArea>
    </chartFormat>
    <chartFormat chart="12" format="706">
      <pivotArea type="data" outline="0" fieldPosition="0">
        <references count="2">
          <reference field="4294967294" count="1" selected="0">
            <x v="0"/>
          </reference>
          <reference field="4" count="1" selected="0">
            <x v="46"/>
          </reference>
        </references>
      </pivotArea>
    </chartFormat>
    <chartFormat chart="12" format="707">
      <pivotArea type="data" outline="0" fieldPosition="0">
        <references count="2">
          <reference field="4294967294" count="1" selected="0">
            <x v="0"/>
          </reference>
          <reference field="4" count="1" selected="0">
            <x v="114"/>
          </reference>
        </references>
      </pivotArea>
    </chartFormat>
    <chartFormat chart="12" format="708">
      <pivotArea type="data" outline="0" fieldPosition="0">
        <references count="2">
          <reference field="4294967294" count="1" selected="0">
            <x v="0"/>
          </reference>
          <reference field="4" count="1" selected="0">
            <x v="71"/>
          </reference>
        </references>
      </pivotArea>
    </chartFormat>
    <chartFormat chart="12" format="709">
      <pivotArea type="data" outline="0" fieldPosition="0">
        <references count="2">
          <reference field="4294967294" count="1" selected="0">
            <x v="0"/>
          </reference>
          <reference field="4" count="1" selected="0">
            <x v="19"/>
          </reference>
        </references>
      </pivotArea>
    </chartFormat>
    <chartFormat chart="12" format="710">
      <pivotArea type="data" outline="0" fieldPosition="0">
        <references count="2">
          <reference field="4294967294" count="1" selected="0">
            <x v="0"/>
          </reference>
          <reference field="4" count="1" selected="0">
            <x v="50"/>
          </reference>
        </references>
      </pivotArea>
    </chartFormat>
    <chartFormat chart="12" format="711">
      <pivotArea type="data" outline="0" fieldPosition="0">
        <references count="2">
          <reference field="4294967294" count="1" selected="0">
            <x v="0"/>
          </reference>
          <reference field="4" count="1" selected="0">
            <x v="98"/>
          </reference>
        </references>
      </pivotArea>
    </chartFormat>
    <chartFormat chart="12" format="712">
      <pivotArea type="data" outline="0" fieldPosition="0">
        <references count="2">
          <reference field="4294967294" count="1" selected="0">
            <x v="0"/>
          </reference>
          <reference field="4" count="1" selected="0">
            <x v="94"/>
          </reference>
        </references>
      </pivotArea>
    </chartFormat>
    <chartFormat chart="12" format="713">
      <pivotArea type="data" outline="0" fieldPosition="0">
        <references count="2">
          <reference field="4294967294" count="1" selected="0">
            <x v="0"/>
          </reference>
          <reference field="4" count="1" selected="0">
            <x v="21"/>
          </reference>
        </references>
      </pivotArea>
    </chartFormat>
    <chartFormat chart="12" format="714">
      <pivotArea type="data" outline="0" fieldPosition="0">
        <references count="2">
          <reference field="4294967294" count="1" selected="0">
            <x v="0"/>
          </reference>
          <reference field="4" count="1" selected="0">
            <x v="69"/>
          </reference>
        </references>
      </pivotArea>
    </chartFormat>
    <chartFormat chart="12" format="715">
      <pivotArea type="data" outline="0" fieldPosition="0">
        <references count="2">
          <reference field="4294967294" count="1" selected="0">
            <x v="0"/>
          </reference>
          <reference field="4" count="1" selected="0">
            <x v="7"/>
          </reference>
        </references>
      </pivotArea>
    </chartFormat>
    <chartFormat chart="12" format="716">
      <pivotArea type="data" outline="0" fieldPosition="0">
        <references count="2">
          <reference field="4294967294" count="1" selected="0">
            <x v="0"/>
          </reference>
          <reference field="4" count="1" selected="0">
            <x v="84"/>
          </reference>
        </references>
      </pivotArea>
    </chartFormat>
    <chartFormat chart="12" format="717">
      <pivotArea type="data" outline="0" fieldPosition="0">
        <references count="2">
          <reference field="4294967294" count="1" selected="0">
            <x v="0"/>
          </reference>
          <reference field="4" count="1" selected="0">
            <x v="92"/>
          </reference>
        </references>
      </pivotArea>
    </chartFormat>
    <chartFormat chart="12" format="718">
      <pivotArea type="data" outline="0" fieldPosition="0">
        <references count="2">
          <reference field="4294967294" count="1" selected="0">
            <x v="0"/>
          </reference>
          <reference field="4" count="1" selected="0">
            <x v="9"/>
          </reference>
        </references>
      </pivotArea>
    </chartFormat>
    <chartFormat chart="12" format="719">
      <pivotArea type="data" outline="0" fieldPosition="0">
        <references count="2">
          <reference field="4294967294" count="1" selected="0">
            <x v="0"/>
          </reference>
          <reference field="4" count="1" selected="0">
            <x v="36"/>
          </reference>
        </references>
      </pivotArea>
    </chartFormat>
    <chartFormat chart="12" format="720">
      <pivotArea type="data" outline="0" fieldPosition="0">
        <references count="2">
          <reference field="4294967294" count="1" selected="0">
            <x v="0"/>
          </reference>
          <reference field="4" count="1" selected="0">
            <x v="17"/>
          </reference>
        </references>
      </pivotArea>
    </chartFormat>
    <chartFormat chart="12" format="721">
      <pivotArea type="data" outline="0" fieldPosition="0">
        <references count="2">
          <reference field="4294967294" count="1" selected="0">
            <x v="0"/>
          </reference>
          <reference field="4" count="1" selected="0">
            <x v="40"/>
          </reference>
        </references>
      </pivotArea>
    </chartFormat>
    <chartFormat chart="12" format="722">
      <pivotArea type="data" outline="0" fieldPosition="0">
        <references count="2">
          <reference field="4294967294" count="1" selected="0">
            <x v="0"/>
          </reference>
          <reference field="4" count="1" selected="0">
            <x v="81"/>
          </reference>
        </references>
      </pivotArea>
    </chartFormat>
    <chartFormat chart="12" format="723">
      <pivotArea type="data" outline="0" fieldPosition="0">
        <references count="2">
          <reference field="4294967294" count="1" selected="0">
            <x v="0"/>
          </reference>
          <reference field="4" count="1" selected="0">
            <x v="87"/>
          </reference>
        </references>
      </pivotArea>
    </chartFormat>
    <chartFormat chart="12" format="724">
      <pivotArea type="data" outline="0" fieldPosition="0">
        <references count="2">
          <reference field="4294967294" count="1" selected="0">
            <x v="0"/>
          </reference>
          <reference field="4" count="1" selected="0">
            <x v="96"/>
          </reference>
        </references>
      </pivotArea>
    </chartFormat>
    <chartFormat chart="12" format="725">
      <pivotArea type="data" outline="0" fieldPosition="0">
        <references count="2">
          <reference field="4294967294" count="1" selected="0">
            <x v="0"/>
          </reference>
          <reference field="4" count="1" selected="0">
            <x v="8"/>
          </reference>
        </references>
      </pivotArea>
    </chartFormat>
    <chartFormat chart="12" format="726">
      <pivotArea type="data" outline="0" fieldPosition="0">
        <references count="2">
          <reference field="4294967294" count="1" selected="0">
            <x v="0"/>
          </reference>
          <reference field="4" count="1" selected="0">
            <x v="10"/>
          </reference>
        </references>
      </pivotArea>
    </chartFormat>
    <chartFormat chart="12" format="727">
      <pivotArea type="data" outline="0" fieldPosition="0">
        <references count="2">
          <reference field="4294967294" count="1" selected="0">
            <x v="0"/>
          </reference>
          <reference field="4" count="1" selected="0">
            <x v="35"/>
          </reference>
        </references>
      </pivotArea>
    </chartFormat>
  </chartFormats>
  <pivotTableStyleInfo name="PivotStyleLight16" showRowHeaders="1" showColHeaders="1" showRowStripes="0" showColStripes="0" showLastColumn="1"/>
  <filters count="1">
    <filter fld="13" type="dateBetween" evalOrder="-1" id="174" name="Tgl Order input">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DBF6E0-799B-4936-B0D0-CDC07B3E42D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2:H108" firstHeaderRow="1" firstDataRow="3" firstDataCol="1" rowPageCount="1" colPageCount="1"/>
  <pivotFields count="23">
    <pivotField showAll="0"/>
    <pivotField axis="axisRow" showAll="0">
      <items count="5">
        <item x="1"/>
        <item x="0"/>
        <item x="2"/>
        <item x="3"/>
        <item t="default"/>
      </items>
    </pivotField>
    <pivotField showAll="0"/>
    <pivotField showAll="0"/>
    <pivotField showAll="0"/>
    <pivotField axis="axisCol" showAll="0">
      <items count="5">
        <item x="1"/>
        <item x="0"/>
        <item x="2"/>
        <item x="3"/>
        <item t="default"/>
      </items>
    </pivotField>
    <pivotField showAll="0"/>
    <pivotField showAll="0"/>
    <pivotField showAll="0"/>
    <pivotField axis="axisCol" showAll="0">
      <items count="3">
        <item x="0"/>
        <item x="1"/>
        <item t="default"/>
      </items>
    </pivotField>
    <pivotField dataField="1" showAll="0"/>
    <pivotField showAll="0"/>
    <pivotField showAll="0"/>
    <pivotField showAll="0"/>
    <pivotField showAll="0"/>
    <pivotField showAll="0"/>
    <pivotField showAll="0"/>
    <pivotField axis="axisPage" multipleItemSelectionAllowed="1" showAll="0">
      <items count="14">
        <item h="1" x="6"/>
        <item h="1" x="9"/>
        <item h="1" x="10"/>
        <item h="1" x="7"/>
        <item h="1" x="11"/>
        <item x="8"/>
        <item x="0"/>
        <item x="1"/>
        <item x="2"/>
        <item x="3"/>
        <item x="4"/>
        <item x="5"/>
        <item h="1" x="12"/>
        <item t="default"/>
      </items>
    </pivotField>
    <pivotField showAll="0"/>
    <pivotField showAll="0"/>
    <pivotField showAll="0"/>
    <pivotField showAll="0"/>
    <pivotField showAll="0"/>
  </pivotFields>
  <rowFields count="1">
    <field x="1"/>
  </rowFields>
  <rowItems count="4">
    <i>
      <x/>
    </i>
    <i>
      <x v="1"/>
    </i>
    <i>
      <x v="2"/>
    </i>
    <i t="grand">
      <x/>
    </i>
  </rowItems>
  <colFields count="2">
    <field x="5"/>
    <field x="9"/>
  </colFields>
  <colItems count="7">
    <i>
      <x/>
      <x/>
    </i>
    <i t="default">
      <x/>
    </i>
    <i>
      <x v="1"/>
      <x/>
    </i>
    <i t="default">
      <x v="1"/>
    </i>
    <i>
      <x v="2"/>
      <x/>
    </i>
    <i t="default">
      <x v="2"/>
    </i>
    <i t="grand">
      <x/>
    </i>
  </colItems>
  <pageFields count="1">
    <pageField fld="17" hier="-1"/>
  </pageFields>
  <dataFields count="1">
    <dataField name="Average of Unit Price/Box" fld="10" subtotal="average" baseField="1" baseItem="0"/>
  </dataFields>
  <chartFormats count="6">
    <chartFormat chart="0" format="0" series="1">
      <pivotArea type="data" outline="0" fieldPosition="0">
        <references count="3">
          <reference field="4294967294" count="1" selected="0">
            <x v="0"/>
          </reference>
          <reference field="5" count="1" selected="0">
            <x v="0"/>
          </reference>
          <reference field="9" count="1" selected="0">
            <x v="0"/>
          </reference>
        </references>
      </pivotArea>
    </chartFormat>
    <chartFormat chart="0" format="1" series="1">
      <pivotArea type="data" outline="0" fieldPosition="0">
        <references count="3">
          <reference field="4294967294" count="1" selected="0">
            <x v="0"/>
          </reference>
          <reference field="5" count="1" selected="0">
            <x v="1"/>
          </reference>
          <reference field="9" count="1" selected="0">
            <x v="0"/>
          </reference>
        </references>
      </pivotArea>
    </chartFormat>
    <chartFormat chart="0" format="2" series="1">
      <pivotArea type="data" outline="0" fieldPosition="0">
        <references count="3">
          <reference field="4294967294" count="1" selected="0">
            <x v="0"/>
          </reference>
          <reference field="5" count="1" selected="0">
            <x v="2"/>
          </reference>
          <reference field="9" count="1" selected="0">
            <x v="0"/>
          </reference>
        </references>
      </pivotArea>
    </chartFormat>
    <chartFormat chart="3" format="6" series="1">
      <pivotArea type="data" outline="0" fieldPosition="0">
        <references count="3">
          <reference field="4294967294" count="1" selected="0">
            <x v="0"/>
          </reference>
          <reference field="5" count="1" selected="0">
            <x v="0"/>
          </reference>
          <reference field="9" count="1" selected="0">
            <x v="0"/>
          </reference>
        </references>
      </pivotArea>
    </chartFormat>
    <chartFormat chart="3" format="7" series="1">
      <pivotArea type="data" outline="0" fieldPosition="0">
        <references count="3">
          <reference field="4294967294" count="1" selected="0">
            <x v="0"/>
          </reference>
          <reference field="5" count="1" selected="0">
            <x v="1"/>
          </reference>
          <reference field="9" count="1" selected="0">
            <x v="0"/>
          </reference>
        </references>
      </pivotArea>
    </chartFormat>
    <chartFormat chart="3" format="8" series="1">
      <pivotArea type="data" outline="0" fieldPosition="0">
        <references count="3">
          <reference field="4294967294" count="1" selected="0">
            <x v="0"/>
          </reference>
          <reference field="5" count="1" selected="0">
            <x v="2"/>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5BAFDA-BC6B-4874-93FE-F9C87C7C5D9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2:B126" firstHeaderRow="1" firstDataRow="1" firstDataCol="1"/>
  <pivotFields count="23">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4">
        <item x="6"/>
        <item x="9"/>
        <item x="10"/>
        <item x="7"/>
        <item x="11"/>
        <item x="8"/>
        <item x="0"/>
        <item x="1"/>
        <item x="2"/>
        <item x="3"/>
        <item x="4"/>
        <item x="5"/>
        <item x="12"/>
        <item t="default"/>
      </items>
    </pivotField>
    <pivotField showAll="0"/>
    <pivotField showAll="0"/>
    <pivotField showAll="0"/>
    <pivotField showAll="0"/>
    <pivotField showAll="0"/>
  </pivotFields>
  <rowFields count="1">
    <field x="17"/>
  </rowFields>
  <rowItems count="14">
    <i>
      <x/>
    </i>
    <i>
      <x v="1"/>
    </i>
    <i>
      <x v="2"/>
    </i>
    <i>
      <x v="3"/>
    </i>
    <i>
      <x v="4"/>
    </i>
    <i>
      <x v="5"/>
    </i>
    <i>
      <x v="6"/>
    </i>
    <i>
      <x v="7"/>
    </i>
    <i>
      <x v="8"/>
    </i>
    <i>
      <x v="9"/>
    </i>
    <i>
      <x v="10"/>
    </i>
    <i>
      <x v="11"/>
    </i>
    <i>
      <x v="12"/>
    </i>
    <i t="grand">
      <x/>
    </i>
  </rowItems>
  <colItems count="1">
    <i/>
  </colItems>
  <dataFields count="1">
    <dataField name="Sum of Q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19FB63-C99F-430F-8B2C-66C7C19E25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6:E20" firstHeaderRow="1" firstDataRow="1" firstDataCol="1" rowPageCount="1" colPageCount="1"/>
  <pivotFields count="23">
    <pivotField showAll="0"/>
    <pivotField axis="axisRow" showAll="0">
      <items count="5">
        <item x="1"/>
        <item x="0"/>
        <item x="2"/>
        <item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Page" multipleItemSelectionAllowed="1" showAll="0">
      <items count="14">
        <item h="1" x="6"/>
        <item h="1" x="9"/>
        <item x="10"/>
        <item x="7"/>
        <item x="11"/>
        <item h="1" x="8"/>
        <item h="1" x="0"/>
        <item h="1" x="1"/>
        <item h="1" x="2"/>
        <item h="1" x="3"/>
        <item h="1" x="4"/>
        <item h="1" x="5"/>
        <item h="1" x="12"/>
        <item t="default"/>
      </items>
    </pivotField>
    <pivotField showAll="0"/>
    <pivotField showAll="0"/>
    <pivotField showAll="0"/>
    <pivotField showAll="0"/>
    <pivotField showAll="0"/>
    <pivotField showAll="0"/>
    <pivotField showAll="0"/>
  </pivotFields>
  <rowFields count="1">
    <field x="1"/>
  </rowFields>
  <rowItems count="4">
    <i>
      <x/>
    </i>
    <i>
      <x v="1"/>
    </i>
    <i>
      <x v="2"/>
    </i>
    <i t="grand">
      <x/>
    </i>
  </rowItems>
  <colItems count="1">
    <i/>
  </colItems>
  <pageFields count="1">
    <pageField fld="15" hier="-1"/>
  </pageFields>
  <dataFields count="1">
    <dataField name="Sum of Qty" fld="6"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0F5A8A1-C6D4-428F-A13D-B5513FF9CD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C64" firstHeaderRow="0" firstDataRow="1" firstDataCol="1" rowPageCount="1" colPageCount="1"/>
  <pivotFields count="23">
    <pivotField showAll="0"/>
    <pivotField showAll="0"/>
    <pivotField showAll="0"/>
    <pivotField showAll="0"/>
    <pivotField showAll="0"/>
    <pivotField showAll="0"/>
    <pivotField dataField="1" showAll="0"/>
    <pivotField axis="axisRow" showAll="0">
      <items count="3">
        <item x="0"/>
        <item h="1" x="1"/>
        <item t="default"/>
      </items>
    </pivotField>
    <pivotField dataField="1" showAll="0"/>
    <pivotField axis="axisRow" showAll="0">
      <items count="3">
        <item x="0"/>
        <item x="1"/>
        <item t="default"/>
      </items>
    </pivotField>
    <pivotField showAll="0"/>
    <pivotField showAll="0"/>
    <pivotField showAll="0"/>
    <pivotField showAll="0"/>
    <pivotField showAll="0"/>
    <pivotField showAll="0"/>
    <pivotField showAll="0"/>
    <pivotField axis="axisPage" multipleItemSelectionAllowed="1" showAll="0">
      <items count="14">
        <item h="1" x="6"/>
        <item h="1" x="9"/>
        <item x="10"/>
        <item x="7"/>
        <item x="11"/>
        <item h="1" x="8"/>
        <item h="1" x="0"/>
        <item h="1" x="1"/>
        <item h="1" x="2"/>
        <item h="1" x="3"/>
        <item h="1" x="4"/>
        <item h="1" x="5"/>
        <item h="1" x="12"/>
        <item t="default"/>
      </items>
    </pivotField>
    <pivotField showAll="0"/>
    <pivotField showAll="0"/>
    <pivotField showAll="0"/>
    <pivotField showAll="0"/>
    <pivotField showAll="0"/>
  </pivotFields>
  <rowFields count="2">
    <field x="7"/>
    <field x="9"/>
  </rowFields>
  <rowItems count="3">
    <i>
      <x/>
    </i>
    <i r="1">
      <x/>
    </i>
    <i t="grand">
      <x/>
    </i>
  </rowItems>
  <colFields count="1">
    <field x="-2"/>
  </colFields>
  <colItems count="2">
    <i>
      <x/>
    </i>
    <i i="1">
      <x v="1"/>
    </i>
  </colItems>
  <pageFields count="1">
    <pageField fld="17" hier="-1"/>
  </pageFields>
  <dataFields count="2">
    <dataField name="Sum of Qty" fld="6" baseField="0" baseItem="0"/>
    <dataField name="Sum of Qty Konversi"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82C8987-9AD8-4036-9934-60F60927FB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4:H29" firstHeaderRow="1" firstDataRow="2" firstDataCol="1" rowPageCount="1" colPageCount="1"/>
  <pivotFields count="23">
    <pivotField showAll="0"/>
    <pivotField axis="axisRow" showAll="0">
      <items count="5">
        <item x="1"/>
        <item x="0"/>
        <item x="2"/>
        <item h="1" x="3"/>
        <item t="default"/>
      </items>
    </pivotField>
    <pivotField showAll="0"/>
    <pivotField showAll="0"/>
    <pivotField showAll="0"/>
    <pivotField axis="axisCol" showAll="0">
      <items count="5">
        <item x="1"/>
        <item x="0"/>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4">
        <item h="1" x="6"/>
        <item h="1" x="9"/>
        <item x="10"/>
        <item x="7"/>
        <item x="11"/>
        <item h="1" x="8"/>
        <item h="1" x="0"/>
        <item h="1" x="1"/>
        <item h="1" x="2"/>
        <item h="1" x="3"/>
        <item h="1" x="4"/>
        <item h="1" x="5"/>
        <item h="1" x="12"/>
        <item t="default"/>
      </items>
    </pivotField>
    <pivotField showAll="0"/>
    <pivotField showAll="0"/>
    <pivotField showAll="0"/>
    <pivotField showAll="0"/>
    <pivotField showAll="0"/>
  </pivotFields>
  <rowFields count="1">
    <field x="1"/>
  </rowFields>
  <rowItems count="4">
    <i>
      <x/>
    </i>
    <i>
      <x v="1"/>
    </i>
    <i>
      <x v="2"/>
    </i>
    <i t="grand">
      <x/>
    </i>
  </rowItems>
  <colFields count="1">
    <field x="5"/>
  </colFields>
  <colItems count="4">
    <i>
      <x/>
    </i>
    <i>
      <x v="1"/>
    </i>
    <i>
      <x v="2"/>
    </i>
    <i t="grand">
      <x/>
    </i>
  </colItems>
  <pageFields count="1">
    <pageField fld="17" hier="-1"/>
  </pageFields>
  <dataFields count="1">
    <dataField name="Sum of Q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1F84137-30B7-42CF-87F2-1205BB7647A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3:B27" firstHeaderRow="1" firstDataRow="1" firstDataCol="1"/>
  <pivotFields count="23">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4">
        <item x="6"/>
        <item x="9"/>
        <item x="10"/>
        <item x="7"/>
        <item x="11"/>
        <item x="8"/>
        <item x="0"/>
        <item x="1"/>
        <item x="2"/>
        <item x="3"/>
        <item x="4"/>
        <item x="5"/>
        <item x="12"/>
        <item t="default"/>
      </items>
    </pivotField>
    <pivotField showAll="0"/>
    <pivotField showAll="0"/>
    <pivotField showAll="0"/>
    <pivotField showAll="0"/>
    <pivotField showAll="0"/>
  </pivotFields>
  <rowFields count="1">
    <field x="17"/>
  </rowFields>
  <rowItems count="14">
    <i>
      <x/>
    </i>
    <i>
      <x v="1"/>
    </i>
    <i>
      <x v="2"/>
    </i>
    <i>
      <x v="3"/>
    </i>
    <i>
      <x v="4"/>
    </i>
    <i>
      <x v="5"/>
    </i>
    <i>
      <x v="6"/>
    </i>
    <i>
      <x v="7"/>
    </i>
    <i>
      <x v="8"/>
    </i>
    <i>
      <x v="9"/>
    </i>
    <i>
      <x v="10"/>
    </i>
    <i>
      <x v="11"/>
    </i>
    <i>
      <x v="12"/>
    </i>
    <i t="grand">
      <x/>
    </i>
  </rowItems>
  <colItems count="1">
    <i/>
  </colItems>
  <dataFields count="1">
    <dataField name="Sum of Qty" fld="6" baseField="0" baseItem="0"/>
  </dataFields>
  <pivotTableStyleInfo name="PivotStyleLight16" showRowHeaders="1" showColHeaders="1" showRowStripes="0" showColStripes="0" showLastColumn="1"/>
  <filters count="1">
    <filter fld="13" type="dateBetween" evalOrder="-1" id="156" name="Tgl Order input">
      <autoFilter ref="A1">
        <filterColumn colId="0">
          <customFilters and="1">
            <customFilter operator="greaterThanOrEqual" val="45108"/>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3B905D-3B2A-4E69-9316-3DAB19F40B18}"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4:F8" firstHeaderRow="0"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
        <item h="1" x="6"/>
        <item h="1" x="9"/>
        <item x="10"/>
        <item x="7"/>
        <item x="11"/>
        <item h="1" x="8"/>
        <item h="1" x="0"/>
        <item h="1" x="1"/>
        <item h="1" x="2"/>
        <item h="1" x="3"/>
        <item h="1" x="4"/>
        <item h="1" x="5"/>
        <item h="1" x="12"/>
        <item t="default"/>
      </items>
    </pivotField>
    <pivotField showAll="0"/>
    <pivotField showAll="0"/>
    <pivotField dataField="1" showAll="0"/>
    <pivotField dataField="1" showAll="0"/>
    <pivotField showAll="0"/>
  </pivotFields>
  <rowFields count="1">
    <field x="17"/>
  </rowFields>
  <rowItems count="4">
    <i>
      <x v="2"/>
    </i>
    <i>
      <x v="3"/>
    </i>
    <i>
      <x v="4"/>
    </i>
    <i t="grand">
      <x/>
    </i>
  </rowItems>
  <colFields count="1">
    <field x="-2"/>
  </colFields>
  <colItems count="2">
    <i>
      <x/>
    </i>
    <i i="1">
      <x v="1"/>
    </i>
  </colItems>
  <dataFields count="2">
    <dataField name="Sum of Sales" fld="21" baseField="0" baseItem="0"/>
    <dataField name="Sum of Discount Promo 1" fld="20" baseField="0" baseItem="0"/>
  </dataFields>
  <pivotTableStyleInfo name="PivotStyleLight16" showRowHeaders="1" showColHeaders="1" showRowStripes="0" showColStripes="0" showLastColumn="1"/>
  <filters count="1">
    <filter fld="13" type="dateBetween" evalOrder="-1" id="156" name="Tgl Order input">
      <autoFilter ref="A1">
        <filterColumn colId="0">
          <customFilters and="1">
            <customFilter operator="greaterThanOrEqual" val="45108"/>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46865AF-BCF8-4512-A9ED-93DB429AF9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46:E160" firstHeaderRow="1" firstDataRow="2" firstDataCol="1"/>
  <pivotFields count="23">
    <pivotField showAll="0"/>
    <pivotField axis="axisCol" showAll="0">
      <items count="5">
        <item x="1"/>
        <item x="0"/>
        <item x="2"/>
        <item x="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4">
        <item x="6"/>
        <item x="9"/>
        <item x="10"/>
        <item x="7"/>
        <item x="11"/>
        <item x="8"/>
        <item x="0"/>
        <item x="1"/>
        <item x="2"/>
        <item x="3"/>
        <item x="4"/>
        <item x="5"/>
        <item h="1" x="12"/>
        <item t="default"/>
      </items>
    </pivotField>
    <pivotField showAll="0"/>
    <pivotField showAll="0"/>
    <pivotField showAll="0"/>
    <pivotField showAll="0"/>
    <pivotField showAll="0"/>
  </pivotFields>
  <rowFields count="1">
    <field x="17"/>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Q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90F32B-EC33-49A4-AFA5-FBEB04ACD6B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1:B5" firstHeaderRow="1" firstDataRow="1" firstDataCol="1"/>
  <pivotFields count="23">
    <pivotField showAll="0"/>
    <pivotField showAll="0"/>
    <pivotField axis="axisRow" showAll="0">
      <items count="5">
        <item x="0"/>
        <item x="2"/>
        <item x="1"/>
        <item h="1" x="3"/>
        <item t="default"/>
      </items>
    </pivotField>
    <pivotField showAll="0"/>
    <pivotField showAll="0">
      <items count="122">
        <item x="100"/>
        <item x="109"/>
        <item x="75"/>
        <item x="78"/>
        <item x="81"/>
        <item x="52"/>
        <item x="99"/>
        <item x="44"/>
        <item x="53"/>
        <item x="59"/>
        <item x="65"/>
        <item x="90"/>
        <item x="77"/>
        <item x="27"/>
        <item x="45"/>
        <item x="17"/>
        <item x="39"/>
        <item x="37"/>
        <item x="34"/>
        <item x="35"/>
        <item x="23"/>
        <item x="54"/>
        <item x="7"/>
        <item x="3"/>
        <item x="117"/>
        <item x="49"/>
        <item x="76"/>
        <item x="86"/>
        <item x="31"/>
        <item x="56"/>
        <item x="115"/>
        <item x="116"/>
        <item x="66"/>
        <item x="113"/>
        <item x="57"/>
        <item x="62"/>
        <item x="61"/>
        <item x="94"/>
        <item x="87"/>
        <item x="47"/>
        <item x="28"/>
        <item x="30"/>
        <item x="4"/>
        <item x="73"/>
        <item x="12"/>
        <item x="18"/>
        <item x="25"/>
        <item x="48"/>
        <item x="19"/>
        <item x="29"/>
        <item x="110"/>
        <item x="107"/>
        <item x="114"/>
        <item x="106"/>
        <item x="0"/>
        <item x="74"/>
        <item x="64"/>
        <item x="103"/>
        <item x="70"/>
        <item x="69"/>
        <item x="68"/>
        <item x="33"/>
        <item x="36"/>
        <item x="43"/>
        <item x="6"/>
        <item x="5"/>
        <item x="79"/>
        <item x="82"/>
        <item x="14"/>
        <item x="24"/>
        <item x="104"/>
        <item x="102"/>
        <item x="98"/>
        <item x="101"/>
        <item x="88"/>
        <item x="50"/>
        <item x="51"/>
        <item x="63"/>
        <item x="55"/>
        <item x="60"/>
        <item x="111"/>
        <item x="41"/>
        <item x="38"/>
        <item x="40"/>
        <item x="46"/>
        <item x="9"/>
        <item x="2"/>
        <item x="83"/>
        <item x="71"/>
        <item x="72"/>
        <item x="67"/>
        <item x="91"/>
        <item x="89"/>
        <item x="92"/>
        <item x="96"/>
        <item x="97"/>
        <item x="80"/>
        <item x="85"/>
        <item x="118"/>
        <item x="119"/>
        <item x="8"/>
        <item x="10"/>
        <item x="84"/>
        <item x="20"/>
        <item x="21"/>
        <item x="11"/>
        <item x="26"/>
        <item x="16"/>
        <item x="15"/>
        <item x="22"/>
        <item x="42"/>
        <item x="32"/>
        <item x="93"/>
        <item x="112"/>
        <item x="105"/>
        <item x="13"/>
        <item x="108"/>
        <item x="58"/>
        <item x="95"/>
        <item x="1"/>
        <item x="120"/>
        <item t="default"/>
      </items>
    </pivotField>
    <pivotField showAll="0"/>
    <pivotField showAll="0"/>
    <pivotField showAll="0"/>
    <pivotField showAll="0"/>
    <pivotField showAll="0"/>
    <pivotField showAll="0"/>
    <pivotField showAll="0"/>
    <pivotField showAll="0"/>
    <pivotField showAll="0">
      <items count="255">
        <item x="39"/>
        <item x="131"/>
        <item x="128"/>
        <item x="195"/>
        <item x="41"/>
        <item x="223"/>
        <item x="251"/>
        <item x="192"/>
        <item x="127"/>
        <item x="196"/>
        <item x="125"/>
        <item x="129"/>
        <item x="246"/>
        <item x="194"/>
        <item x="248"/>
        <item x="40"/>
        <item x="38"/>
        <item x="245"/>
        <item x="222"/>
        <item x="43"/>
        <item x="126"/>
        <item x="42"/>
        <item x="23"/>
        <item x="37"/>
        <item x="49"/>
        <item x="197"/>
        <item x="134"/>
        <item x="211"/>
        <item x="135"/>
        <item x="136"/>
        <item x="224"/>
        <item x="44"/>
        <item x="50"/>
        <item x="249"/>
        <item x="218"/>
        <item x="48"/>
        <item x="132"/>
        <item x="133"/>
        <item x="29"/>
        <item x="130"/>
        <item x="45"/>
        <item x="46"/>
        <item x="47"/>
        <item x="30"/>
        <item x="252"/>
        <item x="228"/>
        <item x="219"/>
        <item x="31"/>
        <item x="54"/>
        <item x="55"/>
        <item x="56"/>
        <item x="220"/>
        <item x="51"/>
        <item x="221"/>
        <item x="52"/>
        <item x="53"/>
        <item x="32"/>
        <item x="60"/>
        <item x="137"/>
        <item x="61"/>
        <item x="198"/>
        <item x="57"/>
        <item x="199"/>
        <item x="58"/>
        <item x="62"/>
        <item x="250"/>
        <item x="200"/>
        <item x="59"/>
        <item x="66"/>
        <item x="65"/>
        <item x="24"/>
        <item x="139"/>
        <item x="67"/>
        <item x="229"/>
        <item x="64"/>
        <item x="63"/>
        <item x="205"/>
        <item x="138"/>
        <item x="207"/>
        <item x="206"/>
        <item x="186"/>
        <item x="68"/>
        <item x="230"/>
        <item x="35"/>
        <item x="69"/>
        <item x="140"/>
        <item x="70"/>
        <item x="33"/>
        <item x="141"/>
        <item x="201"/>
        <item x="71"/>
        <item x="72"/>
        <item x="34"/>
        <item x="73"/>
        <item x="74"/>
        <item x="76"/>
        <item x="75"/>
        <item x="77"/>
        <item x="78"/>
        <item x="36"/>
        <item x="79"/>
        <item x="80"/>
        <item x="81"/>
        <item x="25"/>
        <item x="241"/>
        <item x="148"/>
        <item x="142"/>
        <item x="225"/>
        <item x="202"/>
        <item x="143"/>
        <item x="26"/>
        <item x="145"/>
        <item x="144"/>
        <item x="110"/>
        <item x="82"/>
        <item x="146"/>
        <item x="226"/>
        <item x="27"/>
        <item x="83"/>
        <item x="84"/>
        <item x="28"/>
        <item x="147"/>
        <item x="193"/>
        <item x="85"/>
        <item x="111"/>
        <item x="149"/>
        <item x="150"/>
        <item x="227"/>
        <item x="151"/>
        <item x="152"/>
        <item x="208"/>
        <item x="153"/>
        <item x="155"/>
        <item x="154"/>
        <item x="86"/>
        <item x="0"/>
        <item x="112"/>
        <item x="113"/>
        <item x="87"/>
        <item x="1"/>
        <item x="156"/>
        <item x="157"/>
        <item x="213"/>
        <item x="212"/>
        <item x="88"/>
        <item x="89"/>
        <item x="117"/>
        <item x="165"/>
        <item x="233"/>
        <item x="6"/>
        <item x="7"/>
        <item x="163"/>
        <item x="164"/>
        <item x="116"/>
        <item x="5"/>
        <item x="114"/>
        <item x="2"/>
        <item x="3"/>
        <item x="158"/>
        <item x="159"/>
        <item x="115"/>
        <item x="4"/>
        <item x="160"/>
        <item x="161"/>
        <item x="162"/>
        <item x="232"/>
        <item x="169"/>
        <item x="242"/>
        <item x="188"/>
        <item x="121"/>
        <item x="187"/>
        <item x="9"/>
        <item x="170"/>
        <item x="239"/>
        <item x="120"/>
        <item x="168"/>
        <item x="8"/>
        <item x="119"/>
        <item x="166"/>
        <item x="237"/>
        <item x="238"/>
        <item x="234"/>
        <item x="203"/>
        <item x="118"/>
        <item x="167"/>
        <item x="214"/>
        <item x="240"/>
        <item x="177"/>
        <item x="176"/>
        <item x="13"/>
        <item x="10"/>
        <item x="12"/>
        <item x="11"/>
        <item x="172"/>
        <item x="123"/>
        <item x="122"/>
        <item x="243"/>
        <item x="173"/>
        <item x="174"/>
        <item x="90"/>
        <item x="171"/>
        <item x="91"/>
        <item x="93"/>
        <item x="244"/>
        <item x="92"/>
        <item x="209"/>
        <item x="18"/>
        <item x="175"/>
        <item x="94"/>
        <item x="247"/>
        <item x="179"/>
        <item x="236"/>
        <item x="235"/>
        <item x="19"/>
        <item x="210"/>
        <item x="100"/>
        <item x="14"/>
        <item x="95"/>
        <item x="20"/>
        <item x="96"/>
        <item x="215"/>
        <item x="16"/>
        <item x="97"/>
        <item x="178"/>
        <item x="98"/>
        <item x="124"/>
        <item x="15"/>
        <item x="180"/>
        <item x="99"/>
        <item x="204"/>
        <item x="17"/>
        <item x="231"/>
        <item x="101"/>
        <item x="191"/>
        <item x="183"/>
        <item x="189"/>
        <item x="184"/>
        <item x="108"/>
        <item x="21"/>
        <item x="22"/>
        <item x="217"/>
        <item x="185"/>
        <item x="109"/>
        <item x="182"/>
        <item x="181"/>
        <item x="107"/>
        <item x="106"/>
        <item x="190"/>
        <item x="104"/>
        <item x="103"/>
        <item x="105"/>
        <item x="102"/>
        <item x="216"/>
        <item x="253"/>
        <item t="default"/>
      </items>
    </pivotField>
    <pivotField showAll="0"/>
    <pivotField showAll="0"/>
    <pivotField showAll="0"/>
    <pivotField showAll="0"/>
    <pivotField showAll="0"/>
    <pivotField showAll="0"/>
    <pivotField showAll="0"/>
    <pivotField dataField="1" showAll="0"/>
    <pivotField showAll="0">
      <items count="5">
        <item x="1"/>
        <item x="0"/>
        <item x="2"/>
        <item x="3"/>
        <item t="default"/>
      </items>
    </pivotField>
  </pivotFields>
  <rowFields count="1">
    <field x="2"/>
  </rowFields>
  <rowItems count="4">
    <i>
      <x/>
    </i>
    <i>
      <x v="1"/>
    </i>
    <i>
      <x v="2"/>
    </i>
    <i t="grand">
      <x/>
    </i>
  </rowItems>
  <colItems count="1">
    <i/>
  </colItems>
  <dataFields count="1">
    <dataField name="Sum of Sales" fld="21" baseField="0" baseItem="0"/>
  </dataFields>
  <formats count="1">
    <format dxfId="6">
      <pivotArea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dateBetween" evalOrder="-1" id="174" name="Tgl Order input">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44C4F0-739C-45C7-81AF-E5C91096BBFE}"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F28:G41" firstHeaderRow="1" firstDataRow="1" firstDataCol="1"/>
  <pivotFields count="23">
    <pivotField showAll="0"/>
    <pivotField showAll="0"/>
    <pivotField showAll="0"/>
    <pivotField showAll="0"/>
    <pivotField showAll="0">
      <items count="122">
        <item x="100"/>
        <item x="109"/>
        <item x="75"/>
        <item x="78"/>
        <item x="81"/>
        <item x="52"/>
        <item x="99"/>
        <item x="44"/>
        <item x="53"/>
        <item x="59"/>
        <item x="65"/>
        <item x="90"/>
        <item x="77"/>
        <item x="27"/>
        <item x="45"/>
        <item x="17"/>
        <item x="39"/>
        <item x="37"/>
        <item x="34"/>
        <item x="35"/>
        <item x="23"/>
        <item x="54"/>
        <item x="7"/>
        <item x="3"/>
        <item x="117"/>
        <item x="49"/>
        <item x="76"/>
        <item x="86"/>
        <item x="31"/>
        <item x="56"/>
        <item x="115"/>
        <item x="116"/>
        <item x="66"/>
        <item x="113"/>
        <item x="57"/>
        <item x="62"/>
        <item x="61"/>
        <item x="94"/>
        <item x="87"/>
        <item x="47"/>
        <item x="28"/>
        <item x="30"/>
        <item x="4"/>
        <item x="73"/>
        <item x="12"/>
        <item x="18"/>
        <item x="25"/>
        <item x="48"/>
        <item x="19"/>
        <item x="29"/>
        <item x="110"/>
        <item x="107"/>
        <item x="114"/>
        <item x="106"/>
        <item x="0"/>
        <item x="74"/>
        <item x="64"/>
        <item x="103"/>
        <item x="70"/>
        <item x="69"/>
        <item x="68"/>
        <item x="33"/>
        <item x="36"/>
        <item x="43"/>
        <item x="6"/>
        <item x="5"/>
        <item x="79"/>
        <item x="82"/>
        <item x="14"/>
        <item x="24"/>
        <item x="104"/>
        <item x="102"/>
        <item x="98"/>
        <item x="101"/>
        <item x="88"/>
        <item x="50"/>
        <item x="51"/>
        <item x="63"/>
        <item x="55"/>
        <item x="60"/>
        <item x="111"/>
        <item x="41"/>
        <item x="38"/>
        <item x="40"/>
        <item x="46"/>
        <item x="9"/>
        <item x="2"/>
        <item x="83"/>
        <item x="71"/>
        <item x="72"/>
        <item x="67"/>
        <item x="91"/>
        <item x="89"/>
        <item x="92"/>
        <item x="96"/>
        <item x="97"/>
        <item x="80"/>
        <item x="85"/>
        <item x="118"/>
        <item x="119"/>
        <item x="8"/>
        <item x="10"/>
        <item x="84"/>
        <item x="20"/>
        <item x="21"/>
        <item x="11"/>
        <item x="26"/>
        <item x="16"/>
        <item x="15"/>
        <item x="22"/>
        <item x="42"/>
        <item x="32"/>
        <item x="93"/>
        <item x="112"/>
        <item x="105"/>
        <item x="13"/>
        <item x="108"/>
        <item x="58"/>
        <item x="95"/>
        <item x="1"/>
        <item x="120"/>
        <item t="default"/>
      </items>
    </pivotField>
    <pivotField showAll="0"/>
    <pivotField showAll="0"/>
    <pivotField showAll="0"/>
    <pivotField showAll="0"/>
    <pivotField showAll="0"/>
    <pivotField showAll="0"/>
    <pivotField showAll="0"/>
    <pivotField showAll="0"/>
    <pivotField showAll="0">
      <items count="255">
        <item x="39"/>
        <item x="131"/>
        <item x="128"/>
        <item x="195"/>
        <item x="41"/>
        <item x="223"/>
        <item x="251"/>
        <item x="192"/>
        <item x="127"/>
        <item x="196"/>
        <item x="125"/>
        <item x="129"/>
        <item x="246"/>
        <item x="194"/>
        <item x="248"/>
        <item x="40"/>
        <item x="38"/>
        <item x="245"/>
        <item x="222"/>
        <item x="43"/>
        <item x="126"/>
        <item x="42"/>
        <item x="23"/>
        <item x="37"/>
        <item x="49"/>
        <item x="197"/>
        <item x="134"/>
        <item x="211"/>
        <item x="135"/>
        <item x="136"/>
        <item x="224"/>
        <item x="44"/>
        <item x="50"/>
        <item x="249"/>
        <item x="218"/>
        <item x="48"/>
        <item x="132"/>
        <item x="133"/>
        <item x="29"/>
        <item x="130"/>
        <item x="45"/>
        <item x="46"/>
        <item x="47"/>
        <item x="30"/>
        <item x="252"/>
        <item x="228"/>
        <item x="219"/>
        <item x="31"/>
        <item x="54"/>
        <item x="55"/>
        <item x="56"/>
        <item x="220"/>
        <item x="51"/>
        <item x="221"/>
        <item x="52"/>
        <item x="53"/>
        <item x="32"/>
        <item x="60"/>
        <item x="137"/>
        <item x="61"/>
        <item x="198"/>
        <item x="57"/>
        <item x="199"/>
        <item x="58"/>
        <item x="62"/>
        <item x="250"/>
        <item x="200"/>
        <item x="59"/>
        <item x="66"/>
        <item x="65"/>
        <item x="24"/>
        <item x="139"/>
        <item x="67"/>
        <item x="229"/>
        <item x="64"/>
        <item x="63"/>
        <item x="205"/>
        <item x="138"/>
        <item x="207"/>
        <item x="206"/>
        <item x="186"/>
        <item x="68"/>
        <item x="230"/>
        <item x="35"/>
        <item x="69"/>
        <item x="140"/>
        <item x="70"/>
        <item x="33"/>
        <item x="141"/>
        <item x="201"/>
        <item x="71"/>
        <item x="72"/>
        <item x="34"/>
        <item x="73"/>
        <item x="74"/>
        <item x="76"/>
        <item x="75"/>
        <item x="77"/>
        <item x="78"/>
        <item x="36"/>
        <item x="79"/>
        <item x="80"/>
        <item x="81"/>
        <item x="25"/>
        <item x="241"/>
        <item x="148"/>
        <item x="142"/>
        <item x="225"/>
        <item x="202"/>
        <item x="143"/>
        <item x="26"/>
        <item x="145"/>
        <item x="144"/>
        <item x="110"/>
        <item x="82"/>
        <item x="146"/>
        <item x="226"/>
        <item x="27"/>
        <item x="83"/>
        <item x="84"/>
        <item x="28"/>
        <item x="147"/>
        <item x="193"/>
        <item x="85"/>
        <item x="111"/>
        <item x="149"/>
        <item x="150"/>
        <item x="227"/>
        <item x="151"/>
        <item x="152"/>
        <item x="208"/>
        <item x="153"/>
        <item x="155"/>
        <item x="154"/>
        <item x="86"/>
        <item x="0"/>
        <item x="112"/>
        <item x="113"/>
        <item x="87"/>
        <item x="1"/>
        <item x="156"/>
        <item x="157"/>
        <item x="213"/>
        <item x="212"/>
        <item x="88"/>
        <item x="89"/>
        <item x="117"/>
        <item x="165"/>
        <item x="233"/>
        <item x="6"/>
        <item x="7"/>
        <item x="163"/>
        <item x="164"/>
        <item x="116"/>
        <item x="5"/>
        <item x="114"/>
        <item x="2"/>
        <item x="3"/>
        <item x="158"/>
        <item x="159"/>
        <item x="115"/>
        <item x="4"/>
        <item x="160"/>
        <item x="161"/>
        <item x="162"/>
        <item x="232"/>
        <item x="169"/>
        <item x="242"/>
        <item x="188"/>
        <item x="121"/>
        <item x="187"/>
        <item x="9"/>
        <item x="170"/>
        <item x="239"/>
        <item x="120"/>
        <item x="168"/>
        <item x="8"/>
        <item x="119"/>
        <item x="166"/>
        <item x="237"/>
        <item x="238"/>
        <item x="234"/>
        <item x="203"/>
        <item x="118"/>
        <item x="167"/>
        <item x="214"/>
        <item x="240"/>
        <item x="177"/>
        <item x="176"/>
        <item x="13"/>
        <item x="10"/>
        <item x="12"/>
        <item x="11"/>
        <item x="172"/>
        <item x="123"/>
        <item x="122"/>
        <item x="243"/>
        <item x="173"/>
        <item x="174"/>
        <item x="90"/>
        <item x="171"/>
        <item x="91"/>
        <item x="93"/>
        <item x="244"/>
        <item x="92"/>
        <item x="209"/>
        <item x="18"/>
        <item x="175"/>
        <item x="94"/>
        <item x="247"/>
        <item x="179"/>
        <item x="236"/>
        <item x="235"/>
        <item x="19"/>
        <item x="210"/>
        <item x="100"/>
        <item x="14"/>
        <item x="95"/>
        <item x="20"/>
        <item x="96"/>
        <item x="215"/>
        <item x="16"/>
        <item x="97"/>
        <item x="178"/>
        <item x="98"/>
        <item x="124"/>
        <item x="15"/>
        <item x="180"/>
        <item x="99"/>
        <item x="204"/>
        <item x="17"/>
        <item x="231"/>
        <item x="101"/>
        <item x="191"/>
        <item x="183"/>
        <item x="189"/>
        <item x="184"/>
        <item x="108"/>
        <item x="21"/>
        <item x="22"/>
        <item x="217"/>
        <item x="185"/>
        <item x="109"/>
        <item x="182"/>
        <item x="181"/>
        <item x="107"/>
        <item x="106"/>
        <item x="190"/>
        <item x="104"/>
        <item x="103"/>
        <item x="105"/>
        <item x="102"/>
        <item x="216"/>
        <item x="253"/>
        <item t="default"/>
      </items>
    </pivotField>
    <pivotField showAll="0"/>
    <pivotField showAll="0"/>
    <pivotField showAll="0"/>
    <pivotField axis="axisRow" showAll="0">
      <items count="14">
        <item x="6"/>
        <item x="9"/>
        <item x="10"/>
        <item x="7"/>
        <item x="11"/>
        <item x="8"/>
        <item x="0"/>
        <item x="1"/>
        <item x="2"/>
        <item x="3"/>
        <item x="4"/>
        <item x="5"/>
        <item x="12"/>
        <item t="default"/>
      </items>
    </pivotField>
    <pivotField showAll="0"/>
    <pivotField showAll="0"/>
    <pivotField showAll="0"/>
    <pivotField dataField="1" showAll="0"/>
    <pivotField showAll="0">
      <items count="5">
        <item x="1"/>
        <item x="0"/>
        <item x="2"/>
        <item x="3"/>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Sales" fld="21" baseField="0" baseItem="0"/>
  </dataFields>
  <chartFormats count="3">
    <chartFormat chart="5"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dateBetween" evalOrder="-1" id="174" name="Tgl Order input">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BFB53B-2C6E-442A-98A1-29534686F158}"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28:B41" firstHeaderRow="1" firstDataRow="1" firstDataCol="1"/>
  <pivotFields count="23">
    <pivotField showAll="0"/>
    <pivotField showAll="0"/>
    <pivotField showAll="0"/>
    <pivotField showAll="0"/>
    <pivotField showAll="0">
      <items count="122">
        <item x="100"/>
        <item x="109"/>
        <item x="75"/>
        <item x="78"/>
        <item x="81"/>
        <item x="52"/>
        <item x="99"/>
        <item x="44"/>
        <item x="53"/>
        <item x="59"/>
        <item x="65"/>
        <item x="90"/>
        <item x="77"/>
        <item x="27"/>
        <item x="45"/>
        <item x="17"/>
        <item x="39"/>
        <item x="37"/>
        <item x="34"/>
        <item x="35"/>
        <item x="23"/>
        <item x="54"/>
        <item x="7"/>
        <item x="3"/>
        <item x="117"/>
        <item x="49"/>
        <item x="76"/>
        <item x="86"/>
        <item x="31"/>
        <item x="56"/>
        <item x="115"/>
        <item x="116"/>
        <item x="66"/>
        <item x="113"/>
        <item x="57"/>
        <item x="62"/>
        <item x="61"/>
        <item x="94"/>
        <item x="87"/>
        <item x="47"/>
        <item x="28"/>
        <item x="30"/>
        <item x="4"/>
        <item x="73"/>
        <item x="12"/>
        <item x="18"/>
        <item x="25"/>
        <item x="48"/>
        <item x="19"/>
        <item x="29"/>
        <item x="110"/>
        <item x="107"/>
        <item x="114"/>
        <item x="106"/>
        <item x="0"/>
        <item x="74"/>
        <item x="64"/>
        <item x="103"/>
        <item x="70"/>
        <item x="69"/>
        <item x="68"/>
        <item x="33"/>
        <item x="36"/>
        <item x="43"/>
        <item x="6"/>
        <item x="5"/>
        <item x="79"/>
        <item x="82"/>
        <item x="14"/>
        <item x="24"/>
        <item x="104"/>
        <item x="102"/>
        <item x="98"/>
        <item x="101"/>
        <item x="88"/>
        <item x="50"/>
        <item x="51"/>
        <item x="63"/>
        <item x="55"/>
        <item x="60"/>
        <item x="111"/>
        <item x="41"/>
        <item x="38"/>
        <item x="40"/>
        <item x="46"/>
        <item x="9"/>
        <item x="2"/>
        <item x="83"/>
        <item x="71"/>
        <item x="72"/>
        <item x="67"/>
        <item x="91"/>
        <item x="89"/>
        <item x="92"/>
        <item x="96"/>
        <item x="97"/>
        <item x="80"/>
        <item x="85"/>
        <item x="118"/>
        <item x="119"/>
        <item x="8"/>
        <item x="10"/>
        <item x="84"/>
        <item x="20"/>
        <item x="21"/>
        <item x="11"/>
        <item x="26"/>
        <item x="16"/>
        <item x="15"/>
        <item x="22"/>
        <item x="42"/>
        <item x="32"/>
        <item x="93"/>
        <item x="112"/>
        <item x="105"/>
        <item x="13"/>
        <item x="108"/>
        <item x="58"/>
        <item x="95"/>
        <item x="1"/>
        <item x="120"/>
        <item t="default"/>
      </items>
    </pivotField>
    <pivotField showAll="0"/>
    <pivotField dataField="1" showAll="0"/>
    <pivotField showAll="0"/>
    <pivotField showAll="0"/>
    <pivotField showAll="0"/>
    <pivotField showAll="0"/>
    <pivotField showAll="0"/>
    <pivotField showAll="0"/>
    <pivotField showAll="0">
      <items count="255">
        <item x="39"/>
        <item x="131"/>
        <item x="128"/>
        <item x="195"/>
        <item x="41"/>
        <item x="223"/>
        <item x="251"/>
        <item x="192"/>
        <item x="127"/>
        <item x="196"/>
        <item x="125"/>
        <item x="129"/>
        <item x="246"/>
        <item x="194"/>
        <item x="248"/>
        <item x="40"/>
        <item x="38"/>
        <item x="245"/>
        <item x="222"/>
        <item x="43"/>
        <item x="126"/>
        <item x="42"/>
        <item x="23"/>
        <item x="37"/>
        <item x="49"/>
        <item x="197"/>
        <item x="134"/>
        <item x="211"/>
        <item x="135"/>
        <item x="136"/>
        <item x="224"/>
        <item x="44"/>
        <item x="50"/>
        <item x="249"/>
        <item x="218"/>
        <item x="48"/>
        <item x="132"/>
        <item x="133"/>
        <item x="29"/>
        <item x="130"/>
        <item x="45"/>
        <item x="46"/>
        <item x="47"/>
        <item x="30"/>
        <item x="252"/>
        <item x="228"/>
        <item x="219"/>
        <item x="31"/>
        <item x="54"/>
        <item x="55"/>
        <item x="56"/>
        <item x="220"/>
        <item x="51"/>
        <item x="221"/>
        <item x="52"/>
        <item x="53"/>
        <item x="32"/>
        <item x="60"/>
        <item x="137"/>
        <item x="61"/>
        <item x="198"/>
        <item x="57"/>
        <item x="199"/>
        <item x="58"/>
        <item x="62"/>
        <item x="250"/>
        <item x="200"/>
        <item x="59"/>
        <item x="66"/>
        <item x="65"/>
        <item x="24"/>
        <item x="139"/>
        <item x="67"/>
        <item x="229"/>
        <item x="64"/>
        <item x="63"/>
        <item x="205"/>
        <item x="138"/>
        <item x="207"/>
        <item x="206"/>
        <item x="186"/>
        <item x="68"/>
        <item x="230"/>
        <item x="35"/>
        <item x="69"/>
        <item x="140"/>
        <item x="70"/>
        <item x="33"/>
        <item x="141"/>
        <item x="201"/>
        <item x="71"/>
        <item x="72"/>
        <item x="34"/>
        <item x="73"/>
        <item x="74"/>
        <item x="76"/>
        <item x="75"/>
        <item x="77"/>
        <item x="78"/>
        <item x="36"/>
        <item x="79"/>
        <item x="80"/>
        <item x="81"/>
        <item x="25"/>
        <item x="241"/>
        <item x="148"/>
        <item x="142"/>
        <item x="225"/>
        <item x="202"/>
        <item x="143"/>
        <item x="26"/>
        <item x="145"/>
        <item x="144"/>
        <item x="110"/>
        <item x="82"/>
        <item x="146"/>
        <item x="226"/>
        <item x="27"/>
        <item x="83"/>
        <item x="84"/>
        <item x="28"/>
        <item x="147"/>
        <item x="193"/>
        <item x="85"/>
        <item x="111"/>
        <item x="149"/>
        <item x="150"/>
        <item x="227"/>
        <item x="151"/>
        <item x="152"/>
        <item x="208"/>
        <item x="153"/>
        <item x="155"/>
        <item x="154"/>
        <item x="86"/>
        <item x="0"/>
        <item x="112"/>
        <item x="113"/>
        <item x="87"/>
        <item x="1"/>
        <item x="156"/>
        <item x="157"/>
        <item x="213"/>
        <item x="212"/>
        <item x="88"/>
        <item x="89"/>
        <item x="117"/>
        <item x="165"/>
        <item x="233"/>
        <item x="6"/>
        <item x="7"/>
        <item x="163"/>
        <item x="164"/>
        <item x="116"/>
        <item x="5"/>
        <item x="114"/>
        <item x="2"/>
        <item x="3"/>
        <item x="158"/>
        <item x="159"/>
        <item x="115"/>
        <item x="4"/>
        <item x="160"/>
        <item x="161"/>
        <item x="162"/>
        <item x="232"/>
        <item x="169"/>
        <item x="242"/>
        <item x="188"/>
        <item x="121"/>
        <item x="187"/>
        <item x="9"/>
        <item x="170"/>
        <item x="239"/>
        <item x="120"/>
        <item x="168"/>
        <item x="8"/>
        <item x="119"/>
        <item x="166"/>
        <item x="237"/>
        <item x="238"/>
        <item x="234"/>
        <item x="203"/>
        <item x="118"/>
        <item x="167"/>
        <item x="214"/>
        <item x="240"/>
        <item x="177"/>
        <item x="176"/>
        <item x="13"/>
        <item x="10"/>
        <item x="12"/>
        <item x="11"/>
        <item x="172"/>
        <item x="123"/>
        <item x="122"/>
        <item x="243"/>
        <item x="173"/>
        <item x="174"/>
        <item x="90"/>
        <item x="171"/>
        <item x="91"/>
        <item x="93"/>
        <item x="244"/>
        <item x="92"/>
        <item x="209"/>
        <item x="18"/>
        <item x="175"/>
        <item x="94"/>
        <item x="247"/>
        <item x="179"/>
        <item x="236"/>
        <item x="235"/>
        <item x="19"/>
        <item x="210"/>
        <item x="100"/>
        <item x="14"/>
        <item x="95"/>
        <item x="20"/>
        <item x="96"/>
        <item x="215"/>
        <item x="16"/>
        <item x="97"/>
        <item x="178"/>
        <item x="98"/>
        <item x="124"/>
        <item x="15"/>
        <item x="180"/>
        <item x="99"/>
        <item x="204"/>
        <item x="17"/>
        <item x="231"/>
        <item x="101"/>
        <item x="191"/>
        <item x="183"/>
        <item x="189"/>
        <item x="184"/>
        <item x="108"/>
        <item x="21"/>
        <item x="22"/>
        <item x="217"/>
        <item x="185"/>
        <item x="109"/>
        <item x="182"/>
        <item x="181"/>
        <item x="107"/>
        <item x="106"/>
        <item x="190"/>
        <item x="104"/>
        <item x="103"/>
        <item x="105"/>
        <item x="102"/>
        <item x="216"/>
        <item x="253"/>
        <item t="default"/>
      </items>
    </pivotField>
    <pivotField showAll="0"/>
    <pivotField showAll="0"/>
    <pivotField showAll="0"/>
    <pivotField axis="axisRow" showAll="0">
      <items count="14">
        <item x="6"/>
        <item x="9"/>
        <item x="10"/>
        <item x="7"/>
        <item x="11"/>
        <item x="8"/>
        <item x="0"/>
        <item x="1"/>
        <item x="2"/>
        <item x="3"/>
        <item x="4"/>
        <item x="5"/>
        <item x="12"/>
        <item t="default"/>
      </items>
    </pivotField>
    <pivotField showAll="0"/>
    <pivotField showAll="0"/>
    <pivotField showAll="0"/>
    <pivotField showAll="0"/>
    <pivotField showAll="0">
      <items count="5">
        <item x="1"/>
        <item x="0"/>
        <item x="2"/>
        <item x="3"/>
        <item t="default"/>
      </items>
    </pivotField>
  </pivotFields>
  <rowFields count="1">
    <field x="17"/>
  </rowFields>
  <rowItems count="13">
    <i>
      <x/>
    </i>
    <i>
      <x v="1"/>
    </i>
    <i>
      <x v="2"/>
    </i>
    <i>
      <x v="3"/>
    </i>
    <i>
      <x v="4"/>
    </i>
    <i>
      <x v="5"/>
    </i>
    <i>
      <x v="6"/>
    </i>
    <i>
      <x v="7"/>
    </i>
    <i>
      <x v="8"/>
    </i>
    <i>
      <x v="9"/>
    </i>
    <i>
      <x v="10"/>
    </i>
    <i>
      <x v="11"/>
    </i>
    <i t="grand">
      <x/>
    </i>
  </rowItems>
  <colItems count="1">
    <i/>
  </colItems>
  <dataFields count="1">
    <dataField name="Sum of Qty" fld="6" baseField="0" baseItem="0"/>
  </dataFields>
  <chartFormats count="4">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dateBetween" evalOrder="-1" id="174" name="Tgl Order input">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E47A80-28F1-4183-9161-D7F93D76902E}" name="PivotTable5"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15">
  <location ref="A16:L24" firstHeaderRow="1" firstDataRow="2" firstDataCol="1"/>
  <pivotFields count="23">
    <pivotField showAll="0"/>
    <pivotField axis="axisRow" showAll="0">
      <items count="5">
        <item x="1"/>
        <item x="0"/>
        <item x="2"/>
        <item x="3"/>
        <item t="default"/>
      </items>
    </pivotField>
    <pivotField showAll="0"/>
    <pivotField showAll="0"/>
    <pivotField axis="axisCol" showAll="0" measureFilter="1" sortType="descending">
      <items count="122">
        <item x="100"/>
        <item x="109"/>
        <item x="75"/>
        <item x="78"/>
        <item x="81"/>
        <item x="52"/>
        <item x="99"/>
        <item x="44"/>
        <item x="53"/>
        <item x="59"/>
        <item x="65"/>
        <item x="90"/>
        <item x="77"/>
        <item x="27"/>
        <item x="45"/>
        <item x="17"/>
        <item x="39"/>
        <item x="37"/>
        <item x="34"/>
        <item x="35"/>
        <item x="23"/>
        <item x="54"/>
        <item x="7"/>
        <item x="3"/>
        <item x="117"/>
        <item x="49"/>
        <item x="76"/>
        <item x="86"/>
        <item x="31"/>
        <item x="56"/>
        <item x="115"/>
        <item x="116"/>
        <item x="66"/>
        <item x="113"/>
        <item x="57"/>
        <item x="62"/>
        <item x="61"/>
        <item x="94"/>
        <item x="87"/>
        <item x="47"/>
        <item x="28"/>
        <item x="30"/>
        <item x="4"/>
        <item x="73"/>
        <item x="12"/>
        <item x="18"/>
        <item x="25"/>
        <item x="48"/>
        <item x="19"/>
        <item x="29"/>
        <item x="110"/>
        <item x="107"/>
        <item x="114"/>
        <item x="106"/>
        <item x="0"/>
        <item x="74"/>
        <item x="64"/>
        <item x="103"/>
        <item x="70"/>
        <item x="69"/>
        <item x="68"/>
        <item x="33"/>
        <item x="36"/>
        <item x="43"/>
        <item x="6"/>
        <item x="5"/>
        <item x="79"/>
        <item x="82"/>
        <item x="14"/>
        <item x="24"/>
        <item x="104"/>
        <item x="102"/>
        <item x="98"/>
        <item x="101"/>
        <item x="88"/>
        <item x="50"/>
        <item x="51"/>
        <item x="63"/>
        <item x="55"/>
        <item x="60"/>
        <item x="111"/>
        <item x="41"/>
        <item x="38"/>
        <item x="40"/>
        <item x="46"/>
        <item x="9"/>
        <item x="2"/>
        <item x="83"/>
        <item x="71"/>
        <item x="72"/>
        <item x="67"/>
        <item x="91"/>
        <item x="89"/>
        <item x="92"/>
        <item x="96"/>
        <item x="97"/>
        <item x="80"/>
        <item x="85"/>
        <item x="118"/>
        <item x="119"/>
        <item x="8"/>
        <item x="10"/>
        <item x="84"/>
        <item x="20"/>
        <item x="21"/>
        <item x="11"/>
        <item x="26"/>
        <item x="16"/>
        <item x="15"/>
        <item x="22"/>
        <item x="42"/>
        <item x="32"/>
        <item x="93"/>
        <item x="112"/>
        <item x="105"/>
        <item x="13"/>
        <item x="108"/>
        <item x="58"/>
        <item x="95"/>
        <item x="1"/>
        <item x="1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255">
        <item x="39"/>
        <item x="131"/>
        <item x="128"/>
        <item x="195"/>
        <item x="41"/>
        <item x="223"/>
        <item x="251"/>
        <item x="192"/>
        <item x="127"/>
        <item x="196"/>
        <item x="125"/>
        <item x="129"/>
        <item x="246"/>
        <item x="194"/>
        <item x="248"/>
        <item x="40"/>
        <item x="38"/>
        <item x="245"/>
        <item x="222"/>
        <item x="43"/>
        <item x="126"/>
        <item x="42"/>
        <item x="23"/>
        <item x="37"/>
        <item x="49"/>
        <item x="197"/>
        <item x="134"/>
        <item x="211"/>
        <item x="135"/>
        <item x="136"/>
        <item x="224"/>
        <item x="44"/>
        <item x="50"/>
        <item x="249"/>
        <item x="218"/>
        <item x="48"/>
        <item x="132"/>
        <item x="133"/>
        <item x="29"/>
        <item x="130"/>
        <item x="45"/>
        <item x="46"/>
        <item x="47"/>
        <item x="30"/>
        <item x="252"/>
        <item x="228"/>
        <item x="219"/>
        <item x="31"/>
        <item x="54"/>
        <item x="55"/>
        <item x="56"/>
        <item x="220"/>
        <item x="51"/>
        <item x="221"/>
        <item x="52"/>
        <item x="53"/>
        <item x="32"/>
        <item x="60"/>
        <item x="137"/>
        <item x="61"/>
        <item x="198"/>
        <item x="57"/>
        <item x="199"/>
        <item x="58"/>
        <item x="62"/>
        <item x="250"/>
        <item x="200"/>
        <item x="59"/>
        <item x="66"/>
        <item x="65"/>
        <item x="24"/>
        <item x="139"/>
        <item x="67"/>
        <item x="229"/>
        <item x="64"/>
        <item x="63"/>
        <item x="205"/>
        <item x="138"/>
        <item x="207"/>
        <item x="206"/>
        <item x="186"/>
        <item x="68"/>
        <item x="230"/>
        <item x="35"/>
        <item x="69"/>
        <item x="140"/>
        <item x="70"/>
        <item x="33"/>
        <item x="141"/>
        <item x="201"/>
        <item x="71"/>
        <item x="72"/>
        <item x="34"/>
        <item x="73"/>
        <item x="74"/>
        <item x="76"/>
        <item x="75"/>
        <item x="77"/>
        <item x="78"/>
        <item x="36"/>
        <item x="79"/>
        <item x="80"/>
        <item x="81"/>
        <item x="25"/>
        <item x="241"/>
        <item x="148"/>
        <item x="142"/>
        <item x="225"/>
        <item x="202"/>
        <item x="143"/>
        <item x="26"/>
        <item x="145"/>
        <item x="144"/>
        <item x="110"/>
        <item x="82"/>
        <item x="146"/>
        <item x="226"/>
        <item x="27"/>
        <item x="83"/>
        <item x="84"/>
        <item x="28"/>
        <item x="147"/>
        <item x="193"/>
        <item x="85"/>
        <item x="111"/>
        <item x="149"/>
        <item x="150"/>
        <item x="227"/>
        <item x="151"/>
        <item x="152"/>
        <item x="208"/>
        <item x="153"/>
        <item x="155"/>
        <item x="154"/>
        <item x="86"/>
        <item x="0"/>
        <item x="112"/>
        <item x="113"/>
        <item x="87"/>
        <item x="1"/>
        <item x="156"/>
        <item x="157"/>
        <item x="213"/>
        <item x="212"/>
        <item x="88"/>
        <item x="89"/>
        <item x="117"/>
        <item x="165"/>
        <item x="233"/>
        <item x="6"/>
        <item x="7"/>
        <item x="163"/>
        <item x="164"/>
        <item x="116"/>
        <item x="5"/>
        <item x="114"/>
        <item x="2"/>
        <item x="3"/>
        <item x="158"/>
        <item x="159"/>
        <item x="115"/>
        <item x="4"/>
        <item x="160"/>
        <item x="161"/>
        <item x="162"/>
        <item x="232"/>
        <item x="169"/>
        <item x="242"/>
        <item x="188"/>
        <item x="121"/>
        <item x="187"/>
        <item x="9"/>
        <item x="170"/>
        <item x="239"/>
        <item x="120"/>
        <item x="168"/>
        <item x="8"/>
        <item x="119"/>
        <item x="166"/>
        <item x="237"/>
        <item x="238"/>
        <item x="234"/>
        <item x="203"/>
        <item x="118"/>
        <item x="167"/>
        <item x="214"/>
        <item x="240"/>
        <item x="177"/>
        <item x="176"/>
        <item x="13"/>
        <item x="10"/>
        <item x="12"/>
        <item x="11"/>
        <item x="172"/>
        <item x="123"/>
        <item x="122"/>
        <item x="243"/>
        <item x="173"/>
        <item x="174"/>
        <item x="90"/>
        <item x="171"/>
        <item x="91"/>
        <item x="93"/>
        <item x="244"/>
        <item x="92"/>
        <item x="209"/>
        <item x="18"/>
        <item x="175"/>
        <item x="94"/>
        <item x="247"/>
        <item x="179"/>
        <item x="236"/>
        <item x="235"/>
        <item x="19"/>
        <item x="210"/>
        <item x="100"/>
        <item x="14"/>
        <item x="95"/>
        <item x="20"/>
        <item x="96"/>
        <item x="215"/>
        <item x="16"/>
        <item x="97"/>
        <item x="178"/>
        <item x="98"/>
        <item x="124"/>
        <item x="15"/>
        <item x="180"/>
        <item x="99"/>
        <item x="204"/>
        <item x="17"/>
        <item x="231"/>
        <item x="101"/>
        <item x="191"/>
        <item x="183"/>
        <item x="189"/>
        <item x="184"/>
        <item x="108"/>
        <item x="21"/>
        <item x="22"/>
        <item x="217"/>
        <item x="185"/>
        <item x="109"/>
        <item x="182"/>
        <item x="181"/>
        <item x="107"/>
        <item x="106"/>
        <item x="190"/>
        <item x="104"/>
        <item x="103"/>
        <item x="105"/>
        <item x="102"/>
        <item x="216"/>
        <item x="253"/>
        <item t="default"/>
      </items>
    </pivotField>
    <pivotField showAll="0"/>
    <pivotField showAll="0"/>
    <pivotField showAll="0"/>
    <pivotField showAll="0"/>
    <pivotField showAll="0"/>
    <pivotField showAll="0"/>
    <pivotField showAll="0"/>
    <pivotField dataField="1"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s>
  <rowFields count="2">
    <field x="22"/>
    <field x="1"/>
  </rowFields>
  <rowItems count="7">
    <i>
      <x v="1"/>
    </i>
    <i r="1">
      <x v="1"/>
    </i>
    <i>
      <x/>
    </i>
    <i r="1">
      <x/>
    </i>
    <i>
      <x v="2"/>
    </i>
    <i r="1">
      <x v="2"/>
    </i>
    <i t="grand">
      <x/>
    </i>
  </rowItems>
  <colFields count="1">
    <field x="4"/>
  </colFields>
  <colItems count="11">
    <i>
      <x v="45"/>
    </i>
    <i>
      <x v="48"/>
    </i>
    <i>
      <x v="79"/>
    </i>
    <i>
      <x v="105"/>
    </i>
    <i>
      <x v="68"/>
    </i>
    <i>
      <x v="58"/>
    </i>
    <i>
      <x v="117"/>
    </i>
    <i>
      <x v="97"/>
    </i>
    <i>
      <x v="59"/>
    </i>
    <i>
      <x v="69"/>
    </i>
    <i t="grand">
      <x/>
    </i>
  </colItems>
  <dataFields count="1">
    <dataField name="Sum of Sales" fld="21" baseField="0" baseItem="0"/>
  </dataFields>
  <chartFormats count="473">
    <chartFormat chart="8" format="110" series="1">
      <pivotArea type="data" outline="0" fieldPosition="0">
        <references count="1">
          <reference field="4" count="1" selected="0">
            <x v="10"/>
          </reference>
        </references>
      </pivotArea>
    </chartFormat>
    <chartFormat chart="8" format="111" series="1">
      <pivotArea type="data" outline="0" fieldPosition="0">
        <references count="1">
          <reference field="4" count="1" selected="0">
            <x v="11"/>
          </reference>
        </references>
      </pivotArea>
    </chartFormat>
    <chartFormat chart="8" format="112" series="1">
      <pivotArea type="data" outline="0" fieldPosition="0">
        <references count="1">
          <reference field="4" count="1" selected="0">
            <x v="12"/>
          </reference>
        </references>
      </pivotArea>
    </chartFormat>
    <chartFormat chart="8" format="113" series="1">
      <pivotArea type="data" outline="0" fieldPosition="0">
        <references count="1">
          <reference field="4" count="1" selected="0">
            <x v="13"/>
          </reference>
        </references>
      </pivotArea>
    </chartFormat>
    <chartFormat chart="8" format="114" series="1">
      <pivotArea type="data" outline="0" fieldPosition="0">
        <references count="1">
          <reference field="4" count="1" selected="0">
            <x v="14"/>
          </reference>
        </references>
      </pivotArea>
    </chartFormat>
    <chartFormat chart="8" format="115" series="1">
      <pivotArea type="data" outline="0" fieldPosition="0">
        <references count="1">
          <reference field="4" count="1" selected="0">
            <x v="15"/>
          </reference>
        </references>
      </pivotArea>
    </chartFormat>
    <chartFormat chart="8" format="116" series="1">
      <pivotArea type="data" outline="0" fieldPosition="0">
        <references count="1">
          <reference field="4" count="1" selected="0">
            <x v="16"/>
          </reference>
        </references>
      </pivotArea>
    </chartFormat>
    <chartFormat chart="8" format="117" series="1">
      <pivotArea type="data" outline="0" fieldPosition="0">
        <references count="1">
          <reference field="4" count="1" selected="0">
            <x v="17"/>
          </reference>
        </references>
      </pivotArea>
    </chartFormat>
    <chartFormat chart="8" format="118" series="1">
      <pivotArea type="data" outline="0" fieldPosition="0">
        <references count="1">
          <reference field="4" count="1" selected="0">
            <x v="18"/>
          </reference>
        </references>
      </pivotArea>
    </chartFormat>
    <chartFormat chart="8" format="119" series="1">
      <pivotArea type="data" outline="0" fieldPosition="0">
        <references count="1">
          <reference field="4" count="1" selected="0">
            <x v="19"/>
          </reference>
        </references>
      </pivotArea>
    </chartFormat>
    <chartFormat chart="8" format="120" series="1">
      <pivotArea type="data" outline="0" fieldPosition="0">
        <references count="1">
          <reference field="4" count="1" selected="0">
            <x v="20"/>
          </reference>
        </references>
      </pivotArea>
    </chartFormat>
    <chartFormat chart="8" format="121" series="1">
      <pivotArea type="data" outline="0" fieldPosition="0">
        <references count="1">
          <reference field="4" count="1" selected="0">
            <x v="21"/>
          </reference>
        </references>
      </pivotArea>
    </chartFormat>
    <chartFormat chart="8" format="122" series="1">
      <pivotArea type="data" outline="0" fieldPosition="0">
        <references count="1">
          <reference field="4" count="1" selected="0">
            <x v="22"/>
          </reference>
        </references>
      </pivotArea>
    </chartFormat>
    <chartFormat chart="8" format="123" series="1">
      <pivotArea type="data" outline="0" fieldPosition="0">
        <references count="1">
          <reference field="4" count="1" selected="0">
            <x v="23"/>
          </reference>
        </references>
      </pivotArea>
    </chartFormat>
    <chartFormat chart="8" format="124" series="1">
      <pivotArea type="data" outline="0" fieldPosition="0">
        <references count="1">
          <reference field="4" count="1" selected="0">
            <x v="24"/>
          </reference>
        </references>
      </pivotArea>
    </chartFormat>
    <chartFormat chart="8" format="125" series="1">
      <pivotArea type="data" outline="0" fieldPosition="0">
        <references count="1">
          <reference field="4" count="1" selected="0">
            <x v="25"/>
          </reference>
        </references>
      </pivotArea>
    </chartFormat>
    <chartFormat chart="8" format="126" series="1">
      <pivotArea type="data" outline="0" fieldPosition="0">
        <references count="1">
          <reference field="4" count="1" selected="0">
            <x v="26"/>
          </reference>
        </references>
      </pivotArea>
    </chartFormat>
    <chartFormat chart="8" format="127" series="1">
      <pivotArea type="data" outline="0" fieldPosition="0">
        <references count="1">
          <reference field="4" count="1" selected="0">
            <x v="27"/>
          </reference>
        </references>
      </pivotArea>
    </chartFormat>
    <chartFormat chart="8" format="128" series="1">
      <pivotArea type="data" outline="0" fieldPosition="0">
        <references count="1">
          <reference field="4" count="1" selected="0">
            <x v="28"/>
          </reference>
        </references>
      </pivotArea>
    </chartFormat>
    <chartFormat chart="8" format="129" series="1">
      <pivotArea type="data" outline="0" fieldPosition="0">
        <references count="1">
          <reference field="4" count="1" selected="0">
            <x v="29"/>
          </reference>
        </references>
      </pivotArea>
    </chartFormat>
    <chartFormat chart="8" format="130" series="1">
      <pivotArea type="data" outline="0" fieldPosition="0">
        <references count="1">
          <reference field="4" count="1" selected="0">
            <x v="30"/>
          </reference>
        </references>
      </pivotArea>
    </chartFormat>
    <chartFormat chart="8" format="131" series="1">
      <pivotArea type="data" outline="0" fieldPosition="0">
        <references count="1">
          <reference field="4" count="1" selected="0">
            <x v="31"/>
          </reference>
        </references>
      </pivotArea>
    </chartFormat>
    <chartFormat chart="8" format="132" series="1">
      <pivotArea type="data" outline="0" fieldPosition="0">
        <references count="1">
          <reference field="4" count="1" selected="0">
            <x v="32"/>
          </reference>
        </references>
      </pivotArea>
    </chartFormat>
    <chartFormat chart="8" format="133" series="1">
      <pivotArea type="data" outline="0" fieldPosition="0">
        <references count="1">
          <reference field="4" count="1" selected="0">
            <x v="33"/>
          </reference>
        </references>
      </pivotArea>
    </chartFormat>
    <chartFormat chart="8" format="134" series="1">
      <pivotArea type="data" outline="0" fieldPosition="0">
        <references count="1">
          <reference field="4" count="1" selected="0">
            <x v="34"/>
          </reference>
        </references>
      </pivotArea>
    </chartFormat>
    <chartFormat chart="8" format="135" series="1">
      <pivotArea type="data" outline="0" fieldPosition="0">
        <references count="1">
          <reference field="4" count="1" selected="0">
            <x v="35"/>
          </reference>
        </references>
      </pivotArea>
    </chartFormat>
    <chartFormat chart="8" format="136" series="1">
      <pivotArea type="data" outline="0" fieldPosition="0">
        <references count="1">
          <reference field="4" count="1" selected="0">
            <x v="36"/>
          </reference>
        </references>
      </pivotArea>
    </chartFormat>
    <chartFormat chart="8" format="137" series="1">
      <pivotArea type="data" outline="0" fieldPosition="0">
        <references count="1">
          <reference field="4" count="1" selected="0">
            <x v="37"/>
          </reference>
        </references>
      </pivotArea>
    </chartFormat>
    <chartFormat chart="8" format="138" series="1">
      <pivotArea type="data" outline="0" fieldPosition="0">
        <references count="1">
          <reference field="4" count="1" selected="0">
            <x v="38"/>
          </reference>
        </references>
      </pivotArea>
    </chartFormat>
    <chartFormat chart="8" format="139" series="1">
      <pivotArea type="data" outline="0" fieldPosition="0">
        <references count="1">
          <reference field="4" count="1" selected="0">
            <x v="39"/>
          </reference>
        </references>
      </pivotArea>
    </chartFormat>
    <chartFormat chart="8" format="140" series="1">
      <pivotArea type="data" outline="0" fieldPosition="0">
        <references count="1">
          <reference field="4" count="1" selected="0">
            <x v="40"/>
          </reference>
        </references>
      </pivotArea>
    </chartFormat>
    <chartFormat chart="8" format="141" series="1">
      <pivotArea type="data" outline="0" fieldPosition="0">
        <references count="1">
          <reference field="4" count="1" selected="0">
            <x v="41"/>
          </reference>
        </references>
      </pivotArea>
    </chartFormat>
    <chartFormat chart="8" format="142" series="1">
      <pivotArea type="data" outline="0" fieldPosition="0">
        <references count="1">
          <reference field="4" count="1" selected="0">
            <x v="42"/>
          </reference>
        </references>
      </pivotArea>
    </chartFormat>
    <chartFormat chart="8" format="143" series="1">
      <pivotArea type="data" outline="0" fieldPosition="0">
        <references count="1">
          <reference field="4" count="1" selected="0">
            <x v="43"/>
          </reference>
        </references>
      </pivotArea>
    </chartFormat>
    <chartFormat chart="8" format="144" series="1">
      <pivotArea type="data" outline="0" fieldPosition="0">
        <references count="1">
          <reference field="4" count="1" selected="0">
            <x v="44"/>
          </reference>
        </references>
      </pivotArea>
    </chartFormat>
    <chartFormat chart="8" format="145" series="1">
      <pivotArea type="data" outline="0" fieldPosition="0">
        <references count="1">
          <reference field="4" count="1" selected="0">
            <x v="45"/>
          </reference>
        </references>
      </pivotArea>
    </chartFormat>
    <chartFormat chart="8" format="146" series="1">
      <pivotArea type="data" outline="0" fieldPosition="0">
        <references count="1">
          <reference field="4" count="1" selected="0">
            <x v="46"/>
          </reference>
        </references>
      </pivotArea>
    </chartFormat>
    <chartFormat chart="8" format="147" series="1">
      <pivotArea type="data" outline="0" fieldPosition="0">
        <references count="1">
          <reference field="4" count="1" selected="0">
            <x v="47"/>
          </reference>
        </references>
      </pivotArea>
    </chartFormat>
    <chartFormat chart="8" format="148" series="1">
      <pivotArea type="data" outline="0" fieldPosition="0">
        <references count="1">
          <reference field="4" count="1" selected="0">
            <x v="48"/>
          </reference>
        </references>
      </pivotArea>
    </chartFormat>
    <chartFormat chart="8" format="149" series="1">
      <pivotArea type="data" outline="0" fieldPosition="0">
        <references count="1">
          <reference field="4" count="1" selected="0">
            <x v="49"/>
          </reference>
        </references>
      </pivotArea>
    </chartFormat>
    <chartFormat chart="8" format="150" series="1">
      <pivotArea type="data" outline="0" fieldPosition="0">
        <references count="1">
          <reference field="4" count="1" selected="0">
            <x v="50"/>
          </reference>
        </references>
      </pivotArea>
    </chartFormat>
    <chartFormat chart="8" format="151" series="1">
      <pivotArea type="data" outline="0" fieldPosition="0">
        <references count="1">
          <reference field="4" count="1" selected="0">
            <x v="51"/>
          </reference>
        </references>
      </pivotArea>
    </chartFormat>
    <chartFormat chart="8" format="152" series="1">
      <pivotArea type="data" outline="0" fieldPosition="0">
        <references count="1">
          <reference field="4" count="1" selected="0">
            <x v="52"/>
          </reference>
        </references>
      </pivotArea>
    </chartFormat>
    <chartFormat chart="8" format="153" series="1">
      <pivotArea type="data" outline="0" fieldPosition="0">
        <references count="1">
          <reference field="4" count="1" selected="0">
            <x v="53"/>
          </reference>
        </references>
      </pivotArea>
    </chartFormat>
    <chartFormat chart="8" format="154" series="1">
      <pivotArea type="data" outline="0" fieldPosition="0">
        <references count="1">
          <reference field="4" count="1" selected="0">
            <x v="54"/>
          </reference>
        </references>
      </pivotArea>
    </chartFormat>
    <chartFormat chart="8" format="155" series="1">
      <pivotArea type="data" outline="0" fieldPosition="0">
        <references count="1">
          <reference field="4" count="1" selected="0">
            <x v="55"/>
          </reference>
        </references>
      </pivotArea>
    </chartFormat>
    <chartFormat chart="8" format="156" series="1">
      <pivotArea type="data" outline="0" fieldPosition="0">
        <references count="1">
          <reference field="4" count="1" selected="0">
            <x v="56"/>
          </reference>
        </references>
      </pivotArea>
    </chartFormat>
    <chartFormat chart="8" format="157" series="1">
      <pivotArea type="data" outline="0" fieldPosition="0">
        <references count="1">
          <reference field="4" count="1" selected="0">
            <x v="57"/>
          </reference>
        </references>
      </pivotArea>
    </chartFormat>
    <chartFormat chart="8" format="158" series="1">
      <pivotArea type="data" outline="0" fieldPosition="0">
        <references count="1">
          <reference field="4" count="1" selected="0">
            <x v="58"/>
          </reference>
        </references>
      </pivotArea>
    </chartFormat>
    <chartFormat chart="8" format="159" series="1">
      <pivotArea type="data" outline="0" fieldPosition="0">
        <references count="1">
          <reference field="4" count="1" selected="0">
            <x v="59"/>
          </reference>
        </references>
      </pivotArea>
    </chartFormat>
    <chartFormat chart="8" format="160" series="1">
      <pivotArea type="data" outline="0" fieldPosition="0">
        <references count="1">
          <reference field="4" count="1" selected="0">
            <x v="60"/>
          </reference>
        </references>
      </pivotArea>
    </chartFormat>
    <chartFormat chart="8" format="161" series="1">
      <pivotArea type="data" outline="0" fieldPosition="0">
        <references count="1">
          <reference field="4" count="1" selected="0">
            <x v="61"/>
          </reference>
        </references>
      </pivotArea>
    </chartFormat>
    <chartFormat chart="8" format="162" series="1">
      <pivotArea type="data" outline="0" fieldPosition="0">
        <references count="1">
          <reference field="4" count="1" selected="0">
            <x v="62"/>
          </reference>
        </references>
      </pivotArea>
    </chartFormat>
    <chartFormat chart="8" format="163" series="1">
      <pivotArea type="data" outline="0" fieldPosition="0">
        <references count="1">
          <reference field="4" count="1" selected="0">
            <x v="63"/>
          </reference>
        </references>
      </pivotArea>
    </chartFormat>
    <chartFormat chart="8" format="164" series="1">
      <pivotArea type="data" outline="0" fieldPosition="0">
        <references count="1">
          <reference field="4" count="1" selected="0">
            <x v="64"/>
          </reference>
        </references>
      </pivotArea>
    </chartFormat>
    <chartFormat chart="8" format="165" series="1">
      <pivotArea type="data" outline="0" fieldPosition="0">
        <references count="1">
          <reference field="4" count="1" selected="0">
            <x v="65"/>
          </reference>
        </references>
      </pivotArea>
    </chartFormat>
    <chartFormat chart="8" format="166" series="1">
      <pivotArea type="data" outline="0" fieldPosition="0">
        <references count="1">
          <reference field="4" count="1" selected="0">
            <x v="66"/>
          </reference>
        </references>
      </pivotArea>
    </chartFormat>
    <chartFormat chart="8" format="167" series="1">
      <pivotArea type="data" outline="0" fieldPosition="0">
        <references count="1">
          <reference field="4" count="1" selected="0">
            <x v="67"/>
          </reference>
        </references>
      </pivotArea>
    </chartFormat>
    <chartFormat chart="8" format="168" series="1">
      <pivotArea type="data" outline="0" fieldPosition="0">
        <references count="1">
          <reference field="4" count="1" selected="0">
            <x v="68"/>
          </reference>
        </references>
      </pivotArea>
    </chartFormat>
    <chartFormat chart="8" format="169" series="1">
      <pivotArea type="data" outline="0" fieldPosition="0">
        <references count="1">
          <reference field="4" count="1" selected="0">
            <x v="69"/>
          </reference>
        </references>
      </pivotArea>
    </chartFormat>
    <chartFormat chart="8" format="170" series="1">
      <pivotArea type="data" outline="0" fieldPosition="0">
        <references count="1">
          <reference field="4" count="1" selected="0">
            <x v="70"/>
          </reference>
        </references>
      </pivotArea>
    </chartFormat>
    <chartFormat chart="8" format="171" series="1">
      <pivotArea type="data" outline="0" fieldPosition="0">
        <references count="1">
          <reference field="4" count="1" selected="0">
            <x v="71"/>
          </reference>
        </references>
      </pivotArea>
    </chartFormat>
    <chartFormat chart="8" format="172" series="1">
      <pivotArea type="data" outline="0" fieldPosition="0">
        <references count="1">
          <reference field="4" count="1" selected="0">
            <x v="72"/>
          </reference>
        </references>
      </pivotArea>
    </chartFormat>
    <chartFormat chart="8" format="173" series="1">
      <pivotArea type="data" outline="0" fieldPosition="0">
        <references count="1">
          <reference field="4" count="1" selected="0">
            <x v="73"/>
          </reference>
        </references>
      </pivotArea>
    </chartFormat>
    <chartFormat chart="8" format="174" series="1">
      <pivotArea type="data" outline="0" fieldPosition="0">
        <references count="1">
          <reference field="4" count="1" selected="0">
            <x v="74"/>
          </reference>
        </references>
      </pivotArea>
    </chartFormat>
    <chartFormat chart="8" format="175" series="1">
      <pivotArea type="data" outline="0" fieldPosition="0">
        <references count="1">
          <reference field="4" count="1" selected="0">
            <x v="75"/>
          </reference>
        </references>
      </pivotArea>
    </chartFormat>
    <chartFormat chart="8" format="176" series="1">
      <pivotArea type="data" outline="0" fieldPosition="0">
        <references count="1">
          <reference field="4" count="1" selected="0">
            <x v="76"/>
          </reference>
        </references>
      </pivotArea>
    </chartFormat>
    <chartFormat chart="8" format="177" series="1">
      <pivotArea type="data" outline="0" fieldPosition="0">
        <references count="1">
          <reference field="4" count="1" selected="0">
            <x v="77"/>
          </reference>
        </references>
      </pivotArea>
    </chartFormat>
    <chartFormat chart="8" format="178" series="1">
      <pivotArea type="data" outline="0" fieldPosition="0">
        <references count="1">
          <reference field="4" count="1" selected="0">
            <x v="78"/>
          </reference>
        </references>
      </pivotArea>
    </chartFormat>
    <chartFormat chart="8" format="179" series="1">
      <pivotArea type="data" outline="0" fieldPosition="0">
        <references count="1">
          <reference field="4" count="1" selected="0">
            <x v="79"/>
          </reference>
        </references>
      </pivotArea>
    </chartFormat>
    <chartFormat chart="8" format="180" series="1">
      <pivotArea type="data" outline="0" fieldPosition="0">
        <references count="1">
          <reference field="4" count="1" selected="0">
            <x v="80"/>
          </reference>
        </references>
      </pivotArea>
    </chartFormat>
    <chartFormat chart="8" format="181" series="1">
      <pivotArea type="data" outline="0" fieldPosition="0">
        <references count="1">
          <reference field="4" count="1" selected="0">
            <x v="81"/>
          </reference>
        </references>
      </pivotArea>
    </chartFormat>
    <chartFormat chart="8" format="182" series="1">
      <pivotArea type="data" outline="0" fieldPosition="0">
        <references count="1">
          <reference field="4" count="1" selected="0">
            <x v="82"/>
          </reference>
        </references>
      </pivotArea>
    </chartFormat>
    <chartFormat chart="8" format="183" series="1">
      <pivotArea type="data" outline="0" fieldPosition="0">
        <references count="1">
          <reference field="4" count="1" selected="0">
            <x v="83"/>
          </reference>
        </references>
      </pivotArea>
    </chartFormat>
    <chartFormat chart="8" format="184" series="1">
      <pivotArea type="data" outline="0" fieldPosition="0">
        <references count="1">
          <reference field="4" count="1" selected="0">
            <x v="84"/>
          </reference>
        </references>
      </pivotArea>
    </chartFormat>
    <chartFormat chart="8" format="185" series="1">
      <pivotArea type="data" outline="0" fieldPosition="0">
        <references count="1">
          <reference field="4" count="1" selected="0">
            <x v="85"/>
          </reference>
        </references>
      </pivotArea>
    </chartFormat>
    <chartFormat chart="8" format="186" series="1">
      <pivotArea type="data" outline="0" fieldPosition="0">
        <references count="1">
          <reference field="4" count="1" selected="0">
            <x v="86"/>
          </reference>
        </references>
      </pivotArea>
    </chartFormat>
    <chartFormat chart="8" format="187" series="1">
      <pivotArea type="data" outline="0" fieldPosition="0">
        <references count="1">
          <reference field="4" count="1" selected="0">
            <x v="87"/>
          </reference>
        </references>
      </pivotArea>
    </chartFormat>
    <chartFormat chart="8" format="188" series="1">
      <pivotArea type="data" outline="0" fieldPosition="0">
        <references count="1">
          <reference field="4" count="1" selected="0">
            <x v="88"/>
          </reference>
        </references>
      </pivotArea>
    </chartFormat>
    <chartFormat chart="8" format="189" series="1">
      <pivotArea type="data" outline="0" fieldPosition="0">
        <references count="1">
          <reference field="4" count="1" selected="0">
            <x v="89"/>
          </reference>
        </references>
      </pivotArea>
    </chartFormat>
    <chartFormat chart="8" format="190" series="1">
      <pivotArea type="data" outline="0" fieldPosition="0">
        <references count="1">
          <reference field="4" count="1" selected="0">
            <x v="90"/>
          </reference>
        </references>
      </pivotArea>
    </chartFormat>
    <chartFormat chart="8" format="191" series="1">
      <pivotArea type="data" outline="0" fieldPosition="0">
        <references count="1">
          <reference field="4" count="1" selected="0">
            <x v="91"/>
          </reference>
        </references>
      </pivotArea>
    </chartFormat>
    <chartFormat chart="8" format="192" series="1">
      <pivotArea type="data" outline="0" fieldPosition="0">
        <references count="1">
          <reference field="4" count="1" selected="0">
            <x v="92"/>
          </reference>
        </references>
      </pivotArea>
    </chartFormat>
    <chartFormat chart="8" format="193" series="1">
      <pivotArea type="data" outline="0" fieldPosition="0">
        <references count="1">
          <reference field="4" count="1" selected="0">
            <x v="93"/>
          </reference>
        </references>
      </pivotArea>
    </chartFormat>
    <chartFormat chart="8" format="194" series="1">
      <pivotArea type="data" outline="0" fieldPosition="0">
        <references count="1">
          <reference field="4" count="1" selected="0">
            <x v="94"/>
          </reference>
        </references>
      </pivotArea>
    </chartFormat>
    <chartFormat chart="8" format="195" series="1">
      <pivotArea type="data" outline="0" fieldPosition="0">
        <references count="1">
          <reference field="4" count="1" selected="0">
            <x v="95"/>
          </reference>
        </references>
      </pivotArea>
    </chartFormat>
    <chartFormat chart="8" format="196" series="1">
      <pivotArea type="data" outline="0" fieldPosition="0">
        <references count="1">
          <reference field="4" count="1" selected="0">
            <x v="96"/>
          </reference>
        </references>
      </pivotArea>
    </chartFormat>
    <chartFormat chart="8" format="197" series="1">
      <pivotArea type="data" outline="0" fieldPosition="0">
        <references count="1">
          <reference field="4" count="1" selected="0">
            <x v="97"/>
          </reference>
        </references>
      </pivotArea>
    </chartFormat>
    <chartFormat chart="8" format="198" series="1">
      <pivotArea type="data" outline="0" fieldPosition="0">
        <references count="1">
          <reference field="4" count="1" selected="0">
            <x v="98"/>
          </reference>
        </references>
      </pivotArea>
    </chartFormat>
    <chartFormat chart="8" format="199" series="1">
      <pivotArea type="data" outline="0" fieldPosition="0">
        <references count="1">
          <reference field="4" count="1" selected="0">
            <x v="99"/>
          </reference>
        </references>
      </pivotArea>
    </chartFormat>
    <chartFormat chart="8" format="200" series="1">
      <pivotArea type="data" outline="0" fieldPosition="0">
        <references count="1">
          <reference field="4" count="1" selected="0">
            <x v="100"/>
          </reference>
        </references>
      </pivotArea>
    </chartFormat>
    <chartFormat chart="8" format="201" series="1">
      <pivotArea type="data" outline="0" fieldPosition="0">
        <references count="1">
          <reference field="4" count="1" selected="0">
            <x v="101"/>
          </reference>
        </references>
      </pivotArea>
    </chartFormat>
    <chartFormat chart="8" format="202" series="1">
      <pivotArea type="data" outline="0" fieldPosition="0">
        <references count="1">
          <reference field="4" count="1" selected="0">
            <x v="102"/>
          </reference>
        </references>
      </pivotArea>
    </chartFormat>
    <chartFormat chart="8" format="203" series="1">
      <pivotArea type="data" outline="0" fieldPosition="0">
        <references count="1">
          <reference field="4" count="1" selected="0">
            <x v="103"/>
          </reference>
        </references>
      </pivotArea>
    </chartFormat>
    <chartFormat chart="8" format="204" series="1">
      <pivotArea type="data" outline="0" fieldPosition="0">
        <references count="1">
          <reference field="4" count="1" selected="0">
            <x v="104"/>
          </reference>
        </references>
      </pivotArea>
    </chartFormat>
    <chartFormat chart="8" format="205" series="1">
      <pivotArea type="data" outline="0" fieldPosition="0">
        <references count="1">
          <reference field="4" count="1" selected="0">
            <x v="105"/>
          </reference>
        </references>
      </pivotArea>
    </chartFormat>
    <chartFormat chart="8" format="206" series="1">
      <pivotArea type="data" outline="0" fieldPosition="0">
        <references count="1">
          <reference field="4" count="1" selected="0">
            <x v="106"/>
          </reference>
        </references>
      </pivotArea>
    </chartFormat>
    <chartFormat chart="8" format="207" series="1">
      <pivotArea type="data" outline="0" fieldPosition="0">
        <references count="1">
          <reference field="4" count="1" selected="0">
            <x v="107"/>
          </reference>
        </references>
      </pivotArea>
    </chartFormat>
    <chartFormat chart="8" format="208" series="1">
      <pivotArea type="data" outline="0" fieldPosition="0">
        <references count="1">
          <reference field="4" count="1" selected="0">
            <x v="108"/>
          </reference>
        </references>
      </pivotArea>
    </chartFormat>
    <chartFormat chart="8" format="209" series="1">
      <pivotArea type="data" outline="0" fieldPosition="0">
        <references count="1">
          <reference field="4" count="1" selected="0">
            <x v="109"/>
          </reference>
        </references>
      </pivotArea>
    </chartFormat>
    <chartFormat chart="8" format="210" series="1">
      <pivotArea type="data" outline="0" fieldPosition="0">
        <references count="1">
          <reference field="4" count="1" selected="0">
            <x v="110"/>
          </reference>
        </references>
      </pivotArea>
    </chartFormat>
    <chartFormat chart="8" format="211" series="1">
      <pivotArea type="data" outline="0" fieldPosition="0">
        <references count="1">
          <reference field="4" count="1" selected="0">
            <x v="111"/>
          </reference>
        </references>
      </pivotArea>
    </chartFormat>
    <chartFormat chart="8" format="212" series="1">
      <pivotArea type="data" outline="0" fieldPosition="0">
        <references count="1">
          <reference field="4" count="1" selected="0">
            <x v="112"/>
          </reference>
        </references>
      </pivotArea>
    </chartFormat>
    <chartFormat chart="8" format="213" series="1">
      <pivotArea type="data" outline="0" fieldPosition="0">
        <references count="1">
          <reference field="4" count="1" selected="0">
            <x v="113"/>
          </reference>
        </references>
      </pivotArea>
    </chartFormat>
    <chartFormat chart="8" format="214" series="1">
      <pivotArea type="data" outline="0" fieldPosition="0">
        <references count="1">
          <reference field="4" count="1" selected="0">
            <x v="114"/>
          </reference>
        </references>
      </pivotArea>
    </chartFormat>
    <chartFormat chart="8" format="215" series="1">
      <pivotArea type="data" outline="0" fieldPosition="0">
        <references count="1">
          <reference field="4" count="1" selected="0">
            <x v="115"/>
          </reference>
        </references>
      </pivotArea>
    </chartFormat>
    <chartFormat chart="8" format="216" series="1">
      <pivotArea type="data" outline="0" fieldPosition="0">
        <references count="1">
          <reference field="4" count="1" selected="0">
            <x v="116"/>
          </reference>
        </references>
      </pivotArea>
    </chartFormat>
    <chartFormat chart="8" format="217" series="1">
      <pivotArea type="data" outline="0" fieldPosition="0">
        <references count="1">
          <reference field="4" count="1" selected="0">
            <x v="117"/>
          </reference>
        </references>
      </pivotArea>
    </chartFormat>
    <chartFormat chart="8" format="218" series="1">
      <pivotArea type="data" outline="0" fieldPosition="0">
        <references count="1">
          <reference field="4" count="1" selected="0">
            <x v="118"/>
          </reference>
        </references>
      </pivotArea>
    </chartFormat>
    <chartFormat chart="8" format="219" series="1">
      <pivotArea type="data" outline="0" fieldPosition="0">
        <references count="1">
          <reference field="4" count="1" selected="0">
            <x v="119"/>
          </reference>
        </references>
      </pivotArea>
    </chartFormat>
    <chartFormat chart="8" format="220" series="1">
      <pivotArea type="data" outline="0" fieldPosition="0">
        <references count="1">
          <reference field="4" count="1" selected="0">
            <x v="0"/>
          </reference>
        </references>
      </pivotArea>
    </chartFormat>
    <chartFormat chart="8" format="221" series="1">
      <pivotArea type="data" outline="0" fieldPosition="0">
        <references count="1">
          <reference field="4" count="1" selected="0">
            <x v="1"/>
          </reference>
        </references>
      </pivotArea>
    </chartFormat>
    <chartFormat chart="8" format="222" series="1">
      <pivotArea type="data" outline="0" fieldPosition="0">
        <references count="1">
          <reference field="4" count="1" selected="0">
            <x v="2"/>
          </reference>
        </references>
      </pivotArea>
    </chartFormat>
    <chartFormat chart="8" format="223" series="1">
      <pivotArea type="data" outline="0" fieldPosition="0">
        <references count="1">
          <reference field="4" count="1" selected="0">
            <x v="3"/>
          </reference>
        </references>
      </pivotArea>
    </chartFormat>
    <chartFormat chart="8" format="224" series="1">
      <pivotArea type="data" outline="0" fieldPosition="0">
        <references count="1">
          <reference field="4" count="1" selected="0">
            <x v="4"/>
          </reference>
        </references>
      </pivotArea>
    </chartFormat>
    <chartFormat chart="8" format="225" series="1">
      <pivotArea type="data" outline="0" fieldPosition="0">
        <references count="1">
          <reference field="4" count="1" selected="0">
            <x v="5"/>
          </reference>
        </references>
      </pivotArea>
    </chartFormat>
    <chartFormat chart="8" format="226" series="1">
      <pivotArea type="data" outline="0" fieldPosition="0">
        <references count="1">
          <reference field="4" count="1" selected="0">
            <x v="6"/>
          </reference>
        </references>
      </pivotArea>
    </chartFormat>
    <chartFormat chart="8" format="227" series="1">
      <pivotArea type="data" outline="0" fieldPosition="0">
        <references count="1">
          <reference field="4" count="1" selected="0">
            <x v="7"/>
          </reference>
        </references>
      </pivotArea>
    </chartFormat>
    <chartFormat chart="8" format="228" series="1">
      <pivotArea type="data" outline="0" fieldPosition="0">
        <references count="1">
          <reference field="4" count="1" selected="0">
            <x v="8"/>
          </reference>
        </references>
      </pivotArea>
    </chartFormat>
    <chartFormat chart="8" format="229" series="1">
      <pivotArea type="data" outline="0" fieldPosition="0">
        <references count="1">
          <reference field="4" count="1" selected="0">
            <x v="9"/>
          </reference>
        </references>
      </pivotArea>
    </chartFormat>
    <chartFormat chart="0" format="90" series="1">
      <pivotArea type="data" outline="0" fieldPosition="0">
        <references count="1">
          <reference field="4" count="1" selected="0">
            <x v="10"/>
          </reference>
        </references>
      </pivotArea>
    </chartFormat>
    <chartFormat chart="0" format="91" series="1">
      <pivotArea type="data" outline="0" fieldPosition="0">
        <references count="1">
          <reference field="4" count="1" selected="0">
            <x v="11"/>
          </reference>
        </references>
      </pivotArea>
    </chartFormat>
    <chartFormat chart="0" format="92" series="1">
      <pivotArea type="data" outline="0" fieldPosition="0">
        <references count="1">
          <reference field="4" count="1" selected="0">
            <x v="12"/>
          </reference>
        </references>
      </pivotArea>
    </chartFormat>
    <chartFormat chart="0" format="93" series="1">
      <pivotArea type="data" outline="0" fieldPosition="0">
        <references count="1">
          <reference field="4" count="1" selected="0">
            <x v="13"/>
          </reference>
        </references>
      </pivotArea>
    </chartFormat>
    <chartFormat chart="0" format="94" series="1">
      <pivotArea type="data" outline="0" fieldPosition="0">
        <references count="1">
          <reference field="4" count="1" selected="0">
            <x v="14"/>
          </reference>
        </references>
      </pivotArea>
    </chartFormat>
    <chartFormat chart="0" format="95" series="1">
      <pivotArea type="data" outline="0" fieldPosition="0">
        <references count="1">
          <reference field="4" count="1" selected="0">
            <x v="15"/>
          </reference>
        </references>
      </pivotArea>
    </chartFormat>
    <chartFormat chart="0" format="96" series="1">
      <pivotArea type="data" outline="0" fieldPosition="0">
        <references count="1">
          <reference field="4" count="1" selected="0">
            <x v="16"/>
          </reference>
        </references>
      </pivotArea>
    </chartFormat>
    <chartFormat chart="0" format="97" series="1">
      <pivotArea type="data" outline="0" fieldPosition="0">
        <references count="1">
          <reference field="4" count="1" selected="0">
            <x v="17"/>
          </reference>
        </references>
      </pivotArea>
    </chartFormat>
    <chartFormat chart="0" format="98" series="1">
      <pivotArea type="data" outline="0" fieldPosition="0">
        <references count="1">
          <reference field="4" count="1" selected="0">
            <x v="18"/>
          </reference>
        </references>
      </pivotArea>
    </chartFormat>
    <chartFormat chart="0" format="99" series="1">
      <pivotArea type="data" outline="0" fieldPosition="0">
        <references count="1">
          <reference field="4" count="1" selected="0">
            <x v="19"/>
          </reference>
        </references>
      </pivotArea>
    </chartFormat>
    <chartFormat chart="0" format="100" series="1">
      <pivotArea type="data" outline="0" fieldPosition="0">
        <references count="1">
          <reference field="4" count="1" selected="0">
            <x v="20"/>
          </reference>
        </references>
      </pivotArea>
    </chartFormat>
    <chartFormat chart="0" format="101" series="1">
      <pivotArea type="data" outline="0" fieldPosition="0">
        <references count="1">
          <reference field="4" count="1" selected="0">
            <x v="21"/>
          </reference>
        </references>
      </pivotArea>
    </chartFormat>
    <chartFormat chart="0" format="102" series="1">
      <pivotArea type="data" outline="0" fieldPosition="0">
        <references count="1">
          <reference field="4" count="1" selected="0">
            <x v="22"/>
          </reference>
        </references>
      </pivotArea>
    </chartFormat>
    <chartFormat chart="0" format="103" series="1">
      <pivotArea type="data" outline="0" fieldPosition="0">
        <references count="1">
          <reference field="4" count="1" selected="0">
            <x v="23"/>
          </reference>
        </references>
      </pivotArea>
    </chartFormat>
    <chartFormat chart="0" format="104" series="1">
      <pivotArea type="data" outline="0" fieldPosition="0">
        <references count="1">
          <reference field="4" count="1" selected="0">
            <x v="24"/>
          </reference>
        </references>
      </pivotArea>
    </chartFormat>
    <chartFormat chart="0" format="105" series="1">
      <pivotArea type="data" outline="0" fieldPosition="0">
        <references count="1">
          <reference field="4" count="1" selected="0">
            <x v="25"/>
          </reference>
        </references>
      </pivotArea>
    </chartFormat>
    <chartFormat chart="0" format="106" series="1">
      <pivotArea type="data" outline="0" fieldPosition="0">
        <references count="1">
          <reference field="4" count="1" selected="0">
            <x v="26"/>
          </reference>
        </references>
      </pivotArea>
    </chartFormat>
    <chartFormat chart="0" format="107" series="1">
      <pivotArea type="data" outline="0" fieldPosition="0">
        <references count="1">
          <reference field="4" count="1" selected="0">
            <x v="27"/>
          </reference>
        </references>
      </pivotArea>
    </chartFormat>
    <chartFormat chart="0" format="108" series="1">
      <pivotArea type="data" outline="0" fieldPosition="0">
        <references count="1">
          <reference field="4" count="1" selected="0">
            <x v="28"/>
          </reference>
        </references>
      </pivotArea>
    </chartFormat>
    <chartFormat chart="0" format="109" series="1">
      <pivotArea type="data" outline="0" fieldPosition="0">
        <references count="1">
          <reference field="4" count="1" selected="0">
            <x v="29"/>
          </reference>
        </references>
      </pivotArea>
    </chartFormat>
    <chartFormat chart="0" format="110" series="1">
      <pivotArea type="data" outline="0" fieldPosition="0">
        <references count="1">
          <reference field="4" count="1" selected="0">
            <x v="30"/>
          </reference>
        </references>
      </pivotArea>
    </chartFormat>
    <chartFormat chart="0" format="111" series="1">
      <pivotArea type="data" outline="0" fieldPosition="0">
        <references count="1">
          <reference field="4" count="1" selected="0">
            <x v="31"/>
          </reference>
        </references>
      </pivotArea>
    </chartFormat>
    <chartFormat chart="0" format="112" series="1">
      <pivotArea type="data" outline="0" fieldPosition="0">
        <references count="1">
          <reference field="4" count="1" selected="0">
            <x v="32"/>
          </reference>
        </references>
      </pivotArea>
    </chartFormat>
    <chartFormat chart="0" format="113" series="1">
      <pivotArea type="data" outline="0" fieldPosition="0">
        <references count="1">
          <reference field="4" count="1" selected="0">
            <x v="33"/>
          </reference>
        </references>
      </pivotArea>
    </chartFormat>
    <chartFormat chart="0" format="114" series="1">
      <pivotArea type="data" outline="0" fieldPosition="0">
        <references count="1">
          <reference field="4" count="1" selected="0">
            <x v="34"/>
          </reference>
        </references>
      </pivotArea>
    </chartFormat>
    <chartFormat chart="0" format="115" series="1">
      <pivotArea type="data" outline="0" fieldPosition="0">
        <references count="1">
          <reference field="4" count="1" selected="0">
            <x v="35"/>
          </reference>
        </references>
      </pivotArea>
    </chartFormat>
    <chartFormat chart="0" format="116" series="1">
      <pivotArea type="data" outline="0" fieldPosition="0">
        <references count="1">
          <reference field="4" count="1" selected="0">
            <x v="36"/>
          </reference>
        </references>
      </pivotArea>
    </chartFormat>
    <chartFormat chart="0" format="117" series="1">
      <pivotArea type="data" outline="0" fieldPosition="0">
        <references count="1">
          <reference field="4" count="1" selected="0">
            <x v="37"/>
          </reference>
        </references>
      </pivotArea>
    </chartFormat>
    <chartFormat chart="0" format="118" series="1">
      <pivotArea type="data" outline="0" fieldPosition="0">
        <references count="1">
          <reference field="4" count="1" selected="0">
            <x v="38"/>
          </reference>
        </references>
      </pivotArea>
    </chartFormat>
    <chartFormat chart="0" format="119" series="1">
      <pivotArea type="data" outline="0" fieldPosition="0">
        <references count="1">
          <reference field="4" count="1" selected="0">
            <x v="39"/>
          </reference>
        </references>
      </pivotArea>
    </chartFormat>
    <chartFormat chart="0" format="120" series="1">
      <pivotArea type="data" outline="0" fieldPosition="0">
        <references count="1">
          <reference field="4" count="1" selected="0">
            <x v="40"/>
          </reference>
        </references>
      </pivotArea>
    </chartFormat>
    <chartFormat chart="0" format="121" series="1">
      <pivotArea type="data" outline="0" fieldPosition="0">
        <references count="1">
          <reference field="4" count="1" selected="0">
            <x v="41"/>
          </reference>
        </references>
      </pivotArea>
    </chartFormat>
    <chartFormat chart="0" format="122" series="1">
      <pivotArea type="data" outline="0" fieldPosition="0">
        <references count="1">
          <reference field="4" count="1" selected="0">
            <x v="42"/>
          </reference>
        </references>
      </pivotArea>
    </chartFormat>
    <chartFormat chart="0" format="123" series="1">
      <pivotArea type="data" outline="0" fieldPosition="0">
        <references count="1">
          <reference field="4" count="1" selected="0">
            <x v="43"/>
          </reference>
        </references>
      </pivotArea>
    </chartFormat>
    <chartFormat chart="0" format="124" series="1">
      <pivotArea type="data" outline="0" fieldPosition="0">
        <references count="1">
          <reference field="4" count="1" selected="0">
            <x v="44"/>
          </reference>
        </references>
      </pivotArea>
    </chartFormat>
    <chartFormat chart="0" format="125" series="1">
      <pivotArea type="data" outline="0" fieldPosition="0">
        <references count="1">
          <reference field="4" count="1" selected="0">
            <x v="45"/>
          </reference>
        </references>
      </pivotArea>
    </chartFormat>
    <chartFormat chart="0" format="126" series="1">
      <pivotArea type="data" outline="0" fieldPosition="0">
        <references count="1">
          <reference field="4" count="1" selected="0">
            <x v="46"/>
          </reference>
        </references>
      </pivotArea>
    </chartFormat>
    <chartFormat chart="0" format="127" series="1">
      <pivotArea type="data" outline="0" fieldPosition="0">
        <references count="1">
          <reference field="4" count="1" selected="0">
            <x v="47"/>
          </reference>
        </references>
      </pivotArea>
    </chartFormat>
    <chartFormat chart="0" format="128" series="1">
      <pivotArea type="data" outline="0" fieldPosition="0">
        <references count="1">
          <reference field="4" count="1" selected="0">
            <x v="48"/>
          </reference>
        </references>
      </pivotArea>
    </chartFormat>
    <chartFormat chart="0" format="129" series="1">
      <pivotArea type="data" outline="0" fieldPosition="0">
        <references count="1">
          <reference field="4" count="1" selected="0">
            <x v="49"/>
          </reference>
        </references>
      </pivotArea>
    </chartFormat>
    <chartFormat chart="0" format="130" series="1">
      <pivotArea type="data" outline="0" fieldPosition="0">
        <references count="1">
          <reference field="4" count="1" selected="0">
            <x v="50"/>
          </reference>
        </references>
      </pivotArea>
    </chartFormat>
    <chartFormat chart="0" format="131" series="1">
      <pivotArea type="data" outline="0" fieldPosition="0">
        <references count="1">
          <reference field="4" count="1" selected="0">
            <x v="51"/>
          </reference>
        </references>
      </pivotArea>
    </chartFormat>
    <chartFormat chart="0" format="132" series="1">
      <pivotArea type="data" outline="0" fieldPosition="0">
        <references count="1">
          <reference field="4" count="1" selected="0">
            <x v="52"/>
          </reference>
        </references>
      </pivotArea>
    </chartFormat>
    <chartFormat chart="0" format="133" series="1">
      <pivotArea type="data" outline="0" fieldPosition="0">
        <references count="1">
          <reference field="4" count="1" selected="0">
            <x v="53"/>
          </reference>
        </references>
      </pivotArea>
    </chartFormat>
    <chartFormat chart="0" format="134" series="1">
      <pivotArea type="data" outline="0" fieldPosition="0">
        <references count="1">
          <reference field="4" count="1" selected="0">
            <x v="54"/>
          </reference>
        </references>
      </pivotArea>
    </chartFormat>
    <chartFormat chart="0" format="135" series="1">
      <pivotArea type="data" outline="0" fieldPosition="0">
        <references count="1">
          <reference field="4" count="1" selected="0">
            <x v="55"/>
          </reference>
        </references>
      </pivotArea>
    </chartFormat>
    <chartFormat chart="0" format="136" series="1">
      <pivotArea type="data" outline="0" fieldPosition="0">
        <references count="1">
          <reference field="4" count="1" selected="0">
            <x v="56"/>
          </reference>
        </references>
      </pivotArea>
    </chartFormat>
    <chartFormat chart="0" format="137" series="1">
      <pivotArea type="data" outline="0" fieldPosition="0">
        <references count="1">
          <reference field="4" count="1" selected="0">
            <x v="57"/>
          </reference>
        </references>
      </pivotArea>
    </chartFormat>
    <chartFormat chart="0" format="138" series="1">
      <pivotArea type="data" outline="0" fieldPosition="0">
        <references count="1">
          <reference field="4" count="1" selected="0">
            <x v="58"/>
          </reference>
        </references>
      </pivotArea>
    </chartFormat>
    <chartFormat chart="0" format="139" series="1">
      <pivotArea type="data" outline="0" fieldPosition="0">
        <references count="1">
          <reference field="4" count="1" selected="0">
            <x v="59"/>
          </reference>
        </references>
      </pivotArea>
    </chartFormat>
    <chartFormat chart="0" format="140" series="1">
      <pivotArea type="data" outline="0" fieldPosition="0">
        <references count="1">
          <reference field="4" count="1" selected="0">
            <x v="60"/>
          </reference>
        </references>
      </pivotArea>
    </chartFormat>
    <chartFormat chart="0" format="141" series="1">
      <pivotArea type="data" outline="0" fieldPosition="0">
        <references count="1">
          <reference field="4" count="1" selected="0">
            <x v="61"/>
          </reference>
        </references>
      </pivotArea>
    </chartFormat>
    <chartFormat chart="0" format="142" series="1">
      <pivotArea type="data" outline="0" fieldPosition="0">
        <references count="1">
          <reference field="4" count="1" selected="0">
            <x v="62"/>
          </reference>
        </references>
      </pivotArea>
    </chartFormat>
    <chartFormat chart="0" format="143" series="1">
      <pivotArea type="data" outline="0" fieldPosition="0">
        <references count="1">
          <reference field="4" count="1" selected="0">
            <x v="63"/>
          </reference>
        </references>
      </pivotArea>
    </chartFormat>
    <chartFormat chart="0" format="144" series="1">
      <pivotArea type="data" outline="0" fieldPosition="0">
        <references count="1">
          <reference field="4" count="1" selected="0">
            <x v="64"/>
          </reference>
        </references>
      </pivotArea>
    </chartFormat>
    <chartFormat chart="0" format="145" series="1">
      <pivotArea type="data" outline="0" fieldPosition="0">
        <references count="1">
          <reference field="4" count="1" selected="0">
            <x v="65"/>
          </reference>
        </references>
      </pivotArea>
    </chartFormat>
    <chartFormat chart="0" format="146" series="1">
      <pivotArea type="data" outline="0" fieldPosition="0">
        <references count="1">
          <reference field="4" count="1" selected="0">
            <x v="66"/>
          </reference>
        </references>
      </pivotArea>
    </chartFormat>
    <chartFormat chart="0" format="147" series="1">
      <pivotArea type="data" outline="0" fieldPosition="0">
        <references count="1">
          <reference field="4" count="1" selected="0">
            <x v="67"/>
          </reference>
        </references>
      </pivotArea>
    </chartFormat>
    <chartFormat chart="0" format="148" series="1">
      <pivotArea type="data" outline="0" fieldPosition="0">
        <references count="1">
          <reference field="4" count="1" selected="0">
            <x v="68"/>
          </reference>
        </references>
      </pivotArea>
    </chartFormat>
    <chartFormat chart="0" format="149" series="1">
      <pivotArea type="data" outline="0" fieldPosition="0">
        <references count="1">
          <reference field="4" count="1" selected="0">
            <x v="69"/>
          </reference>
        </references>
      </pivotArea>
    </chartFormat>
    <chartFormat chart="0" format="150" series="1">
      <pivotArea type="data" outline="0" fieldPosition="0">
        <references count="1">
          <reference field="4" count="1" selected="0">
            <x v="70"/>
          </reference>
        </references>
      </pivotArea>
    </chartFormat>
    <chartFormat chart="0" format="151" series="1">
      <pivotArea type="data" outline="0" fieldPosition="0">
        <references count="1">
          <reference field="4" count="1" selected="0">
            <x v="71"/>
          </reference>
        </references>
      </pivotArea>
    </chartFormat>
    <chartFormat chart="0" format="152" series="1">
      <pivotArea type="data" outline="0" fieldPosition="0">
        <references count="1">
          <reference field="4" count="1" selected="0">
            <x v="72"/>
          </reference>
        </references>
      </pivotArea>
    </chartFormat>
    <chartFormat chart="0" format="153" series="1">
      <pivotArea type="data" outline="0" fieldPosition="0">
        <references count="1">
          <reference field="4" count="1" selected="0">
            <x v="73"/>
          </reference>
        </references>
      </pivotArea>
    </chartFormat>
    <chartFormat chart="0" format="154" series="1">
      <pivotArea type="data" outline="0" fieldPosition="0">
        <references count="1">
          <reference field="4" count="1" selected="0">
            <x v="74"/>
          </reference>
        </references>
      </pivotArea>
    </chartFormat>
    <chartFormat chart="0" format="155" series="1">
      <pivotArea type="data" outline="0" fieldPosition="0">
        <references count="1">
          <reference field="4" count="1" selected="0">
            <x v="75"/>
          </reference>
        </references>
      </pivotArea>
    </chartFormat>
    <chartFormat chart="0" format="156" series="1">
      <pivotArea type="data" outline="0" fieldPosition="0">
        <references count="1">
          <reference field="4" count="1" selected="0">
            <x v="76"/>
          </reference>
        </references>
      </pivotArea>
    </chartFormat>
    <chartFormat chart="0" format="157" series="1">
      <pivotArea type="data" outline="0" fieldPosition="0">
        <references count="1">
          <reference field="4" count="1" selected="0">
            <x v="77"/>
          </reference>
        </references>
      </pivotArea>
    </chartFormat>
    <chartFormat chart="0" format="158" series="1">
      <pivotArea type="data" outline="0" fieldPosition="0">
        <references count="1">
          <reference field="4" count="1" selected="0">
            <x v="78"/>
          </reference>
        </references>
      </pivotArea>
    </chartFormat>
    <chartFormat chart="0" format="159" series="1">
      <pivotArea type="data" outline="0" fieldPosition="0">
        <references count="1">
          <reference field="4" count="1" selected="0">
            <x v="79"/>
          </reference>
        </references>
      </pivotArea>
    </chartFormat>
    <chartFormat chart="0" format="160" series="1">
      <pivotArea type="data" outline="0" fieldPosition="0">
        <references count="1">
          <reference field="4" count="1" selected="0">
            <x v="80"/>
          </reference>
        </references>
      </pivotArea>
    </chartFormat>
    <chartFormat chart="0" format="161" series="1">
      <pivotArea type="data" outline="0" fieldPosition="0">
        <references count="1">
          <reference field="4" count="1" selected="0">
            <x v="81"/>
          </reference>
        </references>
      </pivotArea>
    </chartFormat>
    <chartFormat chart="0" format="162" series="1">
      <pivotArea type="data" outline="0" fieldPosition="0">
        <references count="1">
          <reference field="4" count="1" selected="0">
            <x v="82"/>
          </reference>
        </references>
      </pivotArea>
    </chartFormat>
    <chartFormat chart="0" format="163" series="1">
      <pivotArea type="data" outline="0" fieldPosition="0">
        <references count="1">
          <reference field="4" count="1" selected="0">
            <x v="83"/>
          </reference>
        </references>
      </pivotArea>
    </chartFormat>
    <chartFormat chart="0" format="164" series="1">
      <pivotArea type="data" outline="0" fieldPosition="0">
        <references count="1">
          <reference field="4" count="1" selected="0">
            <x v="84"/>
          </reference>
        </references>
      </pivotArea>
    </chartFormat>
    <chartFormat chart="0" format="165" series="1">
      <pivotArea type="data" outline="0" fieldPosition="0">
        <references count="1">
          <reference field="4" count="1" selected="0">
            <x v="85"/>
          </reference>
        </references>
      </pivotArea>
    </chartFormat>
    <chartFormat chart="0" format="166" series="1">
      <pivotArea type="data" outline="0" fieldPosition="0">
        <references count="1">
          <reference field="4" count="1" selected="0">
            <x v="86"/>
          </reference>
        </references>
      </pivotArea>
    </chartFormat>
    <chartFormat chart="0" format="167" series="1">
      <pivotArea type="data" outline="0" fieldPosition="0">
        <references count="1">
          <reference field="4" count="1" selected="0">
            <x v="87"/>
          </reference>
        </references>
      </pivotArea>
    </chartFormat>
    <chartFormat chart="0" format="168" series="1">
      <pivotArea type="data" outline="0" fieldPosition="0">
        <references count="1">
          <reference field="4" count="1" selected="0">
            <x v="88"/>
          </reference>
        </references>
      </pivotArea>
    </chartFormat>
    <chartFormat chart="0" format="169" series="1">
      <pivotArea type="data" outline="0" fieldPosition="0">
        <references count="1">
          <reference field="4" count="1" selected="0">
            <x v="89"/>
          </reference>
        </references>
      </pivotArea>
    </chartFormat>
    <chartFormat chart="0" format="170" series="1">
      <pivotArea type="data" outline="0" fieldPosition="0">
        <references count="1">
          <reference field="4" count="1" selected="0">
            <x v="90"/>
          </reference>
        </references>
      </pivotArea>
    </chartFormat>
    <chartFormat chart="0" format="171" series="1">
      <pivotArea type="data" outline="0" fieldPosition="0">
        <references count="1">
          <reference field="4" count="1" selected="0">
            <x v="91"/>
          </reference>
        </references>
      </pivotArea>
    </chartFormat>
    <chartFormat chart="0" format="172" series="1">
      <pivotArea type="data" outline="0" fieldPosition="0">
        <references count="1">
          <reference field="4" count="1" selected="0">
            <x v="92"/>
          </reference>
        </references>
      </pivotArea>
    </chartFormat>
    <chartFormat chart="0" format="173" series="1">
      <pivotArea type="data" outline="0" fieldPosition="0">
        <references count="1">
          <reference field="4" count="1" selected="0">
            <x v="93"/>
          </reference>
        </references>
      </pivotArea>
    </chartFormat>
    <chartFormat chart="0" format="174" series="1">
      <pivotArea type="data" outline="0" fieldPosition="0">
        <references count="1">
          <reference field="4" count="1" selected="0">
            <x v="94"/>
          </reference>
        </references>
      </pivotArea>
    </chartFormat>
    <chartFormat chart="0" format="175" series="1">
      <pivotArea type="data" outline="0" fieldPosition="0">
        <references count="1">
          <reference field="4" count="1" selected="0">
            <x v="95"/>
          </reference>
        </references>
      </pivotArea>
    </chartFormat>
    <chartFormat chart="0" format="176" series="1">
      <pivotArea type="data" outline="0" fieldPosition="0">
        <references count="1">
          <reference field="4" count="1" selected="0">
            <x v="96"/>
          </reference>
        </references>
      </pivotArea>
    </chartFormat>
    <chartFormat chart="0" format="177" series="1">
      <pivotArea type="data" outline="0" fieldPosition="0">
        <references count="1">
          <reference field="4" count="1" selected="0">
            <x v="97"/>
          </reference>
        </references>
      </pivotArea>
    </chartFormat>
    <chartFormat chart="0" format="178" series="1">
      <pivotArea type="data" outline="0" fieldPosition="0">
        <references count="1">
          <reference field="4" count="1" selected="0">
            <x v="98"/>
          </reference>
        </references>
      </pivotArea>
    </chartFormat>
    <chartFormat chart="0" format="179" series="1">
      <pivotArea type="data" outline="0" fieldPosition="0">
        <references count="1">
          <reference field="4" count="1" selected="0">
            <x v="99"/>
          </reference>
        </references>
      </pivotArea>
    </chartFormat>
    <chartFormat chart="0" format="180" series="1">
      <pivotArea type="data" outline="0" fieldPosition="0">
        <references count="1">
          <reference field="4" count="1" selected="0">
            <x v="100"/>
          </reference>
        </references>
      </pivotArea>
    </chartFormat>
    <chartFormat chart="0" format="181" series="1">
      <pivotArea type="data" outline="0" fieldPosition="0">
        <references count="1">
          <reference field="4" count="1" selected="0">
            <x v="101"/>
          </reference>
        </references>
      </pivotArea>
    </chartFormat>
    <chartFormat chart="0" format="182" series="1">
      <pivotArea type="data" outline="0" fieldPosition="0">
        <references count="1">
          <reference field="4" count="1" selected="0">
            <x v="102"/>
          </reference>
        </references>
      </pivotArea>
    </chartFormat>
    <chartFormat chart="0" format="183" series="1">
      <pivotArea type="data" outline="0" fieldPosition="0">
        <references count="1">
          <reference field="4" count="1" selected="0">
            <x v="103"/>
          </reference>
        </references>
      </pivotArea>
    </chartFormat>
    <chartFormat chart="0" format="184" series="1">
      <pivotArea type="data" outline="0" fieldPosition="0">
        <references count="1">
          <reference field="4" count="1" selected="0">
            <x v="104"/>
          </reference>
        </references>
      </pivotArea>
    </chartFormat>
    <chartFormat chart="0" format="185" series="1">
      <pivotArea type="data" outline="0" fieldPosition="0">
        <references count="1">
          <reference field="4" count="1" selected="0">
            <x v="105"/>
          </reference>
        </references>
      </pivotArea>
    </chartFormat>
    <chartFormat chart="0" format="186" series="1">
      <pivotArea type="data" outline="0" fieldPosition="0">
        <references count="1">
          <reference field="4" count="1" selected="0">
            <x v="106"/>
          </reference>
        </references>
      </pivotArea>
    </chartFormat>
    <chartFormat chart="0" format="187" series="1">
      <pivotArea type="data" outline="0" fieldPosition="0">
        <references count="1">
          <reference field="4" count="1" selected="0">
            <x v="107"/>
          </reference>
        </references>
      </pivotArea>
    </chartFormat>
    <chartFormat chart="0" format="188" series="1">
      <pivotArea type="data" outline="0" fieldPosition="0">
        <references count="1">
          <reference field="4" count="1" selected="0">
            <x v="108"/>
          </reference>
        </references>
      </pivotArea>
    </chartFormat>
    <chartFormat chart="0" format="189" series="1">
      <pivotArea type="data" outline="0" fieldPosition="0">
        <references count="1">
          <reference field="4" count="1" selected="0">
            <x v="109"/>
          </reference>
        </references>
      </pivotArea>
    </chartFormat>
    <chartFormat chart="0" format="190" series="1">
      <pivotArea type="data" outline="0" fieldPosition="0">
        <references count="1">
          <reference field="4" count="1" selected="0">
            <x v="110"/>
          </reference>
        </references>
      </pivotArea>
    </chartFormat>
    <chartFormat chart="0" format="191" series="1">
      <pivotArea type="data" outline="0" fieldPosition="0">
        <references count="1">
          <reference field="4" count="1" selected="0">
            <x v="111"/>
          </reference>
        </references>
      </pivotArea>
    </chartFormat>
    <chartFormat chart="0" format="192" series="1">
      <pivotArea type="data" outline="0" fieldPosition="0">
        <references count="1">
          <reference field="4" count="1" selected="0">
            <x v="112"/>
          </reference>
        </references>
      </pivotArea>
    </chartFormat>
    <chartFormat chart="0" format="193" series="1">
      <pivotArea type="data" outline="0" fieldPosition="0">
        <references count="1">
          <reference field="4" count="1" selected="0">
            <x v="113"/>
          </reference>
        </references>
      </pivotArea>
    </chartFormat>
    <chartFormat chart="0" format="194" series="1">
      <pivotArea type="data" outline="0" fieldPosition="0">
        <references count="1">
          <reference field="4" count="1" selected="0">
            <x v="114"/>
          </reference>
        </references>
      </pivotArea>
    </chartFormat>
    <chartFormat chart="0" format="195" series="1">
      <pivotArea type="data" outline="0" fieldPosition="0">
        <references count="1">
          <reference field="4" count="1" selected="0">
            <x v="115"/>
          </reference>
        </references>
      </pivotArea>
    </chartFormat>
    <chartFormat chart="0" format="196" series="1">
      <pivotArea type="data" outline="0" fieldPosition="0">
        <references count="1">
          <reference field="4" count="1" selected="0">
            <x v="116"/>
          </reference>
        </references>
      </pivotArea>
    </chartFormat>
    <chartFormat chart="0" format="197" series="1">
      <pivotArea type="data" outline="0" fieldPosition="0">
        <references count="1">
          <reference field="4" count="1" selected="0">
            <x v="117"/>
          </reference>
        </references>
      </pivotArea>
    </chartFormat>
    <chartFormat chart="0" format="198" series="1">
      <pivotArea type="data" outline="0" fieldPosition="0">
        <references count="1">
          <reference field="4" count="1" selected="0">
            <x v="118"/>
          </reference>
        </references>
      </pivotArea>
    </chartFormat>
    <chartFormat chart="0" format="199" series="1">
      <pivotArea type="data" outline="0" fieldPosition="0">
        <references count="1">
          <reference field="4" count="1" selected="0">
            <x v="119"/>
          </reference>
        </references>
      </pivotArea>
    </chartFormat>
    <chartFormat chart="0" format="200" series="1">
      <pivotArea type="data" outline="0" fieldPosition="0">
        <references count="1">
          <reference field="4" count="1" selected="0">
            <x v="0"/>
          </reference>
        </references>
      </pivotArea>
    </chartFormat>
    <chartFormat chart="0" format="201" series="1">
      <pivotArea type="data" outline="0" fieldPosition="0">
        <references count="1">
          <reference field="4" count="1" selected="0">
            <x v="1"/>
          </reference>
        </references>
      </pivotArea>
    </chartFormat>
    <chartFormat chart="0" format="202" series="1">
      <pivotArea type="data" outline="0" fieldPosition="0">
        <references count="1">
          <reference field="4" count="1" selected="0">
            <x v="2"/>
          </reference>
        </references>
      </pivotArea>
    </chartFormat>
    <chartFormat chart="0" format="203" series="1">
      <pivotArea type="data" outline="0" fieldPosition="0">
        <references count="1">
          <reference field="4" count="1" selected="0">
            <x v="3"/>
          </reference>
        </references>
      </pivotArea>
    </chartFormat>
    <chartFormat chart="0" format="204" series="1">
      <pivotArea type="data" outline="0" fieldPosition="0">
        <references count="1">
          <reference field="4" count="1" selected="0">
            <x v="4"/>
          </reference>
        </references>
      </pivotArea>
    </chartFormat>
    <chartFormat chart="0" format="205" series="1">
      <pivotArea type="data" outline="0" fieldPosition="0">
        <references count="1">
          <reference field="4" count="1" selected="0">
            <x v="5"/>
          </reference>
        </references>
      </pivotArea>
    </chartFormat>
    <chartFormat chart="0" format="206" series="1">
      <pivotArea type="data" outline="0" fieldPosition="0">
        <references count="1">
          <reference field="4" count="1" selected="0">
            <x v="6"/>
          </reference>
        </references>
      </pivotArea>
    </chartFormat>
    <chartFormat chart="0" format="207" series="1">
      <pivotArea type="data" outline="0" fieldPosition="0">
        <references count="1">
          <reference field="4" count="1" selected="0">
            <x v="7"/>
          </reference>
        </references>
      </pivotArea>
    </chartFormat>
    <chartFormat chart="0" format="208" series="1">
      <pivotArea type="data" outline="0" fieldPosition="0">
        <references count="1">
          <reference field="4" count="1" selected="0">
            <x v="8"/>
          </reference>
        </references>
      </pivotArea>
    </chartFormat>
    <chartFormat chart="0" format="209" series="1">
      <pivotArea type="data" outline="0" fieldPosition="0">
        <references count="1">
          <reference field="4" count="1" selected="0">
            <x v="9"/>
          </reference>
        </references>
      </pivotArea>
    </chartFormat>
    <chartFormat chart="8" format="230" series="1">
      <pivotArea type="data" outline="0" fieldPosition="0">
        <references count="2">
          <reference field="4294967294" count="1" selected="0">
            <x v="0"/>
          </reference>
          <reference field="4" count="1" selected="0">
            <x v="0"/>
          </reference>
        </references>
      </pivotArea>
    </chartFormat>
    <chartFormat chart="8" format="231" series="1">
      <pivotArea type="data" outline="0" fieldPosition="0">
        <references count="2">
          <reference field="4294967294" count="1" selected="0">
            <x v="0"/>
          </reference>
          <reference field="4" count="1" selected="0">
            <x v="1"/>
          </reference>
        </references>
      </pivotArea>
    </chartFormat>
    <chartFormat chart="8" format="232" series="1">
      <pivotArea type="data" outline="0" fieldPosition="0">
        <references count="2">
          <reference field="4294967294" count="1" selected="0">
            <x v="0"/>
          </reference>
          <reference field="4" count="1" selected="0">
            <x v="2"/>
          </reference>
        </references>
      </pivotArea>
    </chartFormat>
    <chartFormat chart="8" format="233" series="1">
      <pivotArea type="data" outline="0" fieldPosition="0">
        <references count="2">
          <reference field="4294967294" count="1" selected="0">
            <x v="0"/>
          </reference>
          <reference field="4" count="1" selected="0">
            <x v="3"/>
          </reference>
        </references>
      </pivotArea>
    </chartFormat>
    <chartFormat chart="8" format="234" series="1">
      <pivotArea type="data" outline="0" fieldPosition="0">
        <references count="2">
          <reference field="4294967294" count="1" selected="0">
            <x v="0"/>
          </reference>
          <reference field="4" count="1" selected="0">
            <x v="4"/>
          </reference>
        </references>
      </pivotArea>
    </chartFormat>
    <chartFormat chart="8" format="235" series="1">
      <pivotArea type="data" outline="0" fieldPosition="0">
        <references count="2">
          <reference field="4294967294" count="1" selected="0">
            <x v="0"/>
          </reference>
          <reference field="4" count="1" selected="0">
            <x v="5"/>
          </reference>
        </references>
      </pivotArea>
    </chartFormat>
    <chartFormat chart="8" format="236" series="1">
      <pivotArea type="data" outline="0" fieldPosition="0">
        <references count="2">
          <reference field="4294967294" count="1" selected="0">
            <x v="0"/>
          </reference>
          <reference field="4" count="1" selected="0">
            <x v="6"/>
          </reference>
        </references>
      </pivotArea>
    </chartFormat>
    <chartFormat chart="8" format="237" series="1">
      <pivotArea type="data" outline="0" fieldPosition="0">
        <references count="2">
          <reference field="4294967294" count="1" selected="0">
            <x v="0"/>
          </reference>
          <reference field="4" count="1" selected="0">
            <x v="7"/>
          </reference>
        </references>
      </pivotArea>
    </chartFormat>
    <chartFormat chart="8" format="238" series="1">
      <pivotArea type="data" outline="0" fieldPosition="0">
        <references count="2">
          <reference field="4294967294" count="1" selected="0">
            <x v="0"/>
          </reference>
          <reference field="4" count="1" selected="0">
            <x v="8"/>
          </reference>
        </references>
      </pivotArea>
    </chartFormat>
    <chartFormat chart="8" format="239" series="1">
      <pivotArea type="data" outline="0" fieldPosition="0">
        <references count="2">
          <reference field="4294967294" count="1" selected="0">
            <x v="0"/>
          </reference>
          <reference field="4" count="1" selected="0">
            <x v="9"/>
          </reference>
        </references>
      </pivotArea>
    </chartFormat>
    <chartFormat chart="8" format="240" series="1">
      <pivotArea type="data" outline="0" fieldPosition="0">
        <references count="2">
          <reference field="4294967294" count="1" selected="0">
            <x v="0"/>
          </reference>
          <reference field="4" count="1" selected="0">
            <x v="10"/>
          </reference>
        </references>
      </pivotArea>
    </chartFormat>
    <chartFormat chart="8" format="241" series="1">
      <pivotArea type="data" outline="0" fieldPosition="0">
        <references count="2">
          <reference field="4294967294" count="1" selected="0">
            <x v="0"/>
          </reference>
          <reference field="4" count="1" selected="0">
            <x v="11"/>
          </reference>
        </references>
      </pivotArea>
    </chartFormat>
    <chartFormat chart="8" format="242" series="1">
      <pivotArea type="data" outline="0" fieldPosition="0">
        <references count="2">
          <reference field="4294967294" count="1" selected="0">
            <x v="0"/>
          </reference>
          <reference field="4" count="1" selected="0">
            <x v="12"/>
          </reference>
        </references>
      </pivotArea>
    </chartFormat>
    <chartFormat chart="8" format="243" series="1">
      <pivotArea type="data" outline="0" fieldPosition="0">
        <references count="2">
          <reference field="4294967294" count="1" selected="0">
            <x v="0"/>
          </reference>
          <reference field="4" count="1" selected="0">
            <x v="13"/>
          </reference>
        </references>
      </pivotArea>
    </chartFormat>
    <chartFormat chart="8" format="244" series="1">
      <pivotArea type="data" outline="0" fieldPosition="0">
        <references count="2">
          <reference field="4294967294" count="1" selected="0">
            <x v="0"/>
          </reference>
          <reference field="4" count="1" selected="0">
            <x v="14"/>
          </reference>
        </references>
      </pivotArea>
    </chartFormat>
    <chartFormat chart="8" format="245" series="1">
      <pivotArea type="data" outline="0" fieldPosition="0">
        <references count="2">
          <reference field="4294967294" count="1" selected="0">
            <x v="0"/>
          </reference>
          <reference field="4" count="1" selected="0">
            <x v="15"/>
          </reference>
        </references>
      </pivotArea>
    </chartFormat>
    <chartFormat chart="8" format="246" series="1">
      <pivotArea type="data" outline="0" fieldPosition="0">
        <references count="2">
          <reference field="4294967294" count="1" selected="0">
            <x v="0"/>
          </reference>
          <reference field="4" count="1" selected="0">
            <x v="16"/>
          </reference>
        </references>
      </pivotArea>
    </chartFormat>
    <chartFormat chart="8" format="247" series="1">
      <pivotArea type="data" outline="0" fieldPosition="0">
        <references count="2">
          <reference field="4294967294" count="1" selected="0">
            <x v="0"/>
          </reference>
          <reference field="4" count="1" selected="0">
            <x v="17"/>
          </reference>
        </references>
      </pivotArea>
    </chartFormat>
    <chartFormat chart="8" format="248" series="1">
      <pivotArea type="data" outline="0" fieldPosition="0">
        <references count="2">
          <reference field="4294967294" count="1" selected="0">
            <x v="0"/>
          </reference>
          <reference field="4" count="1" selected="0">
            <x v="18"/>
          </reference>
        </references>
      </pivotArea>
    </chartFormat>
    <chartFormat chart="8" format="249" series="1">
      <pivotArea type="data" outline="0" fieldPosition="0">
        <references count="2">
          <reference field="4294967294" count="1" selected="0">
            <x v="0"/>
          </reference>
          <reference field="4" count="1" selected="0">
            <x v="19"/>
          </reference>
        </references>
      </pivotArea>
    </chartFormat>
    <chartFormat chart="8" format="250" series="1">
      <pivotArea type="data" outline="0" fieldPosition="0">
        <references count="2">
          <reference field="4294967294" count="1" selected="0">
            <x v="0"/>
          </reference>
          <reference field="4" count="1" selected="0">
            <x v="20"/>
          </reference>
        </references>
      </pivotArea>
    </chartFormat>
    <chartFormat chart="8" format="251" series="1">
      <pivotArea type="data" outline="0" fieldPosition="0">
        <references count="2">
          <reference field="4294967294" count="1" selected="0">
            <x v="0"/>
          </reference>
          <reference field="4" count="1" selected="0">
            <x v="21"/>
          </reference>
        </references>
      </pivotArea>
    </chartFormat>
    <chartFormat chart="8" format="252" series="1">
      <pivotArea type="data" outline="0" fieldPosition="0">
        <references count="2">
          <reference field="4294967294" count="1" selected="0">
            <x v="0"/>
          </reference>
          <reference field="4" count="1" selected="0">
            <x v="22"/>
          </reference>
        </references>
      </pivotArea>
    </chartFormat>
    <chartFormat chart="8" format="253" series="1">
      <pivotArea type="data" outline="0" fieldPosition="0">
        <references count="2">
          <reference field="4294967294" count="1" selected="0">
            <x v="0"/>
          </reference>
          <reference field="4" count="1" selected="0">
            <x v="23"/>
          </reference>
        </references>
      </pivotArea>
    </chartFormat>
    <chartFormat chart="8" format="254" series="1">
      <pivotArea type="data" outline="0" fieldPosition="0">
        <references count="2">
          <reference field="4294967294" count="1" selected="0">
            <x v="0"/>
          </reference>
          <reference field="4" count="1" selected="0">
            <x v="24"/>
          </reference>
        </references>
      </pivotArea>
    </chartFormat>
    <chartFormat chart="8" format="255" series="1">
      <pivotArea type="data" outline="0" fieldPosition="0">
        <references count="2">
          <reference field="4294967294" count="1" selected="0">
            <x v="0"/>
          </reference>
          <reference field="4" count="1" selected="0">
            <x v="25"/>
          </reference>
        </references>
      </pivotArea>
    </chartFormat>
    <chartFormat chart="8" format="256" series="1">
      <pivotArea type="data" outline="0" fieldPosition="0">
        <references count="2">
          <reference field="4294967294" count="1" selected="0">
            <x v="0"/>
          </reference>
          <reference field="4" count="1" selected="0">
            <x v="26"/>
          </reference>
        </references>
      </pivotArea>
    </chartFormat>
    <chartFormat chart="8" format="257" series="1">
      <pivotArea type="data" outline="0" fieldPosition="0">
        <references count="2">
          <reference field="4294967294" count="1" selected="0">
            <x v="0"/>
          </reference>
          <reference field="4" count="1" selected="0">
            <x v="27"/>
          </reference>
        </references>
      </pivotArea>
    </chartFormat>
    <chartFormat chart="8" format="258" series="1">
      <pivotArea type="data" outline="0" fieldPosition="0">
        <references count="2">
          <reference field="4294967294" count="1" selected="0">
            <x v="0"/>
          </reference>
          <reference field="4" count="1" selected="0">
            <x v="28"/>
          </reference>
        </references>
      </pivotArea>
    </chartFormat>
    <chartFormat chart="8" format="259" series="1">
      <pivotArea type="data" outline="0" fieldPosition="0">
        <references count="2">
          <reference field="4294967294" count="1" selected="0">
            <x v="0"/>
          </reference>
          <reference field="4" count="1" selected="0">
            <x v="29"/>
          </reference>
        </references>
      </pivotArea>
    </chartFormat>
    <chartFormat chart="8" format="260" series="1">
      <pivotArea type="data" outline="0" fieldPosition="0">
        <references count="2">
          <reference field="4294967294" count="1" selected="0">
            <x v="0"/>
          </reference>
          <reference field="4" count="1" selected="0">
            <x v="30"/>
          </reference>
        </references>
      </pivotArea>
    </chartFormat>
    <chartFormat chart="8" format="261" series="1">
      <pivotArea type="data" outline="0" fieldPosition="0">
        <references count="2">
          <reference field="4294967294" count="1" selected="0">
            <x v="0"/>
          </reference>
          <reference field="4" count="1" selected="0">
            <x v="31"/>
          </reference>
        </references>
      </pivotArea>
    </chartFormat>
    <chartFormat chart="8" format="262" series="1">
      <pivotArea type="data" outline="0" fieldPosition="0">
        <references count="2">
          <reference field="4294967294" count="1" selected="0">
            <x v="0"/>
          </reference>
          <reference field="4" count="1" selected="0">
            <x v="32"/>
          </reference>
        </references>
      </pivotArea>
    </chartFormat>
    <chartFormat chart="8" format="263" series="1">
      <pivotArea type="data" outline="0" fieldPosition="0">
        <references count="2">
          <reference field="4294967294" count="1" selected="0">
            <x v="0"/>
          </reference>
          <reference field="4" count="1" selected="0">
            <x v="33"/>
          </reference>
        </references>
      </pivotArea>
    </chartFormat>
    <chartFormat chart="8" format="264" series="1">
      <pivotArea type="data" outline="0" fieldPosition="0">
        <references count="2">
          <reference field="4294967294" count="1" selected="0">
            <x v="0"/>
          </reference>
          <reference field="4" count="1" selected="0">
            <x v="34"/>
          </reference>
        </references>
      </pivotArea>
    </chartFormat>
    <chartFormat chart="8" format="265" series="1">
      <pivotArea type="data" outline="0" fieldPosition="0">
        <references count="2">
          <reference field="4294967294" count="1" selected="0">
            <x v="0"/>
          </reference>
          <reference field="4" count="1" selected="0">
            <x v="35"/>
          </reference>
        </references>
      </pivotArea>
    </chartFormat>
    <chartFormat chart="8" format="266" series="1">
      <pivotArea type="data" outline="0" fieldPosition="0">
        <references count="2">
          <reference field="4294967294" count="1" selected="0">
            <x v="0"/>
          </reference>
          <reference field="4" count="1" selected="0">
            <x v="36"/>
          </reference>
        </references>
      </pivotArea>
    </chartFormat>
    <chartFormat chart="8" format="267" series="1">
      <pivotArea type="data" outline="0" fieldPosition="0">
        <references count="2">
          <reference field="4294967294" count="1" selected="0">
            <x v="0"/>
          </reference>
          <reference field="4" count="1" selected="0">
            <x v="37"/>
          </reference>
        </references>
      </pivotArea>
    </chartFormat>
    <chartFormat chart="8" format="268" series="1">
      <pivotArea type="data" outline="0" fieldPosition="0">
        <references count="2">
          <reference field="4294967294" count="1" selected="0">
            <x v="0"/>
          </reference>
          <reference field="4" count="1" selected="0">
            <x v="38"/>
          </reference>
        </references>
      </pivotArea>
    </chartFormat>
    <chartFormat chart="8" format="269" series="1">
      <pivotArea type="data" outline="0" fieldPosition="0">
        <references count="2">
          <reference field="4294967294" count="1" selected="0">
            <x v="0"/>
          </reference>
          <reference field="4" count="1" selected="0">
            <x v="39"/>
          </reference>
        </references>
      </pivotArea>
    </chartFormat>
    <chartFormat chart="8" format="270" series="1">
      <pivotArea type="data" outline="0" fieldPosition="0">
        <references count="2">
          <reference field="4294967294" count="1" selected="0">
            <x v="0"/>
          </reference>
          <reference field="4" count="1" selected="0">
            <x v="40"/>
          </reference>
        </references>
      </pivotArea>
    </chartFormat>
    <chartFormat chart="8" format="271" series="1">
      <pivotArea type="data" outline="0" fieldPosition="0">
        <references count="2">
          <reference field="4294967294" count="1" selected="0">
            <x v="0"/>
          </reference>
          <reference field="4" count="1" selected="0">
            <x v="41"/>
          </reference>
        </references>
      </pivotArea>
    </chartFormat>
    <chartFormat chart="8" format="272" series="1">
      <pivotArea type="data" outline="0" fieldPosition="0">
        <references count="2">
          <reference field="4294967294" count="1" selected="0">
            <x v="0"/>
          </reference>
          <reference field="4" count="1" selected="0">
            <x v="42"/>
          </reference>
        </references>
      </pivotArea>
    </chartFormat>
    <chartFormat chart="8" format="273" series="1">
      <pivotArea type="data" outline="0" fieldPosition="0">
        <references count="2">
          <reference field="4294967294" count="1" selected="0">
            <x v="0"/>
          </reference>
          <reference field="4" count="1" selected="0">
            <x v="43"/>
          </reference>
        </references>
      </pivotArea>
    </chartFormat>
    <chartFormat chart="8" format="274" series="1">
      <pivotArea type="data" outline="0" fieldPosition="0">
        <references count="2">
          <reference field="4294967294" count="1" selected="0">
            <x v="0"/>
          </reference>
          <reference field="4" count="1" selected="0">
            <x v="44"/>
          </reference>
        </references>
      </pivotArea>
    </chartFormat>
    <chartFormat chart="8" format="275" series="1">
      <pivotArea type="data" outline="0" fieldPosition="0">
        <references count="2">
          <reference field="4294967294" count="1" selected="0">
            <x v="0"/>
          </reference>
          <reference field="4" count="1" selected="0">
            <x v="45"/>
          </reference>
        </references>
      </pivotArea>
    </chartFormat>
    <chartFormat chart="8" format="276" series="1">
      <pivotArea type="data" outline="0" fieldPosition="0">
        <references count="2">
          <reference field="4294967294" count="1" selected="0">
            <x v="0"/>
          </reference>
          <reference field="4" count="1" selected="0">
            <x v="46"/>
          </reference>
        </references>
      </pivotArea>
    </chartFormat>
    <chartFormat chart="8" format="277" series="1">
      <pivotArea type="data" outline="0" fieldPosition="0">
        <references count="2">
          <reference field="4294967294" count="1" selected="0">
            <x v="0"/>
          </reference>
          <reference field="4" count="1" selected="0">
            <x v="47"/>
          </reference>
        </references>
      </pivotArea>
    </chartFormat>
    <chartFormat chart="8" format="278" series="1">
      <pivotArea type="data" outline="0" fieldPosition="0">
        <references count="2">
          <reference field="4294967294" count="1" selected="0">
            <x v="0"/>
          </reference>
          <reference field="4" count="1" selected="0">
            <x v="48"/>
          </reference>
        </references>
      </pivotArea>
    </chartFormat>
    <chartFormat chart="8" format="279" series="1">
      <pivotArea type="data" outline="0" fieldPosition="0">
        <references count="2">
          <reference field="4294967294" count="1" selected="0">
            <x v="0"/>
          </reference>
          <reference field="4" count="1" selected="0">
            <x v="49"/>
          </reference>
        </references>
      </pivotArea>
    </chartFormat>
    <chartFormat chart="8" format="280" series="1">
      <pivotArea type="data" outline="0" fieldPosition="0">
        <references count="2">
          <reference field="4294967294" count="1" selected="0">
            <x v="0"/>
          </reference>
          <reference field="4" count="1" selected="0">
            <x v="50"/>
          </reference>
        </references>
      </pivotArea>
    </chartFormat>
    <chartFormat chart="8" format="281" series="1">
      <pivotArea type="data" outline="0" fieldPosition="0">
        <references count="2">
          <reference field="4294967294" count="1" selected="0">
            <x v="0"/>
          </reference>
          <reference field="4" count="1" selected="0">
            <x v="51"/>
          </reference>
        </references>
      </pivotArea>
    </chartFormat>
    <chartFormat chart="8" format="282" series="1">
      <pivotArea type="data" outline="0" fieldPosition="0">
        <references count="2">
          <reference field="4294967294" count="1" selected="0">
            <x v="0"/>
          </reference>
          <reference field="4" count="1" selected="0">
            <x v="52"/>
          </reference>
        </references>
      </pivotArea>
    </chartFormat>
    <chartFormat chart="8" format="283" series="1">
      <pivotArea type="data" outline="0" fieldPosition="0">
        <references count="2">
          <reference field="4294967294" count="1" selected="0">
            <x v="0"/>
          </reference>
          <reference field="4" count="1" selected="0">
            <x v="53"/>
          </reference>
        </references>
      </pivotArea>
    </chartFormat>
    <chartFormat chart="8" format="284" series="1">
      <pivotArea type="data" outline="0" fieldPosition="0">
        <references count="2">
          <reference field="4294967294" count="1" selected="0">
            <x v="0"/>
          </reference>
          <reference field="4" count="1" selected="0">
            <x v="54"/>
          </reference>
        </references>
      </pivotArea>
    </chartFormat>
    <chartFormat chart="8" format="285" series="1">
      <pivotArea type="data" outline="0" fieldPosition="0">
        <references count="2">
          <reference field="4294967294" count="1" selected="0">
            <x v="0"/>
          </reference>
          <reference field="4" count="1" selected="0">
            <x v="55"/>
          </reference>
        </references>
      </pivotArea>
    </chartFormat>
    <chartFormat chart="8" format="286" series="1">
      <pivotArea type="data" outline="0" fieldPosition="0">
        <references count="2">
          <reference field="4294967294" count="1" selected="0">
            <x v="0"/>
          </reference>
          <reference field="4" count="1" selected="0">
            <x v="56"/>
          </reference>
        </references>
      </pivotArea>
    </chartFormat>
    <chartFormat chart="8" format="287" series="1">
      <pivotArea type="data" outline="0" fieldPosition="0">
        <references count="2">
          <reference field="4294967294" count="1" selected="0">
            <x v="0"/>
          </reference>
          <reference field="4" count="1" selected="0">
            <x v="57"/>
          </reference>
        </references>
      </pivotArea>
    </chartFormat>
    <chartFormat chart="8" format="288" series="1">
      <pivotArea type="data" outline="0" fieldPosition="0">
        <references count="2">
          <reference field="4294967294" count="1" selected="0">
            <x v="0"/>
          </reference>
          <reference field="4" count="1" selected="0">
            <x v="58"/>
          </reference>
        </references>
      </pivotArea>
    </chartFormat>
    <chartFormat chart="8" format="289" series="1">
      <pivotArea type="data" outline="0" fieldPosition="0">
        <references count="2">
          <reference field="4294967294" count="1" selected="0">
            <x v="0"/>
          </reference>
          <reference field="4" count="1" selected="0">
            <x v="59"/>
          </reference>
        </references>
      </pivotArea>
    </chartFormat>
    <chartFormat chart="8" format="290" series="1">
      <pivotArea type="data" outline="0" fieldPosition="0">
        <references count="2">
          <reference field="4294967294" count="1" selected="0">
            <x v="0"/>
          </reference>
          <reference field="4" count="1" selected="0">
            <x v="60"/>
          </reference>
        </references>
      </pivotArea>
    </chartFormat>
    <chartFormat chart="8" format="291" series="1">
      <pivotArea type="data" outline="0" fieldPosition="0">
        <references count="2">
          <reference field="4294967294" count="1" selected="0">
            <x v="0"/>
          </reference>
          <reference field="4" count="1" selected="0">
            <x v="61"/>
          </reference>
        </references>
      </pivotArea>
    </chartFormat>
    <chartFormat chart="8" format="292" series="1">
      <pivotArea type="data" outline="0" fieldPosition="0">
        <references count="2">
          <reference field="4294967294" count="1" selected="0">
            <x v="0"/>
          </reference>
          <reference field="4" count="1" selected="0">
            <x v="62"/>
          </reference>
        </references>
      </pivotArea>
    </chartFormat>
    <chartFormat chart="8" format="293" series="1">
      <pivotArea type="data" outline="0" fieldPosition="0">
        <references count="2">
          <reference field="4294967294" count="1" selected="0">
            <x v="0"/>
          </reference>
          <reference field="4" count="1" selected="0">
            <x v="63"/>
          </reference>
        </references>
      </pivotArea>
    </chartFormat>
    <chartFormat chart="8" format="294" series="1">
      <pivotArea type="data" outline="0" fieldPosition="0">
        <references count="2">
          <reference field="4294967294" count="1" selected="0">
            <x v="0"/>
          </reference>
          <reference field="4" count="1" selected="0">
            <x v="64"/>
          </reference>
        </references>
      </pivotArea>
    </chartFormat>
    <chartFormat chart="8" format="295" series="1">
      <pivotArea type="data" outline="0" fieldPosition="0">
        <references count="2">
          <reference field="4294967294" count="1" selected="0">
            <x v="0"/>
          </reference>
          <reference field="4" count="1" selected="0">
            <x v="65"/>
          </reference>
        </references>
      </pivotArea>
    </chartFormat>
    <chartFormat chart="8" format="296" series="1">
      <pivotArea type="data" outline="0" fieldPosition="0">
        <references count="2">
          <reference field="4294967294" count="1" selected="0">
            <x v="0"/>
          </reference>
          <reference field="4" count="1" selected="0">
            <x v="66"/>
          </reference>
        </references>
      </pivotArea>
    </chartFormat>
    <chartFormat chart="8" format="297" series="1">
      <pivotArea type="data" outline="0" fieldPosition="0">
        <references count="2">
          <reference field="4294967294" count="1" selected="0">
            <x v="0"/>
          </reference>
          <reference field="4" count="1" selected="0">
            <x v="67"/>
          </reference>
        </references>
      </pivotArea>
    </chartFormat>
    <chartFormat chart="8" format="298" series="1">
      <pivotArea type="data" outline="0" fieldPosition="0">
        <references count="2">
          <reference field="4294967294" count="1" selected="0">
            <x v="0"/>
          </reference>
          <reference field="4" count="1" selected="0">
            <x v="68"/>
          </reference>
        </references>
      </pivotArea>
    </chartFormat>
    <chartFormat chart="8" format="299" series="1">
      <pivotArea type="data" outline="0" fieldPosition="0">
        <references count="2">
          <reference field="4294967294" count="1" selected="0">
            <x v="0"/>
          </reference>
          <reference field="4" count="1" selected="0">
            <x v="69"/>
          </reference>
        </references>
      </pivotArea>
    </chartFormat>
    <chartFormat chart="8" format="300" series="1">
      <pivotArea type="data" outline="0" fieldPosition="0">
        <references count="2">
          <reference field="4294967294" count="1" selected="0">
            <x v="0"/>
          </reference>
          <reference field="4" count="1" selected="0">
            <x v="70"/>
          </reference>
        </references>
      </pivotArea>
    </chartFormat>
    <chartFormat chart="8" format="301" series="1">
      <pivotArea type="data" outline="0" fieldPosition="0">
        <references count="2">
          <reference field="4294967294" count="1" selected="0">
            <x v="0"/>
          </reference>
          <reference field="4" count="1" selected="0">
            <x v="71"/>
          </reference>
        </references>
      </pivotArea>
    </chartFormat>
    <chartFormat chart="8" format="302" series="1">
      <pivotArea type="data" outline="0" fieldPosition="0">
        <references count="2">
          <reference field="4294967294" count="1" selected="0">
            <x v="0"/>
          </reference>
          <reference field="4" count="1" selected="0">
            <x v="72"/>
          </reference>
        </references>
      </pivotArea>
    </chartFormat>
    <chartFormat chart="8" format="303" series="1">
      <pivotArea type="data" outline="0" fieldPosition="0">
        <references count="2">
          <reference field="4294967294" count="1" selected="0">
            <x v="0"/>
          </reference>
          <reference field="4" count="1" selected="0">
            <x v="73"/>
          </reference>
        </references>
      </pivotArea>
    </chartFormat>
    <chartFormat chart="8" format="304" series="1">
      <pivotArea type="data" outline="0" fieldPosition="0">
        <references count="2">
          <reference field="4294967294" count="1" selected="0">
            <x v="0"/>
          </reference>
          <reference field="4" count="1" selected="0">
            <x v="74"/>
          </reference>
        </references>
      </pivotArea>
    </chartFormat>
    <chartFormat chart="8" format="305" series="1">
      <pivotArea type="data" outline="0" fieldPosition="0">
        <references count="2">
          <reference field="4294967294" count="1" selected="0">
            <x v="0"/>
          </reference>
          <reference field="4" count="1" selected="0">
            <x v="75"/>
          </reference>
        </references>
      </pivotArea>
    </chartFormat>
    <chartFormat chart="8" format="306" series="1">
      <pivotArea type="data" outline="0" fieldPosition="0">
        <references count="2">
          <reference field="4294967294" count="1" selected="0">
            <x v="0"/>
          </reference>
          <reference field="4" count="1" selected="0">
            <x v="76"/>
          </reference>
        </references>
      </pivotArea>
    </chartFormat>
    <chartFormat chart="8" format="307" series="1">
      <pivotArea type="data" outline="0" fieldPosition="0">
        <references count="2">
          <reference field="4294967294" count="1" selected="0">
            <x v="0"/>
          </reference>
          <reference field="4" count="1" selected="0">
            <x v="77"/>
          </reference>
        </references>
      </pivotArea>
    </chartFormat>
    <chartFormat chart="8" format="308" series="1">
      <pivotArea type="data" outline="0" fieldPosition="0">
        <references count="2">
          <reference field="4294967294" count="1" selected="0">
            <x v="0"/>
          </reference>
          <reference field="4" count="1" selected="0">
            <x v="78"/>
          </reference>
        </references>
      </pivotArea>
    </chartFormat>
    <chartFormat chart="8" format="309" series="1">
      <pivotArea type="data" outline="0" fieldPosition="0">
        <references count="2">
          <reference field="4294967294" count="1" selected="0">
            <x v="0"/>
          </reference>
          <reference field="4" count="1" selected="0">
            <x v="79"/>
          </reference>
        </references>
      </pivotArea>
    </chartFormat>
    <chartFormat chart="8" format="310" series="1">
      <pivotArea type="data" outline="0" fieldPosition="0">
        <references count="2">
          <reference field="4294967294" count="1" selected="0">
            <x v="0"/>
          </reference>
          <reference field="4" count="1" selected="0">
            <x v="80"/>
          </reference>
        </references>
      </pivotArea>
    </chartFormat>
    <chartFormat chart="8" format="311" series="1">
      <pivotArea type="data" outline="0" fieldPosition="0">
        <references count="2">
          <reference field="4294967294" count="1" selected="0">
            <x v="0"/>
          </reference>
          <reference field="4" count="1" selected="0">
            <x v="81"/>
          </reference>
        </references>
      </pivotArea>
    </chartFormat>
    <chartFormat chart="8" format="312" series="1">
      <pivotArea type="data" outline="0" fieldPosition="0">
        <references count="2">
          <reference field="4294967294" count="1" selected="0">
            <x v="0"/>
          </reference>
          <reference field="4" count="1" selected="0">
            <x v="82"/>
          </reference>
        </references>
      </pivotArea>
    </chartFormat>
    <chartFormat chart="8" format="313" series="1">
      <pivotArea type="data" outline="0" fieldPosition="0">
        <references count="2">
          <reference field="4294967294" count="1" selected="0">
            <x v="0"/>
          </reference>
          <reference field="4" count="1" selected="0">
            <x v="83"/>
          </reference>
        </references>
      </pivotArea>
    </chartFormat>
    <chartFormat chart="8" format="314" series="1">
      <pivotArea type="data" outline="0" fieldPosition="0">
        <references count="2">
          <reference field="4294967294" count="1" selected="0">
            <x v="0"/>
          </reference>
          <reference field="4" count="1" selected="0">
            <x v="84"/>
          </reference>
        </references>
      </pivotArea>
    </chartFormat>
    <chartFormat chart="8" format="315" series="1">
      <pivotArea type="data" outline="0" fieldPosition="0">
        <references count="2">
          <reference field="4294967294" count="1" selected="0">
            <x v="0"/>
          </reference>
          <reference field="4" count="1" selected="0">
            <x v="85"/>
          </reference>
        </references>
      </pivotArea>
    </chartFormat>
    <chartFormat chart="8" format="316" series="1">
      <pivotArea type="data" outline="0" fieldPosition="0">
        <references count="2">
          <reference field="4294967294" count="1" selected="0">
            <x v="0"/>
          </reference>
          <reference field="4" count="1" selected="0">
            <x v="86"/>
          </reference>
        </references>
      </pivotArea>
    </chartFormat>
    <chartFormat chart="8" format="317" series="1">
      <pivotArea type="data" outline="0" fieldPosition="0">
        <references count="2">
          <reference field="4294967294" count="1" selected="0">
            <x v="0"/>
          </reference>
          <reference field="4" count="1" selected="0">
            <x v="87"/>
          </reference>
        </references>
      </pivotArea>
    </chartFormat>
    <chartFormat chart="8" format="318" series="1">
      <pivotArea type="data" outline="0" fieldPosition="0">
        <references count="2">
          <reference field="4294967294" count="1" selected="0">
            <x v="0"/>
          </reference>
          <reference field="4" count="1" selected="0">
            <x v="88"/>
          </reference>
        </references>
      </pivotArea>
    </chartFormat>
    <chartFormat chart="8" format="319" series="1">
      <pivotArea type="data" outline="0" fieldPosition="0">
        <references count="2">
          <reference field="4294967294" count="1" selected="0">
            <x v="0"/>
          </reference>
          <reference field="4" count="1" selected="0">
            <x v="89"/>
          </reference>
        </references>
      </pivotArea>
    </chartFormat>
    <chartFormat chart="8" format="320" series="1">
      <pivotArea type="data" outline="0" fieldPosition="0">
        <references count="2">
          <reference field="4294967294" count="1" selected="0">
            <x v="0"/>
          </reference>
          <reference field="4" count="1" selected="0">
            <x v="90"/>
          </reference>
        </references>
      </pivotArea>
    </chartFormat>
    <chartFormat chart="8" format="321" series="1">
      <pivotArea type="data" outline="0" fieldPosition="0">
        <references count="2">
          <reference field="4294967294" count="1" selected="0">
            <x v="0"/>
          </reference>
          <reference field="4" count="1" selected="0">
            <x v="91"/>
          </reference>
        </references>
      </pivotArea>
    </chartFormat>
    <chartFormat chart="8" format="322" series="1">
      <pivotArea type="data" outline="0" fieldPosition="0">
        <references count="2">
          <reference field="4294967294" count="1" selected="0">
            <x v="0"/>
          </reference>
          <reference field="4" count="1" selected="0">
            <x v="92"/>
          </reference>
        </references>
      </pivotArea>
    </chartFormat>
    <chartFormat chart="8" format="323" series="1">
      <pivotArea type="data" outline="0" fieldPosition="0">
        <references count="2">
          <reference field="4294967294" count="1" selected="0">
            <x v="0"/>
          </reference>
          <reference field="4" count="1" selected="0">
            <x v="93"/>
          </reference>
        </references>
      </pivotArea>
    </chartFormat>
    <chartFormat chart="8" format="324" series="1">
      <pivotArea type="data" outline="0" fieldPosition="0">
        <references count="2">
          <reference field="4294967294" count="1" selected="0">
            <x v="0"/>
          </reference>
          <reference field="4" count="1" selected="0">
            <x v="94"/>
          </reference>
        </references>
      </pivotArea>
    </chartFormat>
    <chartFormat chart="8" format="325" series="1">
      <pivotArea type="data" outline="0" fieldPosition="0">
        <references count="2">
          <reference field="4294967294" count="1" selected="0">
            <x v="0"/>
          </reference>
          <reference field="4" count="1" selected="0">
            <x v="95"/>
          </reference>
        </references>
      </pivotArea>
    </chartFormat>
    <chartFormat chart="8" format="326" series="1">
      <pivotArea type="data" outline="0" fieldPosition="0">
        <references count="2">
          <reference field="4294967294" count="1" selected="0">
            <x v="0"/>
          </reference>
          <reference field="4" count="1" selected="0">
            <x v="96"/>
          </reference>
        </references>
      </pivotArea>
    </chartFormat>
    <chartFormat chart="8" format="327" series="1">
      <pivotArea type="data" outline="0" fieldPosition="0">
        <references count="2">
          <reference field="4294967294" count="1" selected="0">
            <x v="0"/>
          </reference>
          <reference field="4" count="1" selected="0">
            <x v="97"/>
          </reference>
        </references>
      </pivotArea>
    </chartFormat>
    <chartFormat chart="8" format="328" series="1">
      <pivotArea type="data" outline="0" fieldPosition="0">
        <references count="2">
          <reference field="4294967294" count="1" selected="0">
            <x v="0"/>
          </reference>
          <reference field="4" count="1" selected="0">
            <x v="98"/>
          </reference>
        </references>
      </pivotArea>
    </chartFormat>
    <chartFormat chart="8" format="329" series="1">
      <pivotArea type="data" outline="0" fieldPosition="0">
        <references count="2">
          <reference field="4294967294" count="1" selected="0">
            <x v="0"/>
          </reference>
          <reference field="4" count="1" selected="0">
            <x v="99"/>
          </reference>
        </references>
      </pivotArea>
    </chartFormat>
    <chartFormat chart="8" format="330" series="1">
      <pivotArea type="data" outline="0" fieldPosition="0">
        <references count="2">
          <reference field="4294967294" count="1" selected="0">
            <x v="0"/>
          </reference>
          <reference field="4" count="1" selected="0">
            <x v="100"/>
          </reference>
        </references>
      </pivotArea>
    </chartFormat>
    <chartFormat chart="8" format="331" series="1">
      <pivotArea type="data" outline="0" fieldPosition="0">
        <references count="2">
          <reference field="4294967294" count="1" selected="0">
            <x v="0"/>
          </reference>
          <reference field="4" count="1" selected="0">
            <x v="101"/>
          </reference>
        </references>
      </pivotArea>
    </chartFormat>
    <chartFormat chart="8" format="332" series="1">
      <pivotArea type="data" outline="0" fieldPosition="0">
        <references count="2">
          <reference field="4294967294" count="1" selected="0">
            <x v="0"/>
          </reference>
          <reference field="4" count="1" selected="0">
            <x v="102"/>
          </reference>
        </references>
      </pivotArea>
    </chartFormat>
    <chartFormat chart="8" format="333" series="1">
      <pivotArea type="data" outline="0" fieldPosition="0">
        <references count="2">
          <reference field="4294967294" count="1" selected="0">
            <x v="0"/>
          </reference>
          <reference field="4" count="1" selected="0">
            <x v="103"/>
          </reference>
        </references>
      </pivotArea>
    </chartFormat>
    <chartFormat chart="8" format="334" series="1">
      <pivotArea type="data" outline="0" fieldPosition="0">
        <references count="2">
          <reference field="4294967294" count="1" selected="0">
            <x v="0"/>
          </reference>
          <reference field="4" count="1" selected="0">
            <x v="104"/>
          </reference>
        </references>
      </pivotArea>
    </chartFormat>
    <chartFormat chart="8" format="335" series="1">
      <pivotArea type="data" outline="0" fieldPosition="0">
        <references count="2">
          <reference field="4294967294" count="1" selected="0">
            <x v="0"/>
          </reference>
          <reference field="4" count="1" selected="0">
            <x v="105"/>
          </reference>
        </references>
      </pivotArea>
    </chartFormat>
    <chartFormat chart="8" format="336" series="1">
      <pivotArea type="data" outline="0" fieldPosition="0">
        <references count="2">
          <reference field="4294967294" count="1" selected="0">
            <x v="0"/>
          </reference>
          <reference field="4" count="1" selected="0">
            <x v="106"/>
          </reference>
        </references>
      </pivotArea>
    </chartFormat>
    <chartFormat chart="8" format="337" series="1">
      <pivotArea type="data" outline="0" fieldPosition="0">
        <references count="2">
          <reference field="4294967294" count="1" selected="0">
            <x v="0"/>
          </reference>
          <reference field="4" count="1" selected="0">
            <x v="107"/>
          </reference>
        </references>
      </pivotArea>
    </chartFormat>
    <chartFormat chart="8" format="338" series="1">
      <pivotArea type="data" outline="0" fieldPosition="0">
        <references count="2">
          <reference field="4294967294" count="1" selected="0">
            <x v="0"/>
          </reference>
          <reference field="4" count="1" selected="0">
            <x v="108"/>
          </reference>
        </references>
      </pivotArea>
    </chartFormat>
    <chartFormat chart="8" format="339" series="1">
      <pivotArea type="data" outline="0" fieldPosition="0">
        <references count="2">
          <reference field="4294967294" count="1" selected="0">
            <x v="0"/>
          </reference>
          <reference field="4" count="1" selected="0">
            <x v="109"/>
          </reference>
        </references>
      </pivotArea>
    </chartFormat>
    <chartFormat chart="8" format="340" series="1">
      <pivotArea type="data" outline="0" fieldPosition="0">
        <references count="2">
          <reference field="4294967294" count="1" selected="0">
            <x v="0"/>
          </reference>
          <reference field="4" count="1" selected="0">
            <x v="110"/>
          </reference>
        </references>
      </pivotArea>
    </chartFormat>
    <chartFormat chart="8" format="341" series="1">
      <pivotArea type="data" outline="0" fieldPosition="0">
        <references count="2">
          <reference field="4294967294" count="1" selected="0">
            <x v="0"/>
          </reference>
          <reference field="4" count="1" selected="0">
            <x v="111"/>
          </reference>
        </references>
      </pivotArea>
    </chartFormat>
    <chartFormat chart="8" format="342" series="1">
      <pivotArea type="data" outline="0" fieldPosition="0">
        <references count="2">
          <reference field="4294967294" count="1" selected="0">
            <x v="0"/>
          </reference>
          <reference field="4" count="1" selected="0">
            <x v="112"/>
          </reference>
        </references>
      </pivotArea>
    </chartFormat>
    <chartFormat chart="8" format="343" series="1">
      <pivotArea type="data" outline="0" fieldPosition="0">
        <references count="2">
          <reference field="4294967294" count="1" selected="0">
            <x v="0"/>
          </reference>
          <reference field="4" count="1" selected="0">
            <x v="113"/>
          </reference>
        </references>
      </pivotArea>
    </chartFormat>
    <chartFormat chart="8" format="344" series="1">
      <pivotArea type="data" outline="0" fieldPosition="0">
        <references count="2">
          <reference field="4294967294" count="1" selected="0">
            <x v="0"/>
          </reference>
          <reference field="4" count="1" selected="0">
            <x v="114"/>
          </reference>
        </references>
      </pivotArea>
    </chartFormat>
    <chartFormat chart="8" format="345" series="1">
      <pivotArea type="data" outline="0" fieldPosition="0">
        <references count="2">
          <reference field="4294967294" count="1" selected="0">
            <x v="0"/>
          </reference>
          <reference field="4" count="1" selected="0">
            <x v="115"/>
          </reference>
        </references>
      </pivotArea>
    </chartFormat>
    <chartFormat chart="8" format="346" series="1">
      <pivotArea type="data" outline="0" fieldPosition="0">
        <references count="2">
          <reference field="4294967294" count="1" selected="0">
            <x v="0"/>
          </reference>
          <reference field="4" count="1" selected="0">
            <x v="116"/>
          </reference>
        </references>
      </pivotArea>
    </chartFormat>
    <chartFormat chart="8" format="347" series="1">
      <pivotArea type="data" outline="0" fieldPosition="0">
        <references count="2">
          <reference field="4294967294" count="1" selected="0">
            <x v="0"/>
          </reference>
          <reference field="4" count="1" selected="0">
            <x v="117"/>
          </reference>
        </references>
      </pivotArea>
    </chartFormat>
    <chartFormat chart="8" format="348" series="1">
      <pivotArea type="data" outline="0" fieldPosition="0">
        <references count="2">
          <reference field="4294967294" count="1" selected="0">
            <x v="0"/>
          </reference>
          <reference field="4" count="1" selected="0">
            <x v="118"/>
          </reference>
        </references>
      </pivotArea>
    </chartFormat>
    <chartFormat chart="8" format="349" series="1">
      <pivotArea type="data" outline="0" fieldPosition="0">
        <references count="2">
          <reference field="4294967294" count="1" selected="0">
            <x v="0"/>
          </reference>
          <reference field="4" count="1" selected="0">
            <x v="119"/>
          </reference>
        </references>
      </pivotArea>
    </chartFormat>
    <chartFormat chart="0" format="210" series="1">
      <pivotArea type="data" outline="0" fieldPosition="0">
        <references count="2">
          <reference field="4294967294" count="1" selected="0">
            <x v="0"/>
          </reference>
          <reference field="4" count="1" selected="0">
            <x v="10"/>
          </reference>
        </references>
      </pivotArea>
    </chartFormat>
    <chartFormat chart="0" format="211" series="1">
      <pivotArea type="data" outline="0" fieldPosition="0">
        <references count="2">
          <reference field="4294967294" count="1" selected="0">
            <x v="0"/>
          </reference>
          <reference field="4" count="1" selected="0">
            <x v="11"/>
          </reference>
        </references>
      </pivotArea>
    </chartFormat>
    <chartFormat chart="0" format="212" series="1">
      <pivotArea type="data" outline="0" fieldPosition="0">
        <references count="2">
          <reference field="4294967294" count="1" selected="0">
            <x v="0"/>
          </reference>
          <reference field="4" count="1" selected="0">
            <x v="12"/>
          </reference>
        </references>
      </pivotArea>
    </chartFormat>
    <chartFormat chart="0" format="213" series="1">
      <pivotArea type="data" outline="0" fieldPosition="0">
        <references count="2">
          <reference field="4294967294" count="1" selected="0">
            <x v="0"/>
          </reference>
          <reference field="4" count="1" selected="0">
            <x v="13"/>
          </reference>
        </references>
      </pivotArea>
    </chartFormat>
    <chartFormat chart="0" format="214" series="1">
      <pivotArea type="data" outline="0" fieldPosition="0">
        <references count="2">
          <reference field="4294967294" count="1" selected="0">
            <x v="0"/>
          </reference>
          <reference field="4" count="1" selected="0">
            <x v="14"/>
          </reference>
        </references>
      </pivotArea>
    </chartFormat>
    <chartFormat chart="0" format="215" series="1">
      <pivotArea type="data" outline="0" fieldPosition="0">
        <references count="2">
          <reference field="4294967294" count="1" selected="0">
            <x v="0"/>
          </reference>
          <reference field="4" count="1" selected="0">
            <x v="15"/>
          </reference>
        </references>
      </pivotArea>
    </chartFormat>
    <chartFormat chart="0" format="216" series="1">
      <pivotArea type="data" outline="0" fieldPosition="0">
        <references count="2">
          <reference field="4294967294" count="1" selected="0">
            <x v="0"/>
          </reference>
          <reference field="4" count="1" selected="0">
            <x v="16"/>
          </reference>
        </references>
      </pivotArea>
    </chartFormat>
    <chartFormat chart="0" format="217" series="1">
      <pivotArea type="data" outline="0" fieldPosition="0">
        <references count="2">
          <reference field="4294967294" count="1" selected="0">
            <x v="0"/>
          </reference>
          <reference field="4" count="1" selected="0">
            <x v="17"/>
          </reference>
        </references>
      </pivotArea>
    </chartFormat>
    <chartFormat chart="0" format="218" series="1">
      <pivotArea type="data" outline="0" fieldPosition="0">
        <references count="2">
          <reference field="4294967294" count="1" selected="0">
            <x v="0"/>
          </reference>
          <reference field="4" count="1" selected="0">
            <x v="18"/>
          </reference>
        </references>
      </pivotArea>
    </chartFormat>
    <chartFormat chart="0" format="219" series="1">
      <pivotArea type="data" outline="0" fieldPosition="0">
        <references count="2">
          <reference field="4294967294" count="1" selected="0">
            <x v="0"/>
          </reference>
          <reference field="4" count="1" selected="0">
            <x v="19"/>
          </reference>
        </references>
      </pivotArea>
    </chartFormat>
    <chartFormat chart="0" format="220" series="1">
      <pivotArea type="data" outline="0" fieldPosition="0">
        <references count="2">
          <reference field="4294967294" count="1" selected="0">
            <x v="0"/>
          </reference>
          <reference field="4" count="1" selected="0">
            <x v="20"/>
          </reference>
        </references>
      </pivotArea>
    </chartFormat>
    <chartFormat chart="0" format="221" series="1">
      <pivotArea type="data" outline="0" fieldPosition="0">
        <references count="2">
          <reference field="4294967294" count="1" selected="0">
            <x v="0"/>
          </reference>
          <reference field="4" count="1" selected="0">
            <x v="21"/>
          </reference>
        </references>
      </pivotArea>
    </chartFormat>
    <chartFormat chart="0" format="222" series="1">
      <pivotArea type="data" outline="0" fieldPosition="0">
        <references count="2">
          <reference field="4294967294" count="1" selected="0">
            <x v="0"/>
          </reference>
          <reference field="4" count="1" selected="0">
            <x v="22"/>
          </reference>
        </references>
      </pivotArea>
    </chartFormat>
    <chartFormat chart="0" format="223" series="1">
      <pivotArea type="data" outline="0" fieldPosition="0">
        <references count="2">
          <reference field="4294967294" count="1" selected="0">
            <x v="0"/>
          </reference>
          <reference field="4" count="1" selected="0">
            <x v="23"/>
          </reference>
        </references>
      </pivotArea>
    </chartFormat>
    <chartFormat chart="0" format="224" series="1">
      <pivotArea type="data" outline="0" fieldPosition="0">
        <references count="2">
          <reference field="4294967294" count="1" selected="0">
            <x v="0"/>
          </reference>
          <reference field="4" count="1" selected="0">
            <x v="24"/>
          </reference>
        </references>
      </pivotArea>
    </chartFormat>
    <chartFormat chart="0" format="225" series="1">
      <pivotArea type="data" outline="0" fieldPosition="0">
        <references count="2">
          <reference field="4294967294" count="1" selected="0">
            <x v="0"/>
          </reference>
          <reference field="4" count="1" selected="0">
            <x v="25"/>
          </reference>
        </references>
      </pivotArea>
    </chartFormat>
    <chartFormat chart="0" format="226" series="1">
      <pivotArea type="data" outline="0" fieldPosition="0">
        <references count="2">
          <reference field="4294967294" count="1" selected="0">
            <x v="0"/>
          </reference>
          <reference field="4" count="1" selected="0">
            <x v="26"/>
          </reference>
        </references>
      </pivotArea>
    </chartFormat>
    <chartFormat chart="0" format="227" series="1">
      <pivotArea type="data" outline="0" fieldPosition="0">
        <references count="2">
          <reference field="4294967294" count="1" selected="0">
            <x v="0"/>
          </reference>
          <reference field="4" count="1" selected="0">
            <x v="27"/>
          </reference>
        </references>
      </pivotArea>
    </chartFormat>
    <chartFormat chart="0" format="228" series="1">
      <pivotArea type="data" outline="0" fieldPosition="0">
        <references count="2">
          <reference field="4294967294" count="1" selected="0">
            <x v="0"/>
          </reference>
          <reference field="4" count="1" selected="0">
            <x v="28"/>
          </reference>
        </references>
      </pivotArea>
    </chartFormat>
    <chartFormat chart="0" format="229" series="1">
      <pivotArea type="data" outline="0" fieldPosition="0">
        <references count="2">
          <reference field="4294967294" count="1" selected="0">
            <x v="0"/>
          </reference>
          <reference field="4" count="1" selected="0">
            <x v="29"/>
          </reference>
        </references>
      </pivotArea>
    </chartFormat>
    <chartFormat chart="0" format="230" series="1">
      <pivotArea type="data" outline="0" fieldPosition="0">
        <references count="2">
          <reference field="4294967294" count="1" selected="0">
            <x v="0"/>
          </reference>
          <reference field="4" count="1" selected="0">
            <x v="30"/>
          </reference>
        </references>
      </pivotArea>
    </chartFormat>
    <chartFormat chart="0" format="231" series="1">
      <pivotArea type="data" outline="0" fieldPosition="0">
        <references count="2">
          <reference field="4294967294" count="1" selected="0">
            <x v="0"/>
          </reference>
          <reference field="4" count="1" selected="0">
            <x v="31"/>
          </reference>
        </references>
      </pivotArea>
    </chartFormat>
    <chartFormat chart="0" format="232" series="1">
      <pivotArea type="data" outline="0" fieldPosition="0">
        <references count="2">
          <reference field="4294967294" count="1" selected="0">
            <x v="0"/>
          </reference>
          <reference field="4" count="1" selected="0">
            <x v="32"/>
          </reference>
        </references>
      </pivotArea>
    </chartFormat>
    <chartFormat chart="0" format="233" series="1">
      <pivotArea type="data" outline="0" fieldPosition="0">
        <references count="2">
          <reference field="4294967294" count="1" selected="0">
            <x v="0"/>
          </reference>
          <reference field="4" count="1" selected="0">
            <x v="33"/>
          </reference>
        </references>
      </pivotArea>
    </chartFormat>
    <chartFormat chart="0" format="234" series="1">
      <pivotArea type="data" outline="0" fieldPosition="0">
        <references count="2">
          <reference field="4294967294" count="1" selected="0">
            <x v="0"/>
          </reference>
          <reference field="4" count="1" selected="0">
            <x v="34"/>
          </reference>
        </references>
      </pivotArea>
    </chartFormat>
    <chartFormat chart="0" format="235" series="1">
      <pivotArea type="data" outline="0" fieldPosition="0">
        <references count="2">
          <reference field="4294967294" count="1" selected="0">
            <x v="0"/>
          </reference>
          <reference field="4" count="1" selected="0">
            <x v="35"/>
          </reference>
        </references>
      </pivotArea>
    </chartFormat>
    <chartFormat chart="0" format="236" series="1">
      <pivotArea type="data" outline="0" fieldPosition="0">
        <references count="2">
          <reference field="4294967294" count="1" selected="0">
            <x v="0"/>
          </reference>
          <reference field="4" count="1" selected="0">
            <x v="36"/>
          </reference>
        </references>
      </pivotArea>
    </chartFormat>
    <chartFormat chart="0" format="237" series="1">
      <pivotArea type="data" outline="0" fieldPosition="0">
        <references count="2">
          <reference field="4294967294" count="1" selected="0">
            <x v="0"/>
          </reference>
          <reference field="4" count="1" selected="0">
            <x v="37"/>
          </reference>
        </references>
      </pivotArea>
    </chartFormat>
    <chartFormat chart="0" format="238" series="1">
      <pivotArea type="data" outline="0" fieldPosition="0">
        <references count="2">
          <reference field="4294967294" count="1" selected="0">
            <x v="0"/>
          </reference>
          <reference field="4" count="1" selected="0">
            <x v="38"/>
          </reference>
        </references>
      </pivotArea>
    </chartFormat>
    <chartFormat chart="0" format="239" series="1">
      <pivotArea type="data" outline="0" fieldPosition="0">
        <references count="2">
          <reference field="4294967294" count="1" selected="0">
            <x v="0"/>
          </reference>
          <reference field="4" count="1" selected="0">
            <x v="39"/>
          </reference>
        </references>
      </pivotArea>
    </chartFormat>
    <chartFormat chart="0" format="240" series="1">
      <pivotArea type="data" outline="0" fieldPosition="0">
        <references count="2">
          <reference field="4294967294" count="1" selected="0">
            <x v="0"/>
          </reference>
          <reference field="4" count="1" selected="0">
            <x v="40"/>
          </reference>
        </references>
      </pivotArea>
    </chartFormat>
    <chartFormat chart="0" format="241" series="1">
      <pivotArea type="data" outline="0" fieldPosition="0">
        <references count="2">
          <reference field="4294967294" count="1" selected="0">
            <x v="0"/>
          </reference>
          <reference field="4" count="1" selected="0">
            <x v="41"/>
          </reference>
        </references>
      </pivotArea>
    </chartFormat>
    <chartFormat chart="0" format="242" series="1">
      <pivotArea type="data" outline="0" fieldPosition="0">
        <references count="2">
          <reference field="4294967294" count="1" selected="0">
            <x v="0"/>
          </reference>
          <reference field="4" count="1" selected="0">
            <x v="42"/>
          </reference>
        </references>
      </pivotArea>
    </chartFormat>
    <chartFormat chart="0" format="243" series="1">
      <pivotArea type="data" outline="0" fieldPosition="0">
        <references count="2">
          <reference field="4294967294" count="1" selected="0">
            <x v="0"/>
          </reference>
          <reference field="4" count="1" selected="0">
            <x v="43"/>
          </reference>
        </references>
      </pivotArea>
    </chartFormat>
    <chartFormat chart="0" format="244" series="1">
      <pivotArea type="data" outline="0" fieldPosition="0">
        <references count="2">
          <reference field="4294967294" count="1" selected="0">
            <x v="0"/>
          </reference>
          <reference field="4" count="1" selected="0">
            <x v="44"/>
          </reference>
        </references>
      </pivotArea>
    </chartFormat>
    <chartFormat chart="0" format="245" series="1">
      <pivotArea type="data" outline="0" fieldPosition="0">
        <references count="2">
          <reference field="4294967294" count="1" selected="0">
            <x v="0"/>
          </reference>
          <reference field="4" count="1" selected="0">
            <x v="45"/>
          </reference>
        </references>
      </pivotArea>
    </chartFormat>
    <chartFormat chart="0" format="246" series="1">
      <pivotArea type="data" outline="0" fieldPosition="0">
        <references count="2">
          <reference field="4294967294" count="1" selected="0">
            <x v="0"/>
          </reference>
          <reference field="4" count="1" selected="0">
            <x v="46"/>
          </reference>
        </references>
      </pivotArea>
    </chartFormat>
    <chartFormat chart="0" format="247" series="1">
      <pivotArea type="data" outline="0" fieldPosition="0">
        <references count="2">
          <reference field="4294967294" count="1" selected="0">
            <x v="0"/>
          </reference>
          <reference field="4" count="1" selected="0">
            <x v="47"/>
          </reference>
        </references>
      </pivotArea>
    </chartFormat>
    <chartFormat chart="0" format="248" series="1">
      <pivotArea type="data" outline="0" fieldPosition="0">
        <references count="2">
          <reference field="4294967294" count="1" selected="0">
            <x v="0"/>
          </reference>
          <reference field="4" count="1" selected="0">
            <x v="48"/>
          </reference>
        </references>
      </pivotArea>
    </chartFormat>
    <chartFormat chart="0" format="249" series="1">
      <pivotArea type="data" outline="0" fieldPosition="0">
        <references count="2">
          <reference field="4294967294" count="1" selected="0">
            <x v="0"/>
          </reference>
          <reference field="4" count="1" selected="0">
            <x v="49"/>
          </reference>
        </references>
      </pivotArea>
    </chartFormat>
    <chartFormat chart="0" format="250" series="1">
      <pivotArea type="data" outline="0" fieldPosition="0">
        <references count="2">
          <reference field="4294967294" count="1" selected="0">
            <x v="0"/>
          </reference>
          <reference field="4" count="1" selected="0">
            <x v="50"/>
          </reference>
        </references>
      </pivotArea>
    </chartFormat>
    <chartFormat chart="0" format="251" series="1">
      <pivotArea type="data" outline="0" fieldPosition="0">
        <references count="2">
          <reference field="4294967294" count="1" selected="0">
            <x v="0"/>
          </reference>
          <reference field="4" count="1" selected="0">
            <x v="51"/>
          </reference>
        </references>
      </pivotArea>
    </chartFormat>
    <chartFormat chart="0" format="252" series="1">
      <pivotArea type="data" outline="0" fieldPosition="0">
        <references count="2">
          <reference field="4294967294" count="1" selected="0">
            <x v="0"/>
          </reference>
          <reference field="4" count="1" selected="0">
            <x v="52"/>
          </reference>
        </references>
      </pivotArea>
    </chartFormat>
    <chartFormat chart="0" format="253" series="1">
      <pivotArea type="data" outline="0" fieldPosition="0">
        <references count="2">
          <reference field="4294967294" count="1" selected="0">
            <x v="0"/>
          </reference>
          <reference field="4" count="1" selected="0">
            <x v="53"/>
          </reference>
        </references>
      </pivotArea>
    </chartFormat>
    <chartFormat chart="0" format="254" series="1">
      <pivotArea type="data" outline="0" fieldPosition="0">
        <references count="2">
          <reference field="4294967294" count="1" selected="0">
            <x v="0"/>
          </reference>
          <reference field="4" count="1" selected="0">
            <x v="54"/>
          </reference>
        </references>
      </pivotArea>
    </chartFormat>
    <chartFormat chart="0" format="255" series="1">
      <pivotArea type="data" outline="0" fieldPosition="0">
        <references count="2">
          <reference field="4294967294" count="1" selected="0">
            <x v="0"/>
          </reference>
          <reference field="4" count="1" selected="0">
            <x v="55"/>
          </reference>
        </references>
      </pivotArea>
    </chartFormat>
    <chartFormat chart="0" format="256" series="1">
      <pivotArea type="data" outline="0" fieldPosition="0">
        <references count="2">
          <reference field="4294967294" count="1" selected="0">
            <x v="0"/>
          </reference>
          <reference field="4" count="1" selected="0">
            <x v="56"/>
          </reference>
        </references>
      </pivotArea>
    </chartFormat>
    <chartFormat chart="0" format="257" series="1">
      <pivotArea type="data" outline="0" fieldPosition="0">
        <references count="2">
          <reference field="4294967294" count="1" selected="0">
            <x v="0"/>
          </reference>
          <reference field="4" count="1" selected="0">
            <x v="57"/>
          </reference>
        </references>
      </pivotArea>
    </chartFormat>
    <chartFormat chart="0" format="258" series="1">
      <pivotArea type="data" outline="0" fieldPosition="0">
        <references count="2">
          <reference field="4294967294" count="1" selected="0">
            <x v="0"/>
          </reference>
          <reference field="4" count="1" selected="0">
            <x v="58"/>
          </reference>
        </references>
      </pivotArea>
    </chartFormat>
    <chartFormat chart="0" format="259" series="1">
      <pivotArea type="data" outline="0" fieldPosition="0">
        <references count="2">
          <reference field="4294967294" count="1" selected="0">
            <x v="0"/>
          </reference>
          <reference field="4" count="1" selected="0">
            <x v="59"/>
          </reference>
        </references>
      </pivotArea>
    </chartFormat>
    <chartFormat chart="0" format="260" series="1">
      <pivotArea type="data" outline="0" fieldPosition="0">
        <references count="2">
          <reference field="4294967294" count="1" selected="0">
            <x v="0"/>
          </reference>
          <reference field="4" count="1" selected="0">
            <x v="60"/>
          </reference>
        </references>
      </pivotArea>
    </chartFormat>
    <chartFormat chart="0" format="261" series="1">
      <pivotArea type="data" outline="0" fieldPosition="0">
        <references count="2">
          <reference field="4294967294" count="1" selected="0">
            <x v="0"/>
          </reference>
          <reference field="4" count="1" selected="0">
            <x v="61"/>
          </reference>
        </references>
      </pivotArea>
    </chartFormat>
    <chartFormat chart="0" format="262" series="1">
      <pivotArea type="data" outline="0" fieldPosition="0">
        <references count="2">
          <reference field="4294967294" count="1" selected="0">
            <x v="0"/>
          </reference>
          <reference field="4" count="1" selected="0">
            <x v="62"/>
          </reference>
        </references>
      </pivotArea>
    </chartFormat>
    <chartFormat chart="0" format="263" series="1">
      <pivotArea type="data" outline="0" fieldPosition="0">
        <references count="2">
          <reference field="4294967294" count="1" selected="0">
            <x v="0"/>
          </reference>
          <reference field="4" count="1" selected="0">
            <x v="63"/>
          </reference>
        </references>
      </pivotArea>
    </chartFormat>
    <chartFormat chart="0" format="264" series="1">
      <pivotArea type="data" outline="0" fieldPosition="0">
        <references count="2">
          <reference field="4294967294" count="1" selected="0">
            <x v="0"/>
          </reference>
          <reference field="4" count="1" selected="0">
            <x v="64"/>
          </reference>
        </references>
      </pivotArea>
    </chartFormat>
    <chartFormat chart="0" format="265" series="1">
      <pivotArea type="data" outline="0" fieldPosition="0">
        <references count="2">
          <reference field="4294967294" count="1" selected="0">
            <x v="0"/>
          </reference>
          <reference field="4" count="1" selected="0">
            <x v="65"/>
          </reference>
        </references>
      </pivotArea>
    </chartFormat>
    <chartFormat chart="0" format="266" series="1">
      <pivotArea type="data" outline="0" fieldPosition="0">
        <references count="2">
          <reference field="4294967294" count="1" selected="0">
            <x v="0"/>
          </reference>
          <reference field="4" count="1" selected="0">
            <x v="66"/>
          </reference>
        </references>
      </pivotArea>
    </chartFormat>
    <chartFormat chart="0" format="267" series="1">
      <pivotArea type="data" outline="0" fieldPosition="0">
        <references count="2">
          <reference field="4294967294" count="1" selected="0">
            <x v="0"/>
          </reference>
          <reference field="4" count="1" selected="0">
            <x v="67"/>
          </reference>
        </references>
      </pivotArea>
    </chartFormat>
    <chartFormat chart="0" format="268" series="1">
      <pivotArea type="data" outline="0" fieldPosition="0">
        <references count="2">
          <reference field="4294967294" count="1" selected="0">
            <x v="0"/>
          </reference>
          <reference field="4" count="1" selected="0">
            <x v="68"/>
          </reference>
        </references>
      </pivotArea>
    </chartFormat>
    <chartFormat chart="0" format="269" series="1">
      <pivotArea type="data" outline="0" fieldPosition="0">
        <references count="2">
          <reference field="4294967294" count="1" selected="0">
            <x v="0"/>
          </reference>
          <reference field="4" count="1" selected="0">
            <x v="69"/>
          </reference>
        </references>
      </pivotArea>
    </chartFormat>
    <chartFormat chart="0" format="270" series="1">
      <pivotArea type="data" outline="0" fieldPosition="0">
        <references count="2">
          <reference field="4294967294" count="1" selected="0">
            <x v="0"/>
          </reference>
          <reference field="4" count="1" selected="0">
            <x v="70"/>
          </reference>
        </references>
      </pivotArea>
    </chartFormat>
    <chartFormat chart="0" format="271" series="1">
      <pivotArea type="data" outline="0" fieldPosition="0">
        <references count="2">
          <reference field="4294967294" count="1" selected="0">
            <x v="0"/>
          </reference>
          <reference field="4" count="1" selected="0">
            <x v="71"/>
          </reference>
        </references>
      </pivotArea>
    </chartFormat>
    <chartFormat chart="0" format="272" series="1">
      <pivotArea type="data" outline="0" fieldPosition="0">
        <references count="2">
          <reference field="4294967294" count="1" selected="0">
            <x v="0"/>
          </reference>
          <reference field="4" count="1" selected="0">
            <x v="72"/>
          </reference>
        </references>
      </pivotArea>
    </chartFormat>
    <chartFormat chart="0" format="273" series="1">
      <pivotArea type="data" outline="0" fieldPosition="0">
        <references count="2">
          <reference field="4294967294" count="1" selected="0">
            <x v="0"/>
          </reference>
          <reference field="4" count="1" selected="0">
            <x v="73"/>
          </reference>
        </references>
      </pivotArea>
    </chartFormat>
    <chartFormat chart="0" format="274" series="1">
      <pivotArea type="data" outline="0" fieldPosition="0">
        <references count="2">
          <reference field="4294967294" count="1" selected="0">
            <x v="0"/>
          </reference>
          <reference field="4" count="1" selected="0">
            <x v="74"/>
          </reference>
        </references>
      </pivotArea>
    </chartFormat>
    <chartFormat chart="0" format="275" series="1">
      <pivotArea type="data" outline="0" fieldPosition="0">
        <references count="2">
          <reference field="4294967294" count="1" selected="0">
            <x v="0"/>
          </reference>
          <reference field="4" count="1" selected="0">
            <x v="75"/>
          </reference>
        </references>
      </pivotArea>
    </chartFormat>
    <chartFormat chart="0" format="276" series="1">
      <pivotArea type="data" outline="0" fieldPosition="0">
        <references count="2">
          <reference field="4294967294" count="1" selected="0">
            <x v="0"/>
          </reference>
          <reference field="4" count="1" selected="0">
            <x v="76"/>
          </reference>
        </references>
      </pivotArea>
    </chartFormat>
    <chartFormat chart="0" format="277" series="1">
      <pivotArea type="data" outline="0" fieldPosition="0">
        <references count="2">
          <reference field="4294967294" count="1" selected="0">
            <x v="0"/>
          </reference>
          <reference field="4" count="1" selected="0">
            <x v="77"/>
          </reference>
        </references>
      </pivotArea>
    </chartFormat>
    <chartFormat chart="0" format="278" series="1">
      <pivotArea type="data" outline="0" fieldPosition="0">
        <references count="2">
          <reference field="4294967294" count="1" selected="0">
            <x v="0"/>
          </reference>
          <reference field="4" count="1" selected="0">
            <x v="78"/>
          </reference>
        </references>
      </pivotArea>
    </chartFormat>
    <chartFormat chart="0" format="279" series="1">
      <pivotArea type="data" outline="0" fieldPosition="0">
        <references count="2">
          <reference field="4294967294" count="1" selected="0">
            <x v="0"/>
          </reference>
          <reference field="4" count="1" selected="0">
            <x v="79"/>
          </reference>
        </references>
      </pivotArea>
    </chartFormat>
    <chartFormat chart="0" format="280" series="1">
      <pivotArea type="data" outline="0" fieldPosition="0">
        <references count="2">
          <reference field="4294967294" count="1" selected="0">
            <x v="0"/>
          </reference>
          <reference field="4" count="1" selected="0">
            <x v="80"/>
          </reference>
        </references>
      </pivotArea>
    </chartFormat>
    <chartFormat chart="0" format="281" series="1">
      <pivotArea type="data" outline="0" fieldPosition="0">
        <references count="2">
          <reference field="4294967294" count="1" selected="0">
            <x v="0"/>
          </reference>
          <reference field="4" count="1" selected="0">
            <x v="81"/>
          </reference>
        </references>
      </pivotArea>
    </chartFormat>
    <chartFormat chart="0" format="282" series="1">
      <pivotArea type="data" outline="0" fieldPosition="0">
        <references count="2">
          <reference field="4294967294" count="1" selected="0">
            <x v="0"/>
          </reference>
          <reference field="4" count="1" selected="0">
            <x v="82"/>
          </reference>
        </references>
      </pivotArea>
    </chartFormat>
    <chartFormat chart="0" format="283" series="1">
      <pivotArea type="data" outline="0" fieldPosition="0">
        <references count="2">
          <reference field="4294967294" count="1" selected="0">
            <x v="0"/>
          </reference>
          <reference field="4" count="1" selected="0">
            <x v="83"/>
          </reference>
        </references>
      </pivotArea>
    </chartFormat>
    <chartFormat chart="0" format="284" series="1">
      <pivotArea type="data" outline="0" fieldPosition="0">
        <references count="2">
          <reference field="4294967294" count="1" selected="0">
            <x v="0"/>
          </reference>
          <reference field="4" count="1" selected="0">
            <x v="84"/>
          </reference>
        </references>
      </pivotArea>
    </chartFormat>
    <chartFormat chart="0" format="285" series="1">
      <pivotArea type="data" outline="0" fieldPosition="0">
        <references count="2">
          <reference field="4294967294" count="1" selected="0">
            <x v="0"/>
          </reference>
          <reference field="4" count="1" selected="0">
            <x v="85"/>
          </reference>
        </references>
      </pivotArea>
    </chartFormat>
    <chartFormat chart="0" format="286" series="1">
      <pivotArea type="data" outline="0" fieldPosition="0">
        <references count="2">
          <reference field="4294967294" count="1" selected="0">
            <x v="0"/>
          </reference>
          <reference field="4" count="1" selected="0">
            <x v="86"/>
          </reference>
        </references>
      </pivotArea>
    </chartFormat>
    <chartFormat chart="0" format="287" series="1">
      <pivotArea type="data" outline="0" fieldPosition="0">
        <references count="2">
          <reference field="4294967294" count="1" selected="0">
            <x v="0"/>
          </reference>
          <reference field="4" count="1" selected="0">
            <x v="87"/>
          </reference>
        </references>
      </pivotArea>
    </chartFormat>
    <chartFormat chart="0" format="288" series="1">
      <pivotArea type="data" outline="0" fieldPosition="0">
        <references count="2">
          <reference field="4294967294" count="1" selected="0">
            <x v="0"/>
          </reference>
          <reference field="4" count="1" selected="0">
            <x v="88"/>
          </reference>
        </references>
      </pivotArea>
    </chartFormat>
    <chartFormat chart="0" format="289" series="1">
      <pivotArea type="data" outline="0" fieldPosition="0">
        <references count="2">
          <reference field="4294967294" count="1" selected="0">
            <x v="0"/>
          </reference>
          <reference field="4" count="1" selected="0">
            <x v="89"/>
          </reference>
        </references>
      </pivotArea>
    </chartFormat>
    <chartFormat chart="0" format="290" series="1">
      <pivotArea type="data" outline="0" fieldPosition="0">
        <references count="2">
          <reference field="4294967294" count="1" selected="0">
            <x v="0"/>
          </reference>
          <reference field="4" count="1" selected="0">
            <x v="90"/>
          </reference>
        </references>
      </pivotArea>
    </chartFormat>
    <chartFormat chart="0" format="291" series="1">
      <pivotArea type="data" outline="0" fieldPosition="0">
        <references count="2">
          <reference field="4294967294" count="1" selected="0">
            <x v="0"/>
          </reference>
          <reference field="4" count="1" selected="0">
            <x v="91"/>
          </reference>
        </references>
      </pivotArea>
    </chartFormat>
    <chartFormat chart="0" format="292" series="1">
      <pivotArea type="data" outline="0" fieldPosition="0">
        <references count="2">
          <reference field="4294967294" count="1" selected="0">
            <x v="0"/>
          </reference>
          <reference field="4" count="1" selected="0">
            <x v="92"/>
          </reference>
        </references>
      </pivotArea>
    </chartFormat>
    <chartFormat chart="0" format="293" series="1">
      <pivotArea type="data" outline="0" fieldPosition="0">
        <references count="2">
          <reference field="4294967294" count="1" selected="0">
            <x v="0"/>
          </reference>
          <reference field="4" count="1" selected="0">
            <x v="93"/>
          </reference>
        </references>
      </pivotArea>
    </chartFormat>
    <chartFormat chart="0" format="294" series="1">
      <pivotArea type="data" outline="0" fieldPosition="0">
        <references count="2">
          <reference field="4294967294" count="1" selected="0">
            <x v="0"/>
          </reference>
          <reference field="4" count="1" selected="0">
            <x v="94"/>
          </reference>
        </references>
      </pivotArea>
    </chartFormat>
    <chartFormat chart="0" format="295" series="1">
      <pivotArea type="data" outline="0" fieldPosition="0">
        <references count="2">
          <reference field="4294967294" count="1" selected="0">
            <x v="0"/>
          </reference>
          <reference field="4" count="1" selected="0">
            <x v="95"/>
          </reference>
        </references>
      </pivotArea>
    </chartFormat>
    <chartFormat chart="0" format="296" series="1">
      <pivotArea type="data" outline="0" fieldPosition="0">
        <references count="2">
          <reference field="4294967294" count="1" selected="0">
            <x v="0"/>
          </reference>
          <reference field="4" count="1" selected="0">
            <x v="96"/>
          </reference>
        </references>
      </pivotArea>
    </chartFormat>
    <chartFormat chart="0" format="297" series="1">
      <pivotArea type="data" outline="0" fieldPosition="0">
        <references count="2">
          <reference field="4294967294" count="1" selected="0">
            <x v="0"/>
          </reference>
          <reference field="4" count="1" selected="0">
            <x v="97"/>
          </reference>
        </references>
      </pivotArea>
    </chartFormat>
    <chartFormat chart="0" format="298" series="1">
      <pivotArea type="data" outline="0" fieldPosition="0">
        <references count="2">
          <reference field="4294967294" count="1" selected="0">
            <x v="0"/>
          </reference>
          <reference field="4" count="1" selected="0">
            <x v="98"/>
          </reference>
        </references>
      </pivotArea>
    </chartFormat>
    <chartFormat chart="0" format="299" series="1">
      <pivotArea type="data" outline="0" fieldPosition="0">
        <references count="2">
          <reference field="4294967294" count="1" selected="0">
            <x v="0"/>
          </reference>
          <reference field="4" count="1" selected="0">
            <x v="99"/>
          </reference>
        </references>
      </pivotArea>
    </chartFormat>
    <chartFormat chart="0" format="300" series="1">
      <pivotArea type="data" outline="0" fieldPosition="0">
        <references count="2">
          <reference field="4294967294" count="1" selected="0">
            <x v="0"/>
          </reference>
          <reference field="4" count="1" selected="0">
            <x v="100"/>
          </reference>
        </references>
      </pivotArea>
    </chartFormat>
    <chartFormat chart="0" format="301" series="1">
      <pivotArea type="data" outline="0" fieldPosition="0">
        <references count="2">
          <reference field="4294967294" count="1" selected="0">
            <x v="0"/>
          </reference>
          <reference field="4" count="1" selected="0">
            <x v="101"/>
          </reference>
        </references>
      </pivotArea>
    </chartFormat>
    <chartFormat chart="0" format="302" series="1">
      <pivotArea type="data" outline="0" fieldPosition="0">
        <references count="2">
          <reference field="4294967294" count="1" selected="0">
            <x v="0"/>
          </reference>
          <reference field="4" count="1" selected="0">
            <x v="102"/>
          </reference>
        </references>
      </pivotArea>
    </chartFormat>
    <chartFormat chart="0" format="303" series="1">
      <pivotArea type="data" outline="0" fieldPosition="0">
        <references count="2">
          <reference field="4294967294" count="1" selected="0">
            <x v="0"/>
          </reference>
          <reference field="4" count="1" selected="0">
            <x v="103"/>
          </reference>
        </references>
      </pivotArea>
    </chartFormat>
    <chartFormat chart="0" format="304" series="1">
      <pivotArea type="data" outline="0" fieldPosition="0">
        <references count="2">
          <reference field="4294967294" count="1" selected="0">
            <x v="0"/>
          </reference>
          <reference field="4" count="1" selected="0">
            <x v="104"/>
          </reference>
        </references>
      </pivotArea>
    </chartFormat>
    <chartFormat chart="0" format="305" series="1">
      <pivotArea type="data" outline="0" fieldPosition="0">
        <references count="2">
          <reference field="4294967294" count="1" selected="0">
            <x v="0"/>
          </reference>
          <reference field="4" count="1" selected="0">
            <x v="105"/>
          </reference>
        </references>
      </pivotArea>
    </chartFormat>
    <chartFormat chart="0" format="306" series="1">
      <pivotArea type="data" outline="0" fieldPosition="0">
        <references count="2">
          <reference field="4294967294" count="1" selected="0">
            <x v="0"/>
          </reference>
          <reference field="4" count="1" selected="0">
            <x v="106"/>
          </reference>
        </references>
      </pivotArea>
    </chartFormat>
    <chartFormat chart="0" format="307" series="1">
      <pivotArea type="data" outline="0" fieldPosition="0">
        <references count="2">
          <reference field="4294967294" count="1" selected="0">
            <x v="0"/>
          </reference>
          <reference field="4" count="1" selected="0">
            <x v="107"/>
          </reference>
        </references>
      </pivotArea>
    </chartFormat>
    <chartFormat chart="0" format="308" series="1">
      <pivotArea type="data" outline="0" fieldPosition="0">
        <references count="2">
          <reference field="4294967294" count="1" selected="0">
            <x v="0"/>
          </reference>
          <reference field="4" count="1" selected="0">
            <x v="108"/>
          </reference>
        </references>
      </pivotArea>
    </chartFormat>
    <chartFormat chart="0" format="309" series="1">
      <pivotArea type="data" outline="0" fieldPosition="0">
        <references count="2">
          <reference field="4294967294" count="1" selected="0">
            <x v="0"/>
          </reference>
          <reference field="4" count="1" selected="0">
            <x v="109"/>
          </reference>
        </references>
      </pivotArea>
    </chartFormat>
    <chartFormat chart="0" format="310" series="1">
      <pivotArea type="data" outline="0" fieldPosition="0">
        <references count="2">
          <reference field="4294967294" count="1" selected="0">
            <x v="0"/>
          </reference>
          <reference field="4" count="1" selected="0">
            <x v="110"/>
          </reference>
        </references>
      </pivotArea>
    </chartFormat>
    <chartFormat chart="0" format="311" series="1">
      <pivotArea type="data" outline="0" fieldPosition="0">
        <references count="2">
          <reference field="4294967294" count="1" selected="0">
            <x v="0"/>
          </reference>
          <reference field="4" count="1" selected="0">
            <x v="111"/>
          </reference>
        </references>
      </pivotArea>
    </chartFormat>
    <chartFormat chart="0" format="312" series="1">
      <pivotArea type="data" outline="0" fieldPosition="0">
        <references count="2">
          <reference field="4294967294" count="1" selected="0">
            <x v="0"/>
          </reference>
          <reference field="4" count="1" selected="0">
            <x v="112"/>
          </reference>
        </references>
      </pivotArea>
    </chartFormat>
    <chartFormat chart="0" format="313" series="1">
      <pivotArea type="data" outline="0" fieldPosition="0">
        <references count="2">
          <reference field="4294967294" count="1" selected="0">
            <x v="0"/>
          </reference>
          <reference field="4" count="1" selected="0">
            <x v="113"/>
          </reference>
        </references>
      </pivotArea>
    </chartFormat>
    <chartFormat chart="0" format="314" series="1">
      <pivotArea type="data" outline="0" fieldPosition="0">
        <references count="2">
          <reference field="4294967294" count="1" selected="0">
            <x v="0"/>
          </reference>
          <reference field="4" count="1" selected="0">
            <x v="114"/>
          </reference>
        </references>
      </pivotArea>
    </chartFormat>
    <chartFormat chart="0" format="315" series="1">
      <pivotArea type="data" outline="0" fieldPosition="0">
        <references count="2">
          <reference field="4294967294" count="1" selected="0">
            <x v="0"/>
          </reference>
          <reference field="4" count="1" selected="0">
            <x v="115"/>
          </reference>
        </references>
      </pivotArea>
    </chartFormat>
    <chartFormat chart="0" format="316" series="1">
      <pivotArea type="data" outline="0" fieldPosition="0">
        <references count="2">
          <reference field="4294967294" count="1" selected="0">
            <x v="0"/>
          </reference>
          <reference field="4" count="1" selected="0">
            <x v="116"/>
          </reference>
        </references>
      </pivotArea>
    </chartFormat>
    <chartFormat chart="0" format="317" series="1">
      <pivotArea type="data" outline="0" fieldPosition="0">
        <references count="2">
          <reference field="4294967294" count="1" selected="0">
            <x v="0"/>
          </reference>
          <reference field="4" count="1" selected="0">
            <x v="117"/>
          </reference>
        </references>
      </pivotArea>
    </chartFormat>
    <chartFormat chart="0" format="318" series="1">
      <pivotArea type="data" outline="0" fieldPosition="0">
        <references count="2">
          <reference field="4294967294" count="1" selected="0">
            <x v="0"/>
          </reference>
          <reference field="4" count="1" selected="0">
            <x v="118"/>
          </reference>
        </references>
      </pivotArea>
    </chartFormat>
    <chartFormat chart="0" format="319" series="1">
      <pivotArea type="data" outline="0" fieldPosition="0">
        <references count="2">
          <reference field="4294967294" count="1" selected="0">
            <x v="0"/>
          </reference>
          <reference field="4" count="1" selected="0">
            <x v="119"/>
          </reference>
        </references>
      </pivotArea>
    </chartFormat>
    <chartFormat chart="8" format="350" series="1">
      <pivotArea type="data" outline="0" fieldPosition="0">
        <references count="1">
          <reference field="4294967294" count="1" selected="0">
            <x v="0"/>
          </reference>
        </references>
      </pivotArea>
    </chartFormat>
    <chartFormat chart="0" format="320" series="1">
      <pivotArea type="data" outline="0" fieldPosition="0">
        <references count="1">
          <reference field="4294967294" count="1" selected="0">
            <x v="0"/>
          </reference>
        </references>
      </pivotArea>
    </chartFormat>
    <chartFormat chart="0" format="321"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2">
    <filter fld="13" type="dateBetween" evalOrder="-1" id="324" name="Tgl Order input">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4" type="count" evalOrder="-1" id="15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977513-639E-40BC-AB39-41CB1656138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7:B14" firstHeaderRow="1" firstDataRow="1" firstDataCol="1"/>
  <pivotFields count="23">
    <pivotField showAll="0"/>
    <pivotField axis="axisRow" showAll="0">
      <items count="5">
        <item x="1"/>
        <item x="0"/>
        <item x="2"/>
        <item x="3"/>
        <item t="default"/>
      </items>
    </pivotField>
    <pivotField showAll="0"/>
    <pivotField showAll="0"/>
    <pivotField showAll="0" sortType="ascending">
      <items count="122">
        <item x="100"/>
        <item x="109"/>
        <item x="75"/>
        <item x="78"/>
        <item x="81"/>
        <item x="52"/>
        <item x="99"/>
        <item x="44"/>
        <item x="53"/>
        <item x="59"/>
        <item x="65"/>
        <item x="90"/>
        <item x="77"/>
        <item x="27"/>
        <item x="45"/>
        <item x="17"/>
        <item x="39"/>
        <item x="37"/>
        <item x="34"/>
        <item x="35"/>
        <item x="23"/>
        <item x="54"/>
        <item x="7"/>
        <item x="3"/>
        <item x="117"/>
        <item x="49"/>
        <item x="76"/>
        <item x="86"/>
        <item x="31"/>
        <item x="56"/>
        <item x="115"/>
        <item x="116"/>
        <item x="66"/>
        <item x="113"/>
        <item x="57"/>
        <item x="62"/>
        <item x="61"/>
        <item x="94"/>
        <item x="87"/>
        <item x="47"/>
        <item x="28"/>
        <item x="30"/>
        <item x="4"/>
        <item x="73"/>
        <item x="12"/>
        <item x="18"/>
        <item x="25"/>
        <item x="48"/>
        <item x="19"/>
        <item x="29"/>
        <item x="110"/>
        <item x="107"/>
        <item x="114"/>
        <item x="106"/>
        <item x="0"/>
        <item x="74"/>
        <item x="64"/>
        <item x="103"/>
        <item x="70"/>
        <item x="69"/>
        <item x="68"/>
        <item x="33"/>
        <item x="36"/>
        <item x="43"/>
        <item x="6"/>
        <item x="5"/>
        <item x="79"/>
        <item x="82"/>
        <item x="14"/>
        <item x="24"/>
        <item x="104"/>
        <item x="102"/>
        <item x="98"/>
        <item x="101"/>
        <item x="88"/>
        <item x="50"/>
        <item x="51"/>
        <item x="63"/>
        <item x="55"/>
        <item x="60"/>
        <item x="111"/>
        <item x="41"/>
        <item x="38"/>
        <item x="40"/>
        <item x="46"/>
        <item x="9"/>
        <item x="2"/>
        <item x="83"/>
        <item x="71"/>
        <item x="72"/>
        <item x="67"/>
        <item x="91"/>
        <item x="89"/>
        <item x="92"/>
        <item x="96"/>
        <item x="97"/>
        <item x="80"/>
        <item x="85"/>
        <item x="118"/>
        <item x="119"/>
        <item x="8"/>
        <item x="10"/>
        <item x="84"/>
        <item x="20"/>
        <item x="21"/>
        <item x="11"/>
        <item x="26"/>
        <item x="16"/>
        <item x="15"/>
        <item x="22"/>
        <item x="42"/>
        <item x="32"/>
        <item x="93"/>
        <item x="112"/>
        <item x="105"/>
        <item x="13"/>
        <item x="108"/>
        <item x="58"/>
        <item x="95"/>
        <item x="1"/>
        <item x="120"/>
        <item t="default"/>
      </items>
    </pivotField>
    <pivotField showAll="0"/>
    <pivotField showAll="0"/>
    <pivotField showAll="0"/>
    <pivotField showAll="0"/>
    <pivotField showAll="0"/>
    <pivotField showAll="0"/>
    <pivotField showAll="0"/>
    <pivotField showAll="0"/>
    <pivotField showAll="0">
      <items count="255">
        <item x="39"/>
        <item x="131"/>
        <item x="128"/>
        <item x="195"/>
        <item x="41"/>
        <item x="223"/>
        <item x="251"/>
        <item x="192"/>
        <item x="127"/>
        <item x="196"/>
        <item x="125"/>
        <item x="129"/>
        <item x="246"/>
        <item x="194"/>
        <item x="248"/>
        <item x="40"/>
        <item x="38"/>
        <item x="245"/>
        <item x="222"/>
        <item x="43"/>
        <item x="126"/>
        <item x="42"/>
        <item x="23"/>
        <item x="37"/>
        <item x="49"/>
        <item x="197"/>
        <item x="134"/>
        <item x="211"/>
        <item x="135"/>
        <item x="136"/>
        <item x="224"/>
        <item x="44"/>
        <item x="50"/>
        <item x="249"/>
        <item x="218"/>
        <item x="48"/>
        <item x="132"/>
        <item x="133"/>
        <item x="29"/>
        <item x="130"/>
        <item x="45"/>
        <item x="46"/>
        <item x="47"/>
        <item x="30"/>
        <item x="252"/>
        <item x="228"/>
        <item x="219"/>
        <item x="31"/>
        <item x="54"/>
        <item x="55"/>
        <item x="56"/>
        <item x="220"/>
        <item x="51"/>
        <item x="221"/>
        <item x="52"/>
        <item x="53"/>
        <item x="32"/>
        <item x="60"/>
        <item x="137"/>
        <item x="61"/>
        <item x="198"/>
        <item x="57"/>
        <item x="199"/>
        <item x="58"/>
        <item x="62"/>
        <item x="250"/>
        <item x="200"/>
        <item x="59"/>
        <item x="66"/>
        <item x="65"/>
        <item x="24"/>
        <item x="139"/>
        <item x="67"/>
        <item x="229"/>
        <item x="64"/>
        <item x="63"/>
        <item x="205"/>
        <item x="138"/>
        <item x="207"/>
        <item x="206"/>
        <item x="186"/>
        <item x="68"/>
        <item x="230"/>
        <item x="35"/>
        <item x="69"/>
        <item x="140"/>
        <item x="70"/>
        <item x="33"/>
        <item x="141"/>
        <item x="201"/>
        <item x="71"/>
        <item x="72"/>
        <item x="34"/>
        <item x="73"/>
        <item x="74"/>
        <item x="76"/>
        <item x="75"/>
        <item x="77"/>
        <item x="78"/>
        <item x="36"/>
        <item x="79"/>
        <item x="80"/>
        <item x="81"/>
        <item x="25"/>
        <item x="241"/>
        <item x="148"/>
        <item x="142"/>
        <item x="225"/>
        <item x="202"/>
        <item x="143"/>
        <item x="26"/>
        <item x="145"/>
        <item x="144"/>
        <item x="110"/>
        <item x="82"/>
        <item x="146"/>
        <item x="226"/>
        <item x="27"/>
        <item x="83"/>
        <item x="84"/>
        <item x="28"/>
        <item x="147"/>
        <item x="193"/>
        <item x="85"/>
        <item x="111"/>
        <item x="149"/>
        <item x="150"/>
        <item x="227"/>
        <item x="151"/>
        <item x="152"/>
        <item x="208"/>
        <item x="153"/>
        <item x="155"/>
        <item x="154"/>
        <item x="86"/>
        <item x="0"/>
        <item x="112"/>
        <item x="113"/>
        <item x="87"/>
        <item x="1"/>
        <item x="156"/>
        <item x="157"/>
        <item x="213"/>
        <item x="212"/>
        <item x="88"/>
        <item x="89"/>
        <item x="117"/>
        <item x="165"/>
        <item x="233"/>
        <item x="6"/>
        <item x="7"/>
        <item x="163"/>
        <item x="164"/>
        <item x="116"/>
        <item x="5"/>
        <item x="114"/>
        <item x="2"/>
        <item x="3"/>
        <item x="158"/>
        <item x="159"/>
        <item x="115"/>
        <item x="4"/>
        <item x="160"/>
        <item x="161"/>
        <item x="162"/>
        <item x="232"/>
        <item x="169"/>
        <item x="242"/>
        <item x="188"/>
        <item x="121"/>
        <item x="187"/>
        <item x="9"/>
        <item x="170"/>
        <item x="239"/>
        <item x="120"/>
        <item x="168"/>
        <item x="8"/>
        <item x="119"/>
        <item x="166"/>
        <item x="237"/>
        <item x="238"/>
        <item x="234"/>
        <item x="203"/>
        <item x="118"/>
        <item x="167"/>
        <item x="214"/>
        <item x="240"/>
        <item x="177"/>
        <item x="176"/>
        <item x="13"/>
        <item x="10"/>
        <item x="12"/>
        <item x="11"/>
        <item x="172"/>
        <item x="123"/>
        <item x="122"/>
        <item x="243"/>
        <item x="173"/>
        <item x="174"/>
        <item x="90"/>
        <item x="171"/>
        <item x="91"/>
        <item x="93"/>
        <item x="244"/>
        <item x="92"/>
        <item x="209"/>
        <item x="18"/>
        <item x="175"/>
        <item x="94"/>
        <item x="247"/>
        <item x="179"/>
        <item x="236"/>
        <item x="235"/>
        <item x="19"/>
        <item x="210"/>
        <item x="100"/>
        <item x="14"/>
        <item x="95"/>
        <item x="20"/>
        <item x="96"/>
        <item x="215"/>
        <item x="16"/>
        <item x="97"/>
        <item x="178"/>
        <item x="98"/>
        <item x="124"/>
        <item x="15"/>
        <item x="180"/>
        <item x="99"/>
        <item x="204"/>
        <item x="17"/>
        <item x="231"/>
        <item x="101"/>
        <item x="191"/>
        <item x="183"/>
        <item x="189"/>
        <item x="184"/>
        <item x="108"/>
        <item x="21"/>
        <item x="22"/>
        <item x="217"/>
        <item x="185"/>
        <item x="109"/>
        <item x="182"/>
        <item x="181"/>
        <item x="107"/>
        <item x="106"/>
        <item x="190"/>
        <item x="104"/>
        <item x="103"/>
        <item x="105"/>
        <item x="102"/>
        <item x="216"/>
        <item x="253"/>
        <item t="default"/>
      </items>
    </pivotField>
    <pivotField showAll="0"/>
    <pivotField showAll="0"/>
    <pivotField showAll="0"/>
    <pivotField showAll="0"/>
    <pivotField showAll="0"/>
    <pivotField showAll="0"/>
    <pivotField showAll="0"/>
    <pivotField dataField="1" showAll="0"/>
    <pivotField axis="axisRow" showAll="0" sortType="ascending">
      <items count="5">
        <item x="1"/>
        <item x="0"/>
        <item x="2"/>
        <item x="3"/>
        <item t="default"/>
      </items>
    </pivotField>
  </pivotFields>
  <rowFields count="2">
    <field x="22"/>
    <field x="1"/>
  </rowFields>
  <rowItems count="7">
    <i>
      <x/>
    </i>
    <i r="1">
      <x/>
    </i>
    <i>
      <x v="1"/>
    </i>
    <i r="1">
      <x v="1"/>
    </i>
    <i>
      <x v="2"/>
    </i>
    <i r="1">
      <x v="2"/>
    </i>
    <i t="grand">
      <x/>
    </i>
  </rowItems>
  <colItems count="1">
    <i/>
  </colItems>
  <dataFields count="1">
    <dataField name="Sum of Sales" fld="21" baseField="0" baseItem="0"/>
  </dataFields>
  <chartFormats count="8">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22" count="1" selected="0">
            <x v="0"/>
          </reference>
        </references>
      </pivotArea>
    </chartFormat>
    <chartFormat chart="21" format="4">
      <pivotArea type="data" outline="0" fieldPosition="0">
        <references count="2">
          <reference field="4294967294" count="1" selected="0">
            <x v="0"/>
          </reference>
          <reference field="22" count="1" selected="0">
            <x v="1"/>
          </reference>
        </references>
      </pivotArea>
    </chartFormat>
    <chartFormat chart="21" format="5">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filters count="1">
    <filter fld="13" type="dateBetween" evalOrder="-1" id="174" name="Tgl Order input">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FBBE7F-3820-40F6-B7BC-B677234D7CF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2:F78" firstHeaderRow="1" firstDataRow="3" firstDataCol="1" rowPageCount="1" colPageCount="1"/>
  <pivotFields count="23">
    <pivotField showAll="0"/>
    <pivotField axis="axisRow" showAll="0">
      <items count="5">
        <item x="1"/>
        <item x="0"/>
        <item x="2"/>
        <item x="3"/>
        <item t="default"/>
      </items>
    </pivotField>
    <pivotField showAll="0"/>
    <pivotField showAll="0"/>
    <pivotField showAll="0"/>
    <pivotField axis="axisCol" showAll="0">
      <items count="5">
        <item x="1"/>
        <item x="0"/>
        <item x="2"/>
        <item x="3"/>
        <item t="default"/>
      </items>
    </pivotField>
    <pivotField showAll="0"/>
    <pivotField axis="axisCol" showAll="0">
      <items count="3">
        <item x="0"/>
        <item x="1"/>
        <item t="default"/>
      </items>
    </pivotField>
    <pivotField showAll="0"/>
    <pivotField showAll="0"/>
    <pivotField dataField="1" showAll="0"/>
    <pivotField showAll="0"/>
    <pivotField showAll="0"/>
    <pivotField showAll="0"/>
    <pivotField showAll="0"/>
    <pivotField showAll="0"/>
    <pivotField showAll="0"/>
    <pivotField axis="axisPage" multipleItemSelectionAllowed="1" showAll="0">
      <items count="14">
        <item h="1" x="6"/>
        <item h="1" x="9"/>
        <item h="1" x="10"/>
        <item h="1" x="7"/>
        <item h="1" x="11"/>
        <item x="8"/>
        <item x="0"/>
        <item x="1"/>
        <item x="2"/>
        <item x="3"/>
        <item x="4"/>
        <item x="5"/>
        <item h="1" x="12"/>
        <item t="default"/>
      </items>
    </pivotField>
    <pivotField showAll="0"/>
    <pivotField showAll="0"/>
    <pivotField showAll="0"/>
    <pivotField showAll="0"/>
    <pivotField showAll="0"/>
  </pivotFields>
  <rowFields count="1">
    <field x="1"/>
  </rowFields>
  <rowItems count="4">
    <i>
      <x/>
    </i>
    <i>
      <x v="1"/>
    </i>
    <i>
      <x v="2"/>
    </i>
    <i t="grand">
      <x/>
    </i>
  </rowItems>
  <colFields count="2">
    <field x="7"/>
    <field x="5"/>
  </colFields>
  <colItems count="5">
    <i>
      <x/>
      <x/>
    </i>
    <i r="1">
      <x v="1"/>
    </i>
    <i r="1">
      <x v="2"/>
    </i>
    <i t="default">
      <x/>
    </i>
    <i t="grand">
      <x/>
    </i>
  </colItems>
  <pageFields count="1">
    <pageField fld="17" hier="-1"/>
  </pageFields>
  <dataFields count="1">
    <dataField name="Average of Unit Price/Box" fld="10" subtotal="average" baseField="1" baseItem="0"/>
  </dataFields>
  <chartFormats count="6">
    <chartFormat chart="2" format="0" series="1">
      <pivotArea type="data" outline="0" fieldPosition="0">
        <references count="3">
          <reference field="4294967294" count="1" selected="0">
            <x v="0"/>
          </reference>
          <reference field="5" count="1" selected="0">
            <x v="0"/>
          </reference>
          <reference field="7" count="1" selected="0">
            <x v="0"/>
          </reference>
        </references>
      </pivotArea>
    </chartFormat>
    <chartFormat chart="2" format="1" series="1">
      <pivotArea type="data" outline="0" fieldPosition="0">
        <references count="3">
          <reference field="4294967294" count="1" selected="0">
            <x v="0"/>
          </reference>
          <reference field="5" count="1" selected="0">
            <x v="1"/>
          </reference>
          <reference field="7" count="1" selected="0">
            <x v="0"/>
          </reference>
        </references>
      </pivotArea>
    </chartFormat>
    <chartFormat chart="2" format="2" series="1">
      <pivotArea type="data" outline="0" fieldPosition="0">
        <references count="3">
          <reference field="4294967294" count="1" selected="0">
            <x v="0"/>
          </reference>
          <reference field="5" count="1" selected="0">
            <x v="2"/>
          </reference>
          <reference field="7" count="1" selected="0">
            <x v="0"/>
          </reference>
        </references>
      </pivotArea>
    </chartFormat>
    <chartFormat chart="7" format="6" series="1">
      <pivotArea type="data" outline="0" fieldPosition="0">
        <references count="3">
          <reference field="4294967294" count="1" selected="0">
            <x v="0"/>
          </reference>
          <reference field="5" count="1" selected="0">
            <x v="0"/>
          </reference>
          <reference field="7" count="1" selected="0">
            <x v="0"/>
          </reference>
        </references>
      </pivotArea>
    </chartFormat>
    <chartFormat chart="7" format="7" series="1">
      <pivotArea type="data" outline="0" fieldPosition="0">
        <references count="3">
          <reference field="4294967294" count="1" selected="0">
            <x v="0"/>
          </reference>
          <reference field="5" count="1" selected="0">
            <x v="1"/>
          </reference>
          <reference field="7" count="1" selected="0">
            <x v="0"/>
          </reference>
        </references>
      </pivotArea>
    </chartFormat>
    <chartFormat chart="7" format="8" series="1">
      <pivotArea type="data" outline="0" fieldPosition="0">
        <references count="3">
          <reference field="4294967294" count="1" selected="0">
            <x v="0"/>
          </reference>
          <reference field="5" count="1" selected="0">
            <x v="2"/>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24D2C9-4573-4BFA-8614-172F370E747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A129:B143"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
        <item x="6"/>
        <item x="9"/>
        <item x="10"/>
        <item x="7"/>
        <item x="11"/>
        <item x="8"/>
        <item x="0"/>
        <item x="1"/>
        <item x="2"/>
        <item x="3"/>
        <item x="4"/>
        <item x="5"/>
        <item x="12"/>
        <item t="default"/>
      </items>
    </pivotField>
    <pivotField showAll="0"/>
    <pivotField showAll="0"/>
    <pivotField showAll="0"/>
    <pivotField dataField="1" showAll="0">
      <items count="444">
        <item x="82"/>
        <item x="256"/>
        <item x="155"/>
        <item x="438"/>
        <item x="439"/>
        <item x="59"/>
        <item x="225"/>
        <item x="273"/>
        <item x="218"/>
        <item x="207"/>
        <item x="236"/>
        <item x="178"/>
        <item x="392"/>
        <item x="359"/>
        <item x="1"/>
        <item x="48"/>
        <item x="34"/>
        <item x="129"/>
        <item x="107"/>
        <item x="198"/>
        <item x="215"/>
        <item x="286"/>
        <item x="257"/>
        <item x="307"/>
        <item x="327"/>
        <item x="343"/>
        <item x="375"/>
        <item x="367"/>
        <item x="420"/>
        <item x="31"/>
        <item x="0"/>
        <item x="50"/>
        <item x="40"/>
        <item x="108"/>
        <item x="197"/>
        <item x="17"/>
        <item x="249"/>
        <item x="336"/>
        <item x="332"/>
        <item x="384"/>
        <item x="33"/>
        <item x="16"/>
        <item x="106"/>
        <item x="183"/>
        <item x="293"/>
        <item x="259"/>
        <item x="9"/>
        <item x="322"/>
        <item x="46"/>
        <item x="39"/>
        <item x="331"/>
        <item x="109"/>
        <item x="385"/>
        <item x="405"/>
        <item x="209"/>
        <item x="28"/>
        <item x="7"/>
        <item x="47"/>
        <item x="35"/>
        <item x="252"/>
        <item x="267"/>
        <item x="131"/>
        <item x="105"/>
        <item x="333"/>
        <item x="229"/>
        <item x="217"/>
        <item x="366"/>
        <item x="412"/>
        <item x="399"/>
        <item x="89"/>
        <item x="290"/>
        <item x="258"/>
        <item x="127"/>
        <item x="126"/>
        <item x="211"/>
        <item x="3"/>
        <item x="55"/>
        <item x="363"/>
        <item x="400"/>
        <item x="403"/>
        <item x="152"/>
        <item x="253"/>
        <item x="297"/>
        <item x="191"/>
        <item x="324"/>
        <item x="344"/>
        <item x="6"/>
        <item x="128"/>
        <item x="115"/>
        <item x="368"/>
        <item x="254"/>
        <item x="282"/>
        <item x="406"/>
        <item x="398"/>
        <item x="93"/>
        <item x="317"/>
        <item x="199"/>
        <item x="187"/>
        <item x="175"/>
        <item x="329"/>
        <item x="98"/>
        <item x="74"/>
        <item x="24"/>
        <item x="274"/>
        <item x="373"/>
        <item x="380"/>
        <item x="208"/>
        <item x="194"/>
        <item x="411"/>
        <item x="408"/>
        <item x="22"/>
        <item x="110"/>
        <item x="88"/>
        <item x="268"/>
        <item x="231"/>
        <item x="223"/>
        <item x="393"/>
        <item x="303"/>
        <item x="132"/>
        <item x="153"/>
        <item x="37"/>
        <item x="270"/>
        <item x="124"/>
        <item x="315"/>
        <item x="397"/>
        <item x="206"/>
        <item x="195"/>
        <item x="51"/>
        <item x="139"/>
        <item x="377"/>
        <item x="387"/>
        <item x="413"/>
        <item x="53"/>
        <item x="81"/>
        <item x="101"/>
        <item x="278"/>
        <item x="26"/>
        <item x="21"/>
        <item x="56"/>
        <item x="381"/>
        <item x="214"/>
        <item x="13"/>
        <item x="299"/>
        <item x="288"/>
        <item x="261"/>
        <item x="335"/>
        <item x="441"/>
        <item x="49"/>
        <item x="44"/>
        <item x="164"/>
        <item x="203"/>
        <item x="181"/>
        <item x="383"/>
        <item x="285"/>
        <item x="277"/>
        <item x="326"/>
        <item x="83"/>
        <item x="144"/>
        <item x="302"/>
        <item x="294"/>
        <item x="263"/>
        <item x="15"/>
        <item x="137"/>
        <item x="103"/>
        <item x="434"/>
        <item x="310"/>
        <item x="58"/>
        <item x="2"/>
        <item x="287"/>
        <item x="262"/>
        <item x="138"/>
        <item x="148"/>
        <item x="180"/>
        <item x="308"/>
        <item x="90"/>
        <item x="134"/>
        <item x="120"/>
        <item x="265"/>
        <item x="36"/>
        <item x="355"/>
        <item x="14"/>
        <item x="430"/>
        <item x="435"/>
        <item x="118"/>
        <item x="272"/>
        <item x="97"/>
        <item x="193"/>
        <item x="325"/>
        <item x="362"/>
        <item x="145"/>
        <item x="431"/>
        <item x="60"/>
        <item x="425"/>
        <item x="248"/>
        <item x="27"/>
        <item x="11"/>
        <item x="143"/>
        <item x="371"/>
        <item x="394"/>
        <item x="328"/>
        <item x="357"/>
        <item x="75"/>
        <item x="251"/>
        <item x="18"/>
        <item x="427"/>
        <item x="402"/>
        <item x="136"/>
        <item x="78"/>
        <item x="314"/>
        <item x="351"/>
        <item x="220"/>
        <item x="247"/>
        <item x="154"/>
        <item x="52"/>
        <item x="432"/>
        <item x="321"/>
        <item x="201"/>
        <item x="184"/>
        <item x="389"/>
        <item x="295"/>
        <item x="141"/>
        <item x="401"/>
        <item x="100"/>
        <item x="264"/>
        <item x="391"/>
        <item x="437"/>
        <item x="409"/>
        <item x="176"/>
        <item x="301"/>
        <item x="279"/>
        <item x="232"/>
        <item x="135"/>
        <item x="172"/>
        <item x="349"/>
        <item x="122"/>
        <item x="414"/>
        <item x="292"/>
        <item x="433"/>
        <item x="112"/>
        <item x="246"/>
        <item x="365"/>
        <item x="114"/>
        <item x="415"/>
        <item x="186"/>
        <item x="396"/>
        <item x="289"/>
        <item x="280"/>
        <item x="338"/>
        <item x="404"/>
        <item x="12"/>
        <item x="382"/>
        <item x="291"/>
        <item x="4"/>
        <item x="146"/>
        <item x="84"/>
        <item x="276"/>
        <item x="156"/>
        <item x="419"/>
        <item x="318"/>
        <item x="23"/>
        <item x="360"/>
        <item x="192"/>
        <item x="255"/>
        <item x="281"/>
        <item x="42"/>
        <item x="341"/>
        <item x="342"/>
        <item x="313"/>
        <item x="86"/>
        <item x="10"/>
        <item x="243"/>
        <item x="45"/>
        <item x="133"/>
        <item x="117"/>
        <item x="226"/>
        <item x="185"/>
        <item x="283"/>
        <item x="421"/>
        <item x="177"/>
        <item x="73"/>
        <item x="77"/>
        <item x="196"/>
        <item x="169"/>
        <item x="269"/>
        <item x="72"/>
        <item x="92"/>
        <item x="161"/>
        <item x="353"/>
        <item x="54"/>
        <item x="80"/>
        <item x="250"/>
        <item x="20"/>
        <item x="422"/>
        <item x="372"/>
        <item x="149"/>
        <item x="227"/>
        <item x="32"/>
        <item x="304"/>
        <item x="423"/>
        <item x="348"/>
        <item x="179"/>
        <item x="29"/>
        <item x="121"/>
        <item x="337"/>
        <item x="379"/>
        <item x="228"/>
        <item x="224"/>
        <item x="116"/>
        <item x="356"/>
        <item x="284"/>
        <item x="162"/>
        <item x="8"/>
        <item x="222"/>
        <item x="395"/>
        <item x="142"/>
        <item x="266"/>
        <item x="440"/>
        <item x="70"/>
        <item x="410"/>
        <item x="429"/>
        <item x="340"/>
        <item x="189"/>
        <item x="319"/>
        <item x="242"/>
        <item x="125"/>
        <item x="305"/>
        <item x="85"/>
        <item x="204"/>
        <item x="407"/>
        <item x="424"/>
        <item x="323"/>
        <item x="345"/>
        <item x="69"/>
        <item x="43"/>
        <item x="350"/>
        <item x="244"/>
        <item x="376"/>
        <item x="346"/>
        <item x="173"/>
        <item x="426"/>
        <item x="150"/>
        <item x="140"/>
        <item x="388"/>
        <item x="87"/>
        <item x="330"/>
        <item x="271"/>
        <item x="358"/>
        <item x="130"/>
        <item x="102"/>
        <item x="205"/>
        <item x="30"/>
        <item x="364"/>
        <item x="416"/>
        <item x="119"/>
        <item x="212"/>
        <item x="221"/>
        <item x="235"/>
        <item x="378"/>
        <item x="361"/>
        <item x="104"/>
        <item x="386"/>
        <item x="316"/>
        <item x="370"/>
        <item x="347"/>
        <item x="67"/>
        <item x="300"/>
        <item x="111"/>
        <item x="312"/>
        <item x="306"/>
        <item x="296"/>
        <item x="237"/>
        <item x="170"/>
        <item x="57"/>
        <item x="200"/>
        <item x="64"/>
        <item x="5"/>
        <item x="190"/>
        <item x="374"/>
        <item x="369"/>
        <item x="245"/>
        <item x="38"/>
        <item x="298"/>
        <item x="91"/>
        <item x="352"/>
        <item x="210"/>
        <item x="233"/>
        <item x="174"/>
        <item x="65"/>
        <item x="165"/>
        <item x="418"/>
        <item x="159"/>
        <item x="19"/>
        <item x="241"/>
        <item x="63"/>
        <item x="188"/>
        <item x="275"/>
        <item x="339"/>
        <item x="334"/>
        <item x="230"/>
        <item x="76"/>
        <item x="417"/>
        <item x="320"/>
        <item x="62"/>
        <item x="41"/>
        <item x="213"/>
        <item x="234"/>
        <item x="182"/>
        <item x="66"/>
        <item x="216"/>
        <item x="239"/>
        <item x="61"/>
        <item x="171"/>
        <item x="240"/>
        <item x="163"/>
        <item x="390"/>
        <item x="151"/>
        <item x="260"/>
        <item x="99"/>
        <item x="158"/>
        <item x="68"/>
        <item x="94"/>
        <item x="157"/>
        <item x="95"/>
        <item x="113"/>
        <item x="147"/>
        <item x="202"/>
        <item x="166"/>
        <item x="168"/>
        <item x="79"/>
        <item x="219"/>
        <item x="238"/>
        <item x="309"/>
        <item x="25"/>
        <item x="354"/>
        <item x="167"/>
        <item x="71"/>
        <item x="436"/>
        <item x="311"/>
        <item x="123"/>
        <item x="428"/>
        <item x="160"/>
        <item x="96"/>
        <item x="442"/>
        <item t="default"/>
      </items>
    </pivotField>
    <pivotField showAll="0"/>
  </pivotFields>
  <rowFields count="1">
    <field x="17"/>
  </rowFields>
  <rowItems count="14">
    <i>
      <x/>
    </i>
    <i>
      <x v="1"/>
    </i>
    <i>
      <x v="2"/>
    </i>
    <i>
      <x v="3"/>
    </i>
    <i>
      <x v="4"/>
    </i>
    <i>
      <x v="5"/>
    </i>
    <i>
      <x v="6"/>
    </i>
    <i>
      <x v="7"/>
    </i>
    <i>
      <x v="8"/>
    </i>
    <i>
      <x v="9"/>
    </i>
    <i>
      <x v="10"/>
    </i>
    <i>
      <x v="11"/>
    </i>
    <i>
      <x v="12"/>
    </i>
    <i t="grand">
      <x/>
    </i>
  </rowItems>
  <colItems count="1">
    <i/>
  </colItems>
  <dataFields count="1">
    <dataField name="Sum of Sal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C313D9-CD09-43AE-B5CC-9D1F6DC784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B36" firstHeaderRow="1" firstDataRow="1" firstDataCol="1" rowPageCount="1" colPageCount="1"/>
  <pivotFields count="23">
    <pivotField showAll="0"/>
    <pivotField showAll="0"/>
    <pivotField showAll="0"/>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4">
        <item h="1" x="6"/>
        <item h="1" x="9"/>
        <item x="10"/>
        <item x="7"/>
        <item x="11"/>
        <item h="1" x="8"/>
        <item h="1" x="0"/>
        <item h="1" x="1"/>
        <item h="1" x="2"/>
        <item h="1" x="3"/>
        <item h="1" x="4"/>
        <item h="1" x="5"/>
        <item h="1" x="12"/>
        <item t="default"/>
      </items>
    </pivotField>
    <pivotField showAll="0"/>
    <pivotField showAll="0"/>
    <pivotField showAll="0"/>
    <pivotField dataField="1" showAll="0"/>
    <pivotField showAll="0"/>
  </pivotFields>
  <rowFields count="1">
    <field x="5"/>
  </rowFields>
  <rowItems count="4">
    <i>
      <x v="1"/>
    </i>
    <i>
      <x/>
    </i>
    <i>
      <x v="2"/>
    </i>
    <i t="grand">
      <x/>
    </i>
  </rowItems>
  <colItems count="1">
    <i/>
  </colItems>
  <pageFields count="1">
    <pageField fld="17" hier="-1"/>
  </pageFields>
  <dataFields count="1">
    <dataField name="Sum of Sal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A8AA0A-C063-49CA-8FCF-4393E032F32F}" sourceName="Region">
  <pivotTables>
    <pivotTable tabId="8" name="PivotTable5"/>
    <pivotTable tabId="8" name="PivotTable13"/>
    <pivotTable tabId="8" name="PivotTable14"/>
    <pivotTable tabId="8" name="PivotTable2"/>
    <pivotTable tabId="8" name="PivotTable3"/>
  </pivotTables>
  <data>
    <tabular pivotCacheId="1274743648">
      <items count="4">
        <i x="1" s="1"/>
        <i x="0"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if" xr10:uid="{B783903C-3F96-44F7-B717-338DF6352F14}" sourceName="Motif">
  <pivotTables>
    <pivotTable tabId="8" name="PivotTable5"/>
    <pivotTable tabId="8" name="PivotTable13"/>
    <pivotTable tabId="8" name="PivotTable14"/>
    <pivotTable tabId="8" name="PivotTable2"/>
    <pivotTable tabId="8" name="PivotTable3"/>
  </pivotTables>
  <data>
    <tabular pivotCacheId="1274743648">
      <items count="121">
        <i x="100" s="1"/>
        <i x="109" s="1"/>
        <i x="75" s="1"/>
        <i x="78" s="1"/>
        <i x="81" s="1"/>
        <i x="52" s="1"/>
        <i x="99" s="1"/>
        <i x="44" s="1"/>
        <i x="53" s="1"/>
        <i x="59" s="1"/>
        <i x="65" s="1"/>
        <i x="90" s="1"/>
        <i x="77" s="1"/>
        <i x="27" s="1"/>
        <i x="45" s="1"/>
        <i x="17" s="1"/>
        <i x="39" s="1"/>
        <i x="37" s="1"/>
        <i x="34" s="1"/>
        <i x="35" s="1"/>
        <i x="23" s="1"/>
        <i x="54" s="1"/>
        <i x="7" s="1"/>
        <i x="3" s="1"/>
        <i x="117" s="1"/>
        <i x="49" s="1"/>
        <i x="76" s="1"/>
        <i x="86" s="1"/>
        <i x="31" s="1"/>
        <i x="56" s="1"/>
        <i x="115" s="1"/>
        <i x="116" s="1"/>
        <i x="66" s="1"/>
        <i x="113" s="1"/>
        <i x="57" s="1"/>
        <i x="62" s="1"/>
        <i x="61" s="1"/>
        <i x="94" s="1"/>
        <i x="87" s="1"/>
        <i x="47" s="1"/>
        <i x="28" s="1"/>
        <i x="30" s="1"/>
        <i x="4" s="1"/>
        <i x="73" s="1"/>
        <i x="12" s="1"/>
        <i x="18" s="1"/>
        <i x="25" s="1"/>
        <i x="48" s="1"/>
        <i x="19" s="1"/>
        <i x="29" s="1"/>
        <i x="110" s="1"/>
        <i x="107" s="1"/>
        <i x="114" s="1"/>
        <i x="106" s="1"/>
        <i x="0" s="1"/>
        <i x="74" s="1"/>
        <i x="64" s="1"/>
        <i x="103" s="1"/>
        <i x="70" s="1"/>
        <i x="69" s="1"/>
        <i x="68" s="1"/>
        <i x="33" s="1"/>
        <i x="36" s="1"/>
        <i x="43" s="1"/>
        <i x="6" s="1"/>
        <i x="5" s="1"/>
        <i x="79" s="1"/>
        <i x="82" s="1"/>
        <i x="14" s="1"/>
        <i x="24" s="1"/>
        <i x="104" s="1"/>
        <i x="102" s="1"/>
        <i x="98" s="1"/>
        <i x="101" s="1"/>
        <i x="88" s="1"/>
        <i x="50" s="1"/>
        <i x="51" s="1"/>
        <i x="63" s="1"/>
        <i x="55" s="1"/>
        <i x="60" s="1"/>
        <i x="111" s="1"/>
        <i x="41" s="1"/>
        <i x="38" s="1"/>
        <i x="40" s="1"/>
        <i x="46" s="1"/>
        <i x="9" s="1"/>
        <i x="2" s="1"/>
        <i x="83" s="1"/>
        <i x="71" s="1"/>
        <i x="72" s="1"/>
        <i x="67" s="1"/>
        <i x="91" s="1"/>
        <i x="89" s="1"/>
        <i x="92" s="1"/>
        <i x="96" s="1"/>
        <i x="97" s="1"/>
        <i x="80" s="1"/>
        <i x="85" s="1"/>
        <i x="118" s="1"/>
        <i x="119" s="1"/>
        <i x="8" s="1"/>
        <i x="10" s="1"/>
        <i x="84" s="1"/>
        <i x="20" s="1"/>
        <i x="21" s="1"/>
        <i x="11" s="1"/>
        <i x="26" s="1"/>
        <i x="16" s="1"/>
        <i x="15" s="1"/>
        <i x="22" s="1"/>
        <i x="42" s="1"/>
        <i x="32" s="1"/>
        <i x="93" s="1"/>
        <i x="112" s="1"/>
        <i x="105" s="1"/>
        <i x="13" s="1"/>
        <i x="108" s="1"/>
        <i x="58" s="1"/>
        <i x="95" s="1"/>
        <i x="1" s="1"/>
        <i x="1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431C108-DF56-4EE0-8BC4-3B95A45D8811}" cache="Slicer_Region" caption="Region" rowHeight="209550"/>
  <slicer name="Motif" xr10:uid="{F85EFCE9-A1F9-46F2-B68A-F7F73F6F1F1B}" cache="Slicer_Motif" caption="Motif" rowHeight="2095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gl_Order_input1" xr10:uid="{8ECAEC73-42B3-4B4E-B7C8-D60083A00F6B}" sourceName="Tgl Order input">
  <pivotTables>
    <pivotTable tabId="8" name="PivotTable8"/>
    <pivotTable tabId="8" name="PivotTable3"/>
    <pivotTable tabId="8" name="PivotTable2"/>
    <pivotTable tabId="8" name="PivotTable14"/>
    <pivotTable tabId="8" name="PivotTable13"/>
    <pivotTable tabId="8" name="PivotTable5"/>
  </pivotTables>
  <state minimalRefreshVersion="6" lastRefreshVersion="6" pivotCacheId="1274743648" filterType="dateBetween">
    <selection startDate="2023-01-01T00:00:00" endDate="2023-12-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gl Order input" xr10:uid="{4C395DF8-2778-49C1-AC54-870922562C91}" cache="NativeTimeline_Tgl_Order_input1" caption="Tgl Order input" level="2" selectionLevel="0" scrollPosition="2023-07-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gl Order input 1" xr10:uid="{07FE456B-EC5D-47B9-B255-450CA927E30D}" cache="NativeTimeline_Tgl_Order_input1" caption="Tgl Order input" level="2" selectionLevel="0" scrollPosition="2023-08-06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microsoft.com/office/2011/relationships/timeline" Target="../timelines/timeline2.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6127A-012D-4CF5-B9EB-10622BE67F81}">
  <dimension ref="A1:AR84"/>
  <sheetViews>
    <sheetView showGridLines="0" zoomScale="71" zoomScaleNormal="20" workbookViewId="0">
      <selection activeCell="AI52" sqref="AE50:AI52"/>
    </sheetView>
  </sheetViews>
  <sheetFormatPr defaultRowHeight="13" x14ac:dyDescent="0.3"/>
  <cols>
    <col min="4" max="4" width="26.7265625" customWidth="1"/>
    <col min="9" max="13" width="7.54296875" customWidth="1"/>
    <col min="14" max="14" width="1.54296875" customWidth="1"/>
    <col min="36" max="36" width="14.1796875" customWidth="1"/>
    <col min="38" max="38" width="20.54296875" customWidth="1"/>
  </cols>
  <sheetData>
    <row r="1" spans="1:44" ht="20.5" x14ac:dyDescent="0.45">
      <c r="A1" s="57" t="s">
        <v>0</v>
      </c>
    </row>
    <row r="2" spans="1:44" ht="13" customHeight="1" x14ac:dyDescent="0.3">
      <c r="A2" s="79" t="s">
        <v>1</v>
      </c>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row>
    <row r="3" spans="1:44" ht="13" customHeight="1" x14ac:dyDescent="0.3">
      <c r="A3" s="79"/>
      <c r="B3" s="79"/>
      <c r="C3" s="79"/>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row>
    <row r="4" spans="1:44" ht="18" customHeight="1" x14ac:dyDescent="0.4">
      <c r="A4" s="78" t="s">
        <v>2</v>
      </c>
      <c r="B4" s="78"/>
      <c r="C4" s="78"/>
      <c r="D4" s="78"/>
      <c r="E4" s="78"/>
      <c r="F4" s="78"/>
      <c r="G4" s="78"/>
      <c r="H4" s="78"/>
      <c r="I4" s="78"/>
      <c r="J4" s="50"/>
      <c r="K4" s="50"/>
      <c r="L4" s="50"/>
      <c r="M4" s="50"/>
      <c r="O4" s="78" t="s">
        <v>3</v>
      </c>
      <c r="P4" s="78"/>
      <c r="Q4" s="78"/>
      <c r="R4" s="78"/>
      <c r="S4" s="78"/>
      <c r="T4" s="78"/>
      <c r="U4" s="78"/>
      <c r="V4" s="78"/>
      <c r="W4" s="78"/>
      <c r="X4" s="78"/>
      <c r="Y4" s="78"/>
      <c r="Z4" s="78"/>
      <c r="AA4" s="78"/>
      <c r="AB4" s="78"/>
      <c r="AC4" s="78"/>
      <c r="AD4" s="78"/>
      <c r="AE4" s="78"/>
      <c r="AF4" s="78"/>
      <c r="AG4" s="78"/>
      <c r="AH4" s="78"/>
      <c r="AJ4" s="66"/>
      <c r="AK4" s="66"/>
      <c r="AL4" s="66"/>
      <c r="AM4" s="66"/>
      <c r="AN4" s="66"/>
      <c r="AO4" s="66"/>
      <c r="AP4" s="66"/>
      <c r="AQ4" s="66"/>
      <c r="AR4" s="66"/>
    </row>
    <row r="5" spans="1:44" x14ac:dyDescent="0.3">
      <c r="AJ5" s="77"/>
      <c r="AK5" s="77"/>
      <c r="AL5" s="77"/>
    </row>
    <row r="6" spans="1:44" x14ac:dyDescent="0.3">
      <c r="AJ6" s="77"/>
      <c r="AK6" s="77"/>
      <c r="AL6" s="77"/>
    </row>
    <row r="7" spans="1:44" ht="18" x14ac:dyDescent="0.4">
      <c r="AJ7" s="77"/>
      <c r="AK7" s="77"/>
    </row>
    <row r="8" spans="1:44" ht="18" x14ac:dyDescent="0.4">
      <c r="AJ8" s="77"/>
      <c r="AK8" s="77"/>
    </row>
    <row r="9" spans="1:44" ht="18" x14ac:dyDescent="0.4">
      <c r="AJ9" s="77"/>
      <c r="AK9" s="77"/>
    </row>
    <row r="22" spans="1:13" ht="18" x14ac:dyDescent="0.4">
      <c r="A22" s="65" t="s">
        <v>4</v>
      </c>
      <c r="B22" s="65"/>
      <c r="C22" s="65"/>
      <c r="D22" s="65"/>
      <c r="E22" s="65"/>
      <c r="F22" s="65"/>
      <c r="G22" s="65"/>
      <c r="H22" s="65"/>
      <c r="I22" s="65"/>
      <c r="J22" s="50"/>
      <c r="K22" s="50"/>
      <c r="L22" s="50"/>
      <c r="M22" s="50"/>
    </row>
    <row r="23" spans="1:13" ht="18" x14ac:dyDescent="0.4">
      <c r="A23" s="50"/>
      <c r="B23" s="50"/>
      <c r="C23" s="50"/>
      <c r="D23" s="50"/>
      <c r="E23" s="50"/>
      <c r="F23" s="50"/>
      <c r="G23" s="50"/>
      <c r="H23" s="50"/>
      <c r="I23" s="50"/>
      <c r="J23" s="50"/>
      <c r="K23" s="50"/>
      <c r="L23" s="50"/>
      <c r="M23" s="50"/>
    </row>
    <row r="24" spans="1:13" ht="18" x14ac:dyDescent="0.4">
      <c r="A24" s="56" t="s">
        <v>5</v>
      </c>
      <c r="B24" s="55"/>
      <c r="C24" s="55"/>
      <c r="D24" s="55"/>
      <c r="E24" s="55"/>
      <c r="F24" s="55"/>
      <c r="G24" s="55"/>
      <c r="H24" s="55"/>
      <c r="I24" s="55"/>
      <c r="J24" s="55"/>
      <c r="K24" s="55"/>
      <c r="L24" s="55"/>
      <c r="M24" s="55"/>
    </row>
    <row r="35" spans="15:34" ht="18" customHeight="1" x14ac:dyDescent="0.3">
      <c r="O35" s="84" t="s">
        <v>6</v>
      </c>
      <c r="P35" s="84"/>
      <c r="Q35" s="84"/>
      <c r="R35" s="84"/>
      <c r="S35" s="84"/>
      <c r="T35" s="84"/>
      <c r="U35" s="84"/>
      <c r="V35" s="84"/>
      <c r="W35" s="84"/>
      <c r="X35" s="84"/>
      <c r="Y35" s="84"/>
      <c r="Z35" s="84"/>
      <c r="AA35" s="84"/>
      <c r="AB35" s="84"/>
      <c r="AC35" s="84"/>
      <c r="AD35" s="84"/>
      <c r="AE35" s="84"/>
      <c r="AF35" s="84"/>
      <c r="AG35" s="84"/>
      <c r="AH35" s="84"/>
    </row>
    <row r="36" spans="15:34" x14ac:dyDescent="0.3">
      <c r="O36" s="84"/>
      <c r="P36" s="84"/>
      <c r="Q36" s="84"/>
      <c r="R36" s="84"/>
      <c r="S36" s="84"/>
      <c r="T36" s="84"/>
      <c r="U36" s="84"/>
      <c r="V36" s="84"/>
      <c r="W36" s="84"/>
      <c r="X36" s="84"/>
      <c r="Y36" s="84"/>
      <c r="Z36" s="84"/>
      <c r="AA36" s="84"/>
      <c r="AB36" s="84"/>
      <c r="AC36" s="84"/>
      <c r="AD36" s="84"/>
      <c r="AE36" s="84"/>
      <c r="AF36" s="84"/>
      <c r="AG36" s="84"/>
      <c r="AH36" s="84"/>
    </row>
    <row r="37" spans="15:34" s="63" customFormat="1" ht="18" x14ac:dyDescent="0.4">
      <c r="O37" s="64"/>
      <c r="P37" s="64"/>
      <c r="Q37" s="64"/>
      <c r="R37" s="64"/>
      <c r="S37" s="64"/>
      <c r="T37" s="64"/>
      <c r="U37" s="64"/>
      <c r="V37" s="64"/>
      <c r="W37" s="64"/>
      <c r="X37" s="64"/>
      <c r="Y37" s="64"/>
      <c r="Z37" s="64"/>
      <c r="AA37" s="64"/>
      <c r="AB37" s="64"/>
      <c r="AC37" s="64"/>
      <c r="AD37" s="64"/>
      <c r="AE37" s="64"/>
      <c r="AF37" s="64"/>
      <c r="AG37" s="64"/>
      <c r="AH37" s="64"/>
    </row>
    <row r="80" spans="4:7" ht="18" x14ac:dyDescent="0.4">
      <c r="D80" s="67" t="s">
        <v>7</v>
      </c>
      <c r="E80" s="67"/>
      <c r="F80" s="67"/>
      <c r="G80" s="67"/>
    </row>
    <row r="81" spans="4:7" ht="13" customHeight="1" x14ac:dyDescent="0.4">
      <c r="D81" s="68" t="s">
        <v>8</v>
      </c>
      <c r="E81" s="80" t="s">
        <v>9</v>
      </c>
      <c r="F81" s="81"/>
      <c r="G81" s="82"/>
    </row>
    <row r="82" spans="4:7" ht="13" customHeight="1" x14ac:dyDescent="0.4">
      <c r="D82" s="68" t="s">
        <v>10</v>
      </c>
      <c r="E82" s="83">
        <v>1.1100000000000001</v>
      </c>
      <c r="F82" s="83"/>
      <c r="G82" s="83"/>
    </row>
    <row r="83" spans="4:7" ht="18" x14ac:dyDescent="0.4">
      <c r="D83" s="68" t="s">
        <v>11</v>
      </c>
      <c r="E83" s="83">
        <v>0.68</v>
      </c>
      <c r="F83" s="83"/>
      <c r="G83" s="83"/>
    </row>
    <row r="84" spans="4:7" ht="18" x14ac:dyDescent="0.4">
      <c r="D84" s="68" t="s">
        <v>12</v>
      </c>
      <c r="E84" s="83">
        <v>0.91</v>
      </c>
      <c r="F84" s="83"/>
      <c r="G84" s="83"/>
    </row>
  </sheetData>
  <mergeCells count="13">
    <mergeCell ref="E81:G81"/>
    <mergeCell ref="E82:G82"/>
    <mergeCell ref="E83:G83"/>
    <mergeCell ref="E84:G84"/>
    <mergeCell ref="O35:AH36"/>
    <mergeCell ref="AJ9:AK9"/>
    <mergeCell ref="AL5:AL6"/>
    <mergeCell ref="AJ5:AK6"/>
    <mergeCell ref="O4:AH4"/>
    <mergeCell ref="A2:AH3"/>
    <mergeCell ref="A4:I4"/>
    <mergeCell ref="AJ7:AK7"/>
    <mergeCell ref="AJ8:AK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A8993-CF0D-46DF-A962-AB147AFC5EC4}">
  <dimension ref="A1:AM3"/>
  <sheetViews>
    <sheetView showGridLines="0" tabSelected="1" zoomScale="40" zoomScaleNormal="40" workbookViewId="0">
      <selection activeCell="BF1" sqref="BF1"/>
    </sheetView>
  </sheetViews>
  <sheetFormatPr defaultRowHeight="13" x14ac:dyDescent="0.3"/>
  <sheetData>
    <row r="1" spans="1:39" ht="13" customHeight="1" x14ac:dyDescent="0.3">
      <c r="A1" s="85" t="s">
        <v>13</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row>
    <row r="2" spans="1:39" ht="13" customHeight="1" x14ac:dyDescent="0.3">
      <c r="A2" s="85"/>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row>
    <row r="3" spans="1:39" ht="13" customHeight="1" x14ac:dyDescent="0.3">
      <c r="A3" s="85"/>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row>
  </sheetData>
  <mergeCells count="1">
    <mergeCell ref="A1:AM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
  <sheetViews>
    <sheetView showGridLines="0" zoomScale="69" workbookViewId="0">
      <selection activeCell="D37" sqref="D37"/>
    </sheetView>
  </sheetViews>
  <sheetFormatPr defaultColWidth="9.1796875" defaultRowHeight="13" x14ac:dyDescent="0.3"/>
  <cols>
    <col min="1" max="1" width="12.54296875" style="2" customWidth="1"/>
    <col min="2" max="2" width="1.54296875" style="2" customWidth="1"/>
    <col min="3" max="3" width="8" style="2" customWidth="1"/>
    <col min="4" max="4" width="8.26953125" style="2" customWidth="1"/>
    <col min="5" max="5" width="6.81640625" style="2" customWidth="1"/>
    <col min="6" max="6" width="11.81640625" style="2" customWidth="1"/>
    <col min="7" max="7" width="9.1796875" style="2"/>
    <col min="8" max="8" width="23.54296875" style="2" customWidth="1"/>
    <col min="9" max="9" width="10.7265625" style="2" customWidth="1"/>
    <col min="10" max="10" width="9.54296875" style="2" customWidth="1"/>
    <col min="11" max="16384" width="9.1796875" style="2"/>
  </cols>
  <sheetData>
    <row r="1" spans="1:9" x14ac:dyDescent="0.3">
      <c r="A1" s="7" t="s">
        <v>14</v>
      </c>
      <c r="C1" s="7"/>
    </row>
    <row r="3" spans="1:9" x14ac:dyDescent="0.3">
      <c r="A3" s="2" t="s">
        <v>15</v>
      </c>
      <c r="B3" s="2" t="s">
        <v>16</v>
      </c>
      <c r="C3" s="2" t="s">
        <v>17</v>
      </c>
    </row>
    <row r="4" spans="1:9" x14ac:dyDescent="0.3">
      <c r="A4" s="2" t="s">
        <v>18</v>
      </c>
      <c r="B4" s="2" t="s">
        <v>16</v>
      </c>
      <c r="C4" s="2" t="s">
        <v>19</v>
      </c>
    </row>
    <row r="5" spans="1:9" x14ac:dyDescent="0.3">
      <c r="A5" s="2" t="s">
        <v>20</v>
      </c>
      <c r="B5" s="2" t="s">
        <v>16</v>
      </c>
      <c r="C5" s="2" t="s">
        <v>21</v>
      </c>
    </row>
    <row r="6" spans="1:9" x14ac:dyDescent="0.3">
      <c r="A6" s="2" t="s">
        <v>22</v>
      </c>
      <c r="B6" s="2" t="s">
        <v>16</v>
      </c>
      <c r="C6" s="2" t="s">
        <v>23</v>
      </c>
    </row>
    <row r="7" spans="1:9" x14ac:dyDescent="0.3">
      <c r="A7" s="2" t="s">
        <v>24</v>
      </c>
      <c r="B7" s="2" t="s">
        <v>16</v>
      </c>
      <c r="C7" s="2" t="s">
        <v>25</v>
      </c>
    </row>
    <row r="8" spans="1:9" x14ac:dyDescent="0.3">
      <c r="A8" s="2" t="s">
        <v>26</v>
      </c>
      <c r="B8" s="2" t="s">
        <v>16</v>
      </c>
    </row>
    <row r="9" spans="1:9" ht="26" x14ac:dyDescent="0.3">
      <c r="C9" s="73" t="s">
        <v>27</v>
      </c>
      <c r="D9" s="74"/>
      <c r="E9" s="8" t="s">
        <v>28</v>
      </c>
      <c r="F9" s="39" t="s">
        <v>29</v>
      </c>
      <c r="G9" s="39" t="s">
        <v>30</v>
      </c>
      <c r="H9" s="37" t="s">
        <v>31</v>
      </c>
      <c r="I9" s="38"/>
    </row>
    <row r="10" spans="1:9" x14ac:dyDescent="0.3">
      <c r="C10" s="16" t="s">
        <v>10</v>
      </c>
      <c r="D10" s="35"/>
      <c r="E10" s="35"/>
      <c r="F10" s="36"/>
      <c r="G10" s="34">
        <v>3500</v>
      </c>
      <c r="H10" s="32"/>
      <c r="I10" s="33"/>
    </row>
    <row r="11" spans="1:9" x14ac:dyDescent="0.3">
      <c r="C11" s="26"/>
      <c r="D11" s="27"/>
      <c r="E11" s="24" t="s">
        <v>32</v>
      </c>
      <c r="F11" s="25">
        <v>1500</v>
      </c>
      <c r="G11" s="25">
        <v>1000</v>
      </c>
      <c r="H11" s="10"/>
      <c r="I11" s="11"/>
    </row>
    <row r="12" spans="1:9" x14ac:dyDescent="0.3">
      <c r="C12" s="10"/>
      <c r="D12" s="11"/>
      <c r="E12" s="24" t="s">
        <v>33</v>
      </c>
      <c r="F12" s="25">
        <v>2400</v>
      </c>
      <c r="G12" s="25">
        <v>2000</v>
      </c>
      <c r="H12" s="10"/>
      <c r="I12" s="11"/>
    </row>
    <row r="13" spans="1:9" x14ac:dyDescent="0.3">
      <c r="C13" s="13"/>
      <c r="D13" s="14"/>
      <c r="E13" s="30" t="s">
        <v>34</v>
      </c>
      <c r="F13" s="31">
        <v>1800</v>
      </c>
      <c r="G13" s="31">
        <v>500</v>
      </c>
      <c r="H13" s="10"/>
      <c r="I13" s="11"/>
    </row>
    <row r="14" spans="1:9" x14ac:dyDescent="0.3">
      <c r="C14" s="16" t="s">
        <v>11</v>
      </c>
      <c r="D14" s="35"/>
      <c r="E14" s="35"/>
      <c r="F14" s="36"/>
      <c r="G14" s="34">
        <v>2000</v>
      </c>
      <c r="H14" s="10" t="s">
        <v>35</v>
      </c>
      <c r="I14" s="11"/>
    </row>
    <row r="15" spans="1:9" x14ac:dyDescent="0.3">
      <c r="C15" s="10"/>
      <c r="D15" s="11"/>
      <c r="E15" s="24" t="s">
        <v>32</v>
      </c>
      <c r="F15" s="25">
        <v>1500</v>
      </c>
      <c r="G15" s="25">
        <v>500</v>
      </c>
      <c r="H15" s="10"/>
      <c r="I15" s="11"/>
    </row>
    <row r="16" spans="1:9" x14ac:dyDescent="0.3">
      <c r="C16" s="10"/>
      <c r="D16" s="11"/>
      <c r="E16" s="24" t="s">
        <v>33</v>
      </c>
      <c r="F16" s="25">
        <v>2400</v>
      </c>
      <c r="G16" s="25">
        <v>900</v>
      </c>
      <c r="H16" s="10"/>
      <c r="I16" s="11"/>
    </row>
    <row r="17" spans="1:9" x14ac:dyDescent="0.3">
      <c r="C17" s="13"/>
      <c r="D17" s="14"/>
      <c r="E17" s="30" t="s">
        <v>34</v>
      </c>
      <c r="F17" s="31">
        <v>1800</v>
      </c>
      <c r="G17" s="31">
        <v>600</v>
      </c>
      <c r="H17" s="10"/>
      <c r="I17" s="11"/>
    </row>
    <row r="18" spans="1:9" x14ac:dyDescent="0.3">
      <c r="C18" s="16" t="s">
        <v>12</v>
      </c>
      <c r="D18" s="35"/>
      <c r="E18" s="35"/>
      <c r="F18" s="36"/>
      <c r="G18" s="34">
        <v>1500</v>
      </c>
      <c r="H18" s="10"/>
      <c r="I18" s="11"/>
    </row>
    <row r="19" spans="1:9" x14ac:dyDescent="0.3">
      <c r="C19" s="10"/>
      <c r="D19" s="11"/>
      <c r="E19" s="24" t="s">
        <v>32</v>
      </c>
      <c r="F19" s="25">
        <v>1500</v>
      </c>
      <c r="G19" s="25">
        <v>300</v>
      </c>
      <c r="H19" s="10"/>
      <c r="I19" s="11"/>
    </row>
    <row r="20" spans="1:9" x14ac:dyDescent="0.3">
      <c r="C20" s="10"/>
      <c r="D20" s="11"/>
      <c r="E20" s="24" t="s">
        <v>33</v>
      </c>
      <c r="F20" s="25">
        <v>2400</v>
      </c>
      <c r="G20" s="25">
        <v>900</v>
      </c>
      <c r="H20" s="10"/>
      <c r="I20" s="11"/>
    </row>
    <row r="21" spans="1:9" x14ac:dyDescent="0.3">
      <c r="C21" s="13"/>
      <c r="D21" s="14"/>
      <c r="E21" s="28" t="s">
        <v>34</v>
      </c>
      <c r="F21" s="29">
        <v>1800</v>
      </c>
      <c r="G21" s="29">
        <v>300</v>
      </c>
      <c r="H21" s="10"/>
      <c r="I21" s="11"/>
    </row>
    <row r="22" spans="1:9" x14ac:dyDescent="0.3">
      <c r="C22" s="16" t="s">
        <v>36</v>
      </c>
      <c r="D22" s="35"/>
      <c r="E22" s="35"/>
      <c r="F22" s="36"/>
      <c r="G22" s="34">
        <v>7000</v>
      </c>
      <c r="H22" s="10"/>
      <c r="I22" s="11"/>
    </row>
    <row r="23" spans="1:9" x14ac:dyDescent="0.3">
      <c r="C23" s="10"/>
      <c r="D23" s="11"/>
      <c r="E23" s="24" t="s">
        <v>32</v>
      </c>
      <c r="F23" s="25">
        <v>1500</v>
      </c>
      <c r="G23" s="25">
        <v>1800</v>
      </c>
      <c r="H23" s="10"/>
      <c r="I23" s="11"/>
    </row>
    <row r="24" spans="1:9" x14ac:dyDescent="0.3">
      <c r="C24" s="10"/>
      <c r="D24" s="11"/>
      <c r="E24" s="24" t="s">
        <v>33</v>
      </c>
      <c r="F24" s="25">
        <v>2400</v>
      </c>
      <c r="G24" s="25">
        <v>3800</v>
      </c>
      <c r="H24" s="10"/>
      <c r="I24" s="11"/>
    </row>
    <row r="25" spans="1:9" x14ac:dyDescent="0.3">
      <c r="C25" s="13"/>
      <c r="D25" s="14"/>
      <c r="E25" s="28" t="s">
        <v>34</v>
      </c>
      <c r="F25" s="29">
        <v>1800</v>
      </c>
      <c r="G25" s="29">
        <v>1400</v>
      </c>
      <c r="H25" s="13"/>
      <c r="I25" s="14"/>
    </row>
    <row r="26" spans="1:9" x14ac:dyDescent="0.3">
      <c r="E26"/>
      <c r="F26"/>
    </row>
    <row r="27" spans="1:9" ht="26" x14ac:dyDescent="0.3">
      <c r="A27" s="75" t="s">
        <v>31</v>
      </c>
      <c r="B27" s="15"/>
      <c r="C27" s="15"/>
      <c r="D27" s="15"/>
      <c r="E27" s="15"/>
      <c r="F27" s="15"/>
      <c r="G27" s="15"/>
      <c r="H27" s="15"/>
      <c r="I27" s="39" t="s">
        <v>30</v>
      </c>
    </row>
    <row r="28" spans="1:9" x14ac:dyDescent="0.3">
      <c r="A28" s="16" t="s">
        <v>37</v>
      </c>
      <c r="B28" s="35"/>
      <c r="C28" s="76"/>
      <c r="D28" s="76"/>
      <c r="E28" s="76"/>
      <c r="F28" s="76"/>
      <c r="G28" s="76"/>
      <c r="H28" s="76"/>
      <c r="I28" s="34">
        <v>7000</v>
      </c>
    </row>
    <row r="29" spans="1:9" x14ac:dyDescent="0.3">
      <c r="A29" s="17" t="s">
        <v>38</v>
      </c>
      <c r="B29" s="18"/>
      <c r="C29" s="19"/>
      <c r="D29" s="19"/>
      <c r="E29" s="19"/>
      <c r="F29" s="19"/>
      <c r="G29" s="19"/>
      <c r="H29" s="19"/>
      <c r="I29" s="9">
        <v>7560</v>
      </c>
    </row>
    <row r="30" spans="1:9" x14ac:dyDescent="0.3">
      <c r="A30" s="17" t="s">
        <v>39</v>
      </c>
      <c r="B30" s="18"/>
      <c r="C30" s="19"/>
      <c r="D30" s="19"/>
      <c r="E30" s="19"/>
      <c r="F30" s="19"/>
      <c r="G30" s="19"/>
      <c r="H30" s="19"/>
      <c r="I30" s="9">
        <v>149744</v>
      </c>
    </row>
    <row r="31" spans="1:9" x14ac:dyDescent="0.3">
      <c r="A31" s="20" t="s">
        <v>40</v>
      </c>
      <c r="B31" s="21"/>
      <c r="C31" s="22"/>
      <c r="D31" s="22"/>
      <c r="E31" s="22"/>
      <c r="F31" s="22"/>
      <c r="G31" s="22"/>
      <c r="H31" s="22"/>
      <c r="I31" s="12">
        <v>138649</v>
      </c>
    </row>
    <row r="32" spans="1:9" x14ac:dyDescent="0.3">
      <c r="E32"/>
      <c r="F32"/>
    </row>
    <row r="34" spans="1:3" x14ac:dyDescent="0.3">
      <c r="A34" s="23" t="s">
        <v>41</v>
      </c>
      <c r="C34" s="23"/>
    </row>
    <row r="35" spans="1:3" x14ac:dyDescent="0.3">
      <c r="A35" s="2" t="s">
        <v>42</v>
      </c>
    </row>
    <row r="36" spans="1:3" x14ac:dyDescent="0.3">
      <c r="A36" s="2" t="s">
        <v>43</v>
      </c>
    </row>
    <row r="38" spans="1:3" x14ac:dyDescent="0.3">
      <c r="A38" s="2" t="s">
        <v>44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96"/>
  <sheetViews>
    <sheetView workbookViewId="0">
      <pane ySplit="1" topLeftCell="A2" activePane="bottomLeft" state="frozen"/>
      <selection pane="bottomLeft" activeCell="M195" sqref="M195"/>
    </sheetView>
  </sheetViews>
  <sheetFormatPr defaultRowHeight="13" x14ac:dyDescent="0.3"/>
  <cols>
    <col min="1" max="1" width="11" bestFit="1" customWidth="1"/>
    <col min="2" max="2" width="17.81640625" customWidth="1"/>
    <col min="3" max="4" width="12.7265625" customWidth="1"/>
    <col min="5" max="5" width="20.453125" customWidth="1"/>
    <col min="7" max="7" width="8.26953125" customWidth="1"/>
    <col min="13" max="13" width="14.54296875" customWidth="1"/>
    <col min="14" max="14" width="10.7265625" bestFit="1" customWidth="1"/>
    <col min="15" max="15" width="11" customWidth="1"/>
    <col min="16" max="16" width="10.453125" customWidth="1"/>
    <col min="17" max="17" width="20.26953125" customWidth="1"/>
    <col min="19" max="19" width="12.453125" customWidth="1"/>
    <col min="20" max="20" width="22.54296875" customWidth="1"/>
  </cols>
  <sheetData>
    <row r="1" spans="1:20" ht="26" x14ac:dyDescent="0.3">
      <c r="A1" s="1" t="s">
        <v>45</v>
      </c>
      <c r="B1" s="1" t="s">
        <v>8</v>
      </c>
      <c r="C1" s="1" t="s">
        <v>46</v>
      </c>
      <c r="D1" s="1" t="s">
        <v>47</v>
      </c>
      <c r="E1" s="1" t="s">
        <v>48</v>
      </c>
      <c r="F1" s="1" t="s">
        <v>28</v>
      </c>
      <c r="G1" s="1" t="s">
        <v>49</v>
      </c>
      <c r="H1" s="1" t="s">
        <v>50</v>
      </c>
      <c r="I1" s="1" t="s">
        <v>51</v>
      </c>
      <c r="J1" s="1" t="s">
        <v>52</v>
      </c>
      <c r="K1" s="1" t="s">
        <v>53</v>
      </c>
      <c r="L1" s="1" t="s">
        <v>54</v>
      </c>
      <c r="M1" s="1" t="s">
        <v>55</v>
      </c>
      <c r="N1" s="1" t="s">
        <v>56</v>
      </c>
      <c r="O1" s="1" t="s">
        <v>57</v>
      </c>
      <c r="P1" s="1" t="s">
        <v>58</v>
      </c>
      <c r="Q1" s="1" t="s">
        <v>59</v>
      </c>
      <c r="R1" s="1" t="s">
        <v>60</v>
      </c>
      <c r="S1" s="1" t="s">
        <v>61</v>
      </c>
      <c r="T1" s="40" t="s">
        <v>62</v>
      </c>
    </row>
    <row r="2" spans="1:20" x14ac:dyDescent="0.3">
      <c r="A2" s="2">
        <v>1000001010</v>
      </c>
      <c r="B2" s="2" t="s">
        <v>63</v>
      </c>
      <c r="C2" s="2" t="s">
        <v>64</v>
      </c>
      <c r="D2" s="2" t="s">
        <v>65</v>
      </c>
      <c r="E2" s="2" t="s">
        <v>66</v>
      </c>
      <c r="F2" s="2" t="s">
        <v>67</v>
      </c>
      <c r="G2" s="3">
        <v>2</v>
      </c>
      <c r="H2" s="2" t="s">
        <v>68</v>
      </c>
      <c r="I2" s="4">
        <v>2.16</v>
      </c>
      <c r="J2" s="2" t="s">
        <v>69</v>
      </c>
      <c r="K2" s="3">
        <v>100000</v>
      </c>
      <c r="L2" s="3" t="s">
        <v>70</v>
      </c>
      <c r="M2" s="3">
        <f>+G2*K2</f>
        <v>200000</v>
      </c>
      <c r="N2" s="5">
        <v>45127</v>
      </c>
      <c r="O2" s="5">
        <v>45127</v>
      </c>
      <c r="P2" s="2"/>
      <c r="Q2" s="2"/>
      <c r="R2" s="2"/>
      <c r="S2" s="2" t="s">
        <v>71</v>
      </c>
      <c r="T2" t="str">
        <f t="shared" ref="T2:T65" si="0">_xlfn.CONCAT(A2:S2)</f>
        <v>1000001010KERAMIK 123BAMBANGAGT602503RdPalacio Perla60X602BOX2,16M2100000Biru2000004512745127Depok</v>
      </c>
    </row>
    <row r="3" spans="1:20" x14ac:dyDescent="0.3">
      <c r="A3" s="2">
        <v>1000001010</v>
      </c>
      <c r="B3" s="2" t="s">
        <v>63</v>
      </c>
      <c r="C3" s="2" t="s">
        <v>64</v>
      </c>
      <c r="D3" s="2" t="s">
        <v>65</v>
      </c>
      <c r="E3" s="2" t="s">
        <v>66</v>
      </c>
      <c r="F3" s="2" t="s">
        <v>67</v>
      </c>
      <c r="G3" s="3">
        <v>1</v>
      </c>
      <c r="H3" s="2" t="s">
        <v>68</v>
      </c>
      <c r="I3" s="4">
        <v>1.08</v>
      </c>
      <c r="J3" s="2" t="s">
        <v>69</v>
      </c>
      <c r="K3" s="3">
        <v>100000</v>
      </c>
      <c r="L3" s="3" t="s">
        <v>70</v>
      </c>
      <c r="M3" s="3">
        <v>100000</v>
      </c>
      <c r="N3" s="5">
        <v>45133</v>
      </c>
      <c r="O3" s="5">
        <v>45133</v>
      </c>
      <c r="P3" s="2"/>
      <c r="Q3" s="2"/>
      <c r="R3" s="2"/>
      <c r="S3" s="2" t="s">
        <v>71</v>
      </c>
      <c r="T3" t="str">
        <f t="shared" si="0"/>
        <v>1000001010KERAMIK 123BAMBANGAGT602503RdPalacio Perla60X601BOX1,08M2100000Biru1000004513345133Depok</v>
      </c>
    </row>
    <row r="4" spans="1:20" x14ac:dyDescent="0.3">
      <c r="A4" s="2">
        <v>1000001212</v>
      </c>
      <c r="B4" s="2" t="s">
        <v>72</v>
      </c>
      <c r="C4" s="2" t="s">
        <v>64</v>
      </c>
      <c r="D4" s="2" t="s">
        <v>73</v>
      </c>
      <c r="E4" s="2" t="s">
        <v>74</v>
      </c>
      <c r="F4" s="2" t="s">
        <v>67</v>
      </c>
      <c r="G4" s="3">
        <v>26</v>
      </c>
      <c r="H4" s="2" t="s">
        <v>68</v>
      </c>
      <c r="I4" s="4">
        <v>28.08</v>
      </c>
      <c r="J4" s="2" t="s">
        <v>69</v>
      </c>
      <c r="K4" s="3">
        <v>100000</v>
      </c>
      <c r="L4" s="3" t="s">
        <v>70</v>
      </c>
      <c r="M4" s="3">
        <v>2600000</v>
      </c>
      <c r="N4" s="5">
        <v>45159</v>
      </c>
      <c r="O4" s="5">
        <v>45160</v>
      </c>
      <c r="P4" s="2"/>
      <c r="Q4" s="2"/>
      <c r="R4" s="2"/>
      <c r="S4" s="2" t="s">
        <v>75</v>
      </c>
      <c r="T4" t="str">
        <f t="shared" si="0"/>
        <v>1000001212KARYA MATERIALBAMBANGAGT602201RSiberia White60X6026BOX28,08M2100000Biru26000004515945160Bekasi</v>
      </c>
    </row>
    <row r="5" spans="1:20" x14ac:dyDescent="0.3">
      <c r="A5" s="2">
        <v>1000001212</v>
      </c>
      <c r="B5" s="2" t="s">
        <v>72</v>
      </c>
      <c r="C5" s="2" t="s">
        <v>64</v>
      </c>
      <c r="D5" s="2" t="s">
        <v>73</v>
      </c>
      <c r="E5" s="2" t="s">
        <v>74</v>
      </c>
      <c r="F5" s="2" t="s">
        <v>67</v>
      </c>
      <c r="G5" s="3">
        <v>9</v>
      </c>
      <c r="H5" s="2" t="s">
        <v>68</v>
      </c>
      <c r="I5" s="4">
        <v>9.7200000000000006</v>
      </c>
      <c r="J5" s="2" t="s">
        <v>69</v>
      </c>
      <c r="K5" s="3">
        <v>100000</v>
      </c>
      <c r="L5" s="3" t="s">
        <v>70</v>
      </c>
      <c r="M5" s="3">
        <v>900000</v>
      </c>
      <c r="N5" s="5">
        <v>45160</v>
      </c>
      <c r="O5" s="5">
        <v>45161</v>
      </c>
      <c r="P5" s="2"/>
      <c r="Q5" s="2"/>
      <c r="R5" s="2"/>
      <c r="S5" s="2" t="s">
        <v>75</v>
      </c>
      <c r="T5" t="str">
        <f t="shared" si="0"/>
        <v>1000001212KARYA MATERIALBAMBANGAGT602201RSiberia White60X609BOX9,72M2100000Biru9000004516045161Bekasi</v>
      </c>
    </row>
    <row r="6" spans="1:20" x14ac:dyDescent="0.3">
      <c r="A6" s="2">
        <v>1000001212</v>
      </c>
      <c r="B6" s="2" t="s">
        <v>72</v>
      </c>
      <c r="C6" s="2" t="s">
        <v>64</v>
      </c>
      <c r="D6" s="2" t="s">
        <v>76</v>
      </c>
      <c r="E6" s="2" t="s">
        <v>77</v>
      </c>
      <c r="F6" s="2" t="s">
        <v>67</v>
      </c>
      <c r="G6" s="3">
        <v>48</v>
      </c>
      <c r="H6" s="2" t="s">
        <v>68</v>
      </c>
      <c r="I6" s="4">
        <v>51.84</v>
      </c>
      <c r="J6" s="2" t="s">
        <v>69</v>
      </c>
      <c r="K6" s="3">
        <v>100000</v>
      </c>
      <c r="L6" s="3" t="s">
        <v>70</v>
      </c>
      <c r="M6" s="3">
        <v>4800000</v>
      </c>
      <c r="N6" s="5">
        <v>45164</v>
      </c>
      <c r="O6" s="5">
        <v>45166</v>
      </c>
      <c r="P6" s="2"/>
      <c r="Q6" s="2"/>
      <c r="R6" s="2"/>
      <c r="S6" s="2" t="s">
        <v>75</v>
      </c>
      <c r="T6" t="str">
        <f t="shared" si="0"/>
        <v>1000001212KARYA MATERIALBAMBANGAGT602118RdSpring Bone60X6048BOX51,84M2100000Biru48000004516445166Bekasi</v>
      </c>
    </row>
    <row r="7" spans="1:20" x14ac:dyDescent="0.3">
      <c r="A7" s="2">
        <v>1000001010</v>
      </c>
      <c r="B7" s="2" t="s">
        <v>63</v>
      </c>
      <c r="C7" s="2" t="s">
        <v>64</v>
      </c>
      <c r="D7" s="2" t="s">
        <v>78</v>
      </c>
      <c r="E7" s="2" t="s">
        <v>79</v>
      </c>
      <c r="F7" s="2" t="s">
        <v>67</v>
      </c>
      <c r="G7" s="3">
        <v>145</v>
      </c>
      <c r="H7" s="2" t="s">
        <v>68</v>
      </c>
      <c r="I7" s="4">
        <v>156.6</v>
      </c>
      <c r="J7" s="2" t="s">
        <v>69</v>
      </c>
      <c r="K7" s="3">
        <v>100000</v>
      </c>
      <c r="L7" s="3" t="s">
        <v>70</v>
      </c>
      <c r="M7" s="3">
        <v>14500000</v>
      </c>
      <c r="N7" s="5">
        <v>45154</v>
      </c>
      <c r="O7" s="5">
        <v>45159</v>
      </c>
      <c r="P7" s="2"/>
      <c r="Q7" s="2"/>
      <c r="R7" s="2"/>
      <c r="S7" s="2" t="s">
        <v>71</v>
      </c>
      <c r="T7" t="str">
        <f t="shared" si="0"/>
        <v>1000001010KERAMIK 123BAMBANGAGTA602714RdDutch Grey60X60145BOX156,6M2100000Biru145000004515445159Depok</v>
      </c>
    </row>
    <row r="8" spans="1:20" x14ac:dyDescent="0.3">
      <c r="A8" s="2">
        <v>1000001212</v>
      </c>
      <c r="B8" s="2" t="s">
        <v>72</v>
      </c>
      <c r="C8" s="2" t="s">
        <v>64</v>
      </c>
      <c r="D8" s="2" t="s">
        <v>80</v>
      </c>
      <c r="E8" s="2" t="s">
        <v>81</v>
      </c>
      <c r="F8" s="2" t="s">
        <v>67</v>
      </c>
      <c r="G8" s="3">
        <v>1</v>
      </c>
      <c r="H8" s="2" t="s">
        <v>68</v>
      </c>
      <c r="I8" s="4">
        <v>1.08</v>
      </c>
      <c r="J8" s="2" t="s">
        <v>69</v>
      </c>
      <c r="K8" s="3">
        <v>100000</v>
      </c>
      <c r="L8" s="3" t="s">
        <v>70</v>
      </c>
      <c r="M8" s="3">
        <v>100000</v>
      </c>
      <c r="N8" s="5">
        <v>45146</v>
      </c>
      <c r="O8" s="5">
        <v>45146</v>
      </c>
      <c r="P8" s="2"/>
      <c r="Q8" s="2"/>
      <c r="R8" s="2"/>
      <c r="S8" s="2" t="s">
        <v>75</v>
      </c>
      <c r="T8" t="str">
        <f t="shared" si="0"/>
        <v>1000001212KARYA MATERIALBAMBANGAGTA602725RdMalaga Vintage60X601BOX1,08M2100000Biru1000004514645146Bekasi</v>
      </c>
    </row>
    <row r="9" spans="1:20" x14ac:dyDescent="0.3">
      <c r="A9" s="2">
        <v>1000001212</v>
      </c>
      <c r="B9" s="2" t="s">
        <v>72</v>
      </c>
      <c r="C9" s="2" t="s">
        <v>64</v>
      </c>
      <c r="D9" s="2" t="s">
        <v>73</v>
      </c>
      <c r="E9" s="2" t="s">
        <v>74</v>
      </c>
      <c r="F9" s="2" t="s">
        <v>67</v>
      </c>
      <c r="G9" s="3">
        <v>11</v>
      </c>
      <c r="H9" s="2" t="s">
        <v>68</v>
      </c>
      <c r="I9" s="4">
        <v>11.88</v>
      </c>
      <c r="J9" s="2" t="s">
        <v>69</v>
      </c>
      <c r="K9" s="3">
        <v>100000</v>
      </c>
      <c r="L9" s="3" t="s">
        <v>70</v>
      </c>
      <c r="M9" s="3">
        <v>1100000</v>
      </c>
      <c r="N9" s="5">
        <v>45146</v>
      </c>
      <c r="O9" s="5">
        <v>45147</v>
      </c>
      <c r="P9" s="2"/>
      <c r="Q9" s="2"/>
      <c r="R9" s="2"/>
      <c r="S9" s="2" t="s">
        <v>75</v>
      </c>
      <c r="T9" t="str">
        <f t="shared" si="0"/>
        <v>1000001212KARYA MATERIALBAMBANGAGT602201RSiberia White60X6011BOX11,88M2100000Biru11000004514645147Bekasi</v>
      </c>
    </row>
    <row r="10" spans="1:20" x14ac:dyDescent="0.3">
      <c r="A10" s="2">
        <v>1000001010</v>
      </c>
      <c r="B10" s="2" t="s">
        <v>63</v>
      </c>
      <c r="C10" s="2" t="s">
        <v>64</v>
      </c>
      <c r="D10" s="2" t="s">
        <v>80</v>
      </c>
      <c r="E10" s="2" t="s">
        <v>81</v>
      </c>
      <c r="F10" s="2" t="s">
        <v>67</v>
      </c>
      <c r="G10" s="3">
        <v>6</v>
      </c>
      <c r="H10" s="2" t="s">
        <v>68</v>
      </c>
      <c r="I10" s="4">
        <v>6.48</v>
      </c>
      <c r="J10" s="2" t="s">
        <v>69</v>
      </c>
      <c r="K10" s="3">
        <v>100000</v>
      </c>
      <c r="L10" s="3" t="s">
        <v>70</v>
      </c>
      <c r="M10" s="3">
        <v>600000</v>
      </c>
      <c r="N10" s="5">
        <v>45147</v>
      </c>
      <c r="O10" s="5">
        <v>45147</v>
      </c>
      <c r="P10" s="2"/>
      <c r="Q10" s="2"/>
      <c r="R10" s="2"/>
      <c r="S10" s="2" t="s">
        <v>71</v>
      </c>
      <c r="T10" t="str">
        <f t="shared" si="0"/>
        <v>1000001010KERAMIK 123BAMBANGAGTA602725RdMalaga Vintage60X606BOX6,48M2100000Biru6000004514745147Depok</v>
      </c>
    </row>
    <row r="11" spans="1:20" x14ac:dyDescent="0.3">
      <c r="A11" s="2">
        <v>1000001212</v>
      </c>
      <c r="B11" s="2" t="s">
        <v>72</v>
      </c>
      <c r="C11" s="2" t="s">
        <v>64</v>
      </c>
      <c r="D11" s="2" t="s">
        <v>80</v>
      </c>
      <c r="E11" s="2" t="s">
        <v>81</v>
      </c>
      <c r="F11" s="2" t="s">
        <v>67</v>
      </c>
      <c r="G11" s="3">
        <v>2</v>
      </c>
      <c r="H11" s="2" t="s">
        <v>68</v>
      </c>
      <c r="I11" s="4">
        <v>2.16</v>
      </c>
      <c r="J11" s="2" t="s">
        <v>69</v>
      </c>
      <c r="K11" s="3">
        <v>100000</v>
      </c>
      <c r="L11" s="3" t="s">
        <v>70</v>
      </c>
      <c r="M11" s="3">
        <v>200000</v>
      </c>
      <c r="N11" s="5">
        <v>45187</v>
      </c>
      <c r="O11" s="5">
        <v>45187</v>
      </c>
      <c r="P11" s="2"/>
      <c r="Q11" s="2"/>
      <c r="R11" s="6"/>
      <c r="S11" s="2" t="s">
        <v>75</v>
      </c>
      <c r="T11" t="str">
        <f t="shared" si="0"/>
        <v>1000001212KARYA MATERIALBAMBANGAGTA602725RdMalaga Vintage60X602BOX2,16M2100000Biru2000004518745187Bekasi</v>
      </c>
    </row>
    <row r="12" spans="1:20" x14ac:dyDescent="0.3">
      <c r="A12" s="2">
        <v>1000001010</v>
      </c>
      <c r="B12" s="2" t="s">
        <v>63</v>
      </c>
      <c r="C12" s="2" t="s">
        <v>82</v>
      </c>
      <c r="D12" s="2" t="s">
        <v>65</v>
      </c>
      <c r="E12" s="2" t="s">
        <v>66</v>
      </c>
      <c r="F12" s="2" t="s">
        <v>67</v>
      </c>
      <c r="G12" s="3">
        <v>73</v>
      </c>
      <c r="H12" s="2" t="s">
        <v>68</v>
      </c>
      <c r="I12" s="4">
        <v>78.84</v>
      </c>
      <c r="J12" s="2" t="s">
        <v>69</v>
      </c>
      <c r="K12" s="3">
        <v>100000</v>
      </c>
      <c r="L12" s="3" t="s">
        <v>70</v>
      </c>
      <c r="M12" s="3">
        <v>7300000</v>
      </c>
      <c r="N12" s="5">
        <v>45176</v>
      </c>
      <c r="O12" s="5">
        <v>45185</v>
      </c>
      <c r="P12" s="2"/>
      <c r="Q12" s="2"/>
      <c r="R12" s="6"/>
      <c r="S12" s="2" t="s">
        <v>71</v>
      </c>
      <c r="T12" t="str">
        <f t="shared" si="0"/>
        <v>1000001010KERAMIK 123RIZALAGT602503RdPalacio Perla60X6073BOX78,84M2100000Biru73000004517645185Depok</v>
      </c>
    </row>
    <row r="13" spans="1:20" x14ac:dyDescent="0.3">
      <c r="A13" s="2">
        <v>1000001212</v>
      </c>
      <c r="B13" s="2" t="s">
        <v>72</v>
      </c>
      <c r="C13" s="2" t="s">
        <v>64</v>
      </c>
      <c r="D13" s="2" t="s">
        <v>83</v>
      </c>
      <c r="E13" s="2" t="s">
        <v>84</v>
      </c>
      <c r="F13" s="2" t="s">
        <v>67</v>
      </c>
      <c r="G13" s="3">
        <v>5</v>
      </c>
      <c r="H13" s="2" t="s">
        <v>68</v>
      </c>
      <c r="I13" s="4">
        <v>5.4</v>
      </c>
      <c r="J13" s="2" t="s">
        <v>69</v>
      </c>
      <c r="K13" s="3">
        <v>100000</v>
      </c>
      <c r="L13" s="3" t="s">
        <v>70</v>
      </c>
      <c r="M13" s="3">
        <v>500000</v>
      </c>
      <c r="N13" s="5">
        <v>45206</v>
      </c>
      <c r="O13" s="5">
        <v>45208</v>
      </c>
      <c r="P13" s="2"/>
      <c r="Q13" s="2"/>
      <c r="R13" s="6"/>
      <c r="S13" s="2" t="s">
        <v>75</v>
      </c>
      <c r="T13" t="str">
        <f t="shared" si="0"/>
        <v>1000001212KARYA MATERIALBAMBANGAGT602073CRdPlato Perla60X605BOX5,4M2100000Biru5000004520645208Bekasi</v>
      </c>
    </row>
    <row r="14" spans="1:20" x14ac:dyDescent="0.3">
      <c r="A14" s="2">
        <v>1000001010</v>
      </c>
      <c r="B14" s="2" t="s">
        <v>63</v>
      </c>
      <c r="C14" s="2" t="s">
        <v>82</v>
      </c>
      <c r="D14" s="2" t="s">
        <v>65</v>
      </c>
      <c r="E14" s="2" t="s">
        <v>66</v>
      </c>
      <c r="F14" s="2" t="s">
        <v>67</v>
      </c>
      <c r="G14" s="3">
        <v>55</v>
      </c>
      <c r="H14" s="2" t="s">
        <v>68</v>
      </c>
      <c r="I14" s="4">
        <v>59.4</v>
      </c>
      <c r="J14" s="2" t="s">
        <v>69</v>
      </c>
      <c r="K14" s="3">
        <v>100000</v>
      </c>
      <c r="L14" s="3" t="s">
        <v>70</v>
      </c>
      <c r="M14" s="3">
        <v>5500000</v>
      </c>
      <c r="N14" s="5">
        <v>45209</v>
      </c>
      <c r="O14" s="5">
        <v>45216</v>
      </c>
      <c r="P14" s="2"/>
      <c r="Q14" s="2"/>
      <c r="R14" s="6"/>
      <c r="S14" s="2" t="s">
        <v>71</v>
      </c>
      <c r="T14" t="str">
        <f t="shared" si="0"/>
        <v>1000001010KERAMIK 123RIZALAGT602503RdPalacio Perla60X6055BOX59,4M2100000Biru55000004520945216Depok</v>
      </c>
    </row>
    <row r="15" spans="1:20" x14ac:dyDescent="0.3">
      <c r="A15" s="2">
        <v>1000001212</v>
      </c>
      <c r="B15" s="2" t="s">
        <v>72</v>
      </c>
      <c r="C15" s="2" t="s">
        <v>64</v>
      </c>
      <c r="D15" s="2" t="s">
        <v>80</v>
      </c>
      <c r="E15" s="2" t="s">
        <v>81</v>
      </c>
      <c r="F15" s="2" t="s">
        <v>67</v>
      </c>
      <c r="G15" s="3">
        <v>32</v>
      </c>
      <c r="H15" s="2" t="s">
        <v>68</v>
      </c>
      <c r="I15" s="4">
        <v>34.56</v>
      </c>
      <c r="J15" s="2" t="s">
        <v>69</v>
      </c>
      <c r="K15" s="3">
        <v>100000</v>
      </c>
      <c r="L15" s="3" t="s">
        <v>70</v>
      </c>
      <c r="M15" s="3">
        <v>3200000</v>
      </c>
      <c r="N15" s="5">
        <v>45208</v>
      </c>
      <c r="O15" s="5">
        <v>45209</v>
      </c>
      <c r="P15" s="2"/>
      <c r="Q15" s="2"/>
      <c r="R15" s="6"/>
      <c r="S15" s="2" t="s">
        <v>75</v>
      </c>
      <c r="T15" t="str">
        <f t="shared" si="0"/>
        <v>1000001212KARYA MATERIALBAMBANGAGTA602725RdMalaga Vintage60X6032BOX34,56M2100000Biru32000004520845209Bekasi</v>
      </c>
    </row>
    <row r="16" spans="1:20" x14ac:dyDescent="0.3">
      <c r="A16" s="2">
        <v>1000001010</v>
      </c>
      <c r="B16" s="2" t="s">
        <v>63</v>
      </c>
      <c r="C16" s="2" t="s">
        <v>82</v>
      </c>
      <c r="D16" s="2" t="s">
        <v>65</v>
      </c>
      <c r="E16" s="2" t="s">
        <v>66</v>
      </c>
      <c r="F16" s="2" t="s">
        <v>67</v>
      </c>
      <c r="G16" s="3">
        <v>47</v>
      </c>
      <c r="H16" s="2" t="s">
        <v>68</v>
      </c>
      <c r="I16" s="4">
        <v>50.76</v>
      </c>
      <c r="J16" s="2" t="s">
        <v>69</v>
      </c>
      <c r="K16" s="3">
        <v>100000</v>
      </c>
      <c r="L16" s="3" t="s">
        <v>70</v>
      </c>
      <c r="M16" s="3">
        <v>4700000</v>
      </c>
      <c r="N16" s="5">
        <v>45205</v>
      </c>
      <c r="O16" s="5">
        <v>45205</v>
      </c>
      <c r="P16" s="2"/>
      <c r="Q16" s="2"/>
      <c r="R16" s="6"/>
      <c r="S16" s="2" t="s">
        <v>71</v>
      </c>
      <c r="T16" t="str">
        <f t="shared" si="0"/>
        <v>1000001010KERAMIK 123RIZALAGT602503RdPalacio Perla60X6047BOX50,76M2100000Biru47000004520545205Depok</v>
      </c>
    </row>
    <row r="17" spans="1:20" x14ac:dyDescent="0.3">
      <c r="A17" s="2">
        <v>1000001212</v>
      </c>
      <c r="B17" s="2" t="s">
        <v>72</v>
      </c>
      <c r="C17" s="2" t="s">
        <v>64</v>
      </c>
      <c r="D17" s="2" t="s">
        <v>83</v>
      </c>
      <c r="E17" s="2" t="s">
        <v>84</v>
      </c>
      <c r="F17" s="2" t="s">
        <v>67</v>
      </c>
      <c r="G17" s="3">
        <v>2</v>
      </c>
      <c r="H17" s="2" t="s">
        <v>68</v>
      </c>
      <c r="I17" s="4">
        <v>2.16</v>
      </c>
      <c r="J17" s="2" t="s">
        <v>69</v>
      </c>
      <c r="K17" s="3">
        <v>100000</v>
      </c>
      <c r="L17" s="3" t="s">
        <v>70</v>
      </c>
      <c r="M17" s="3">
        <v>200000</v>
      </c>
      <c r="N17" s="5">
        <v>45237</v>
      </c>
      <c r="O17" s="5">
        <v>45243</v>
      </c>
      <c r="P17" s="2"/>
      <c r="Q17" s="2"/>
      <c r="R17" s="6"/>
      <c r="S17" s="2" t="s">
        <v>75</v>
      </c>
      <c r="T17" t="str">
        <f t="shared" si="0"/>
        <v>1000001212KARYA MATERIALBAMBANGAGT602073CRdPlato Perla60X602BOX2,16M2100000Biru2000004523745243Bekasi</v>
      </c>
    </row>
    <row r="18" spans="1:20" x14ac:dyDescent="0.3">
      <c r="A18" s="2">
        <v>1000001212</v>
      </c>
      <c r="B18" s="2" t="s">
        <v>72</v>
      </c>
      <c r="C18" s="2" t="s">
        <v>64</v>
      </c>
      <c r="D18" s="2" t="s">
        <v>76</v>
      </c>
      <c r="E18" s="2" t="s">
        <v>77</v>
      </c>
      <c r="F18" s="2" t="s">
        <v>67</v>
      </c>
      <c r="G18" s="3">
        <v>21</v>
      </c>
      <c r="H18" s="2" t="s">
        <v>68</v>
      </c>
      <c r="I18" s="4">
        <v>22.68</v>
      </c>
      <c r="J18" s="2" t="s">
        <v>69</v>
      </c>
      <c r="K18" s="3">
        <v>100000</v>
      </c>
      <c r="L18" s="3" t="s">
        <v>70</v>
      </c>
      <c r="M18" s="3">
        <v>2100000</v>
      </c>
      <c r="N18" s="5">
        <v>45251</v>
      </c>
      <c r="O18" s="5">
        <v>45251</v>
      </c>
      <c r="P18" s="2"/>
      <c r="Q18" s="2"/>
      <c r="R18" s="6"/>
      <c r="S18" s="2" t="s">
        <v>75</v>
      </c>
      <c r="T18" t="str">
        <f t="shared" si="0"/>
        <v>1000001212KARYA MATERIALBAMBANGAGT602118RdSpring Bone60X6021BOX22,68M2100000Biru21000004525145251Bekasi</v>
      </c>
    </row>
    <row r="19" spans="1:20" x14ac:dyDescent="0.3">
      <c r="A19" s="2">
        <v>1000001212</v>
      </c>
      <c r="B19" s="2" t="s">
        <v>72</v>
      </c>
      <c r="C19" s="2" t="s">
        <v>64</v>
      </c>
      <c r="D19" s="2" t="s">
        <v>85</v>
      </c>
      <c r="E19" s="2" t="s">
        <v>86</v>
      </c>
      <c r="F19" s="2" t="s">
        <v>67</v>
      </c>
      <c r="G19" s="3">
        <v>6</v>
      </c>
      <c r="H19" s="2" t="s">
        <v>68</v>
      </c>
      <c r="I19" s="4">
        <v>6.48</v>
      </c>
      <c r="J19" s="2" t="s">
        <v>69</v>
      </c>
      <c r="K19" s="3">
        <v>100000</v>
      </c>
      <c r="L19" s="3" t="s">
        <v>70</v>
      </c>
      <c r="M19" s="3">
        <v>600000</v>
      </c>
      <c r="N19" s="5">
        <v>45244</v>
      </c>
      <c r="O19" s="5">
        <v>45253</v>
      </c>
      <c r="P19" s="2"/>
      <c r="Q19" s="2"/>
      <c r="R19" s="6"/>
      <c r="S19" s="2" t="s">
        <v>75</v>
      </c>
      <c r="T19" t="str">
        <f t="shared" si="0"/>
        <v>1000001212KARYA MATERIALBAMBANGAGT602075CRdPlato Grigio60X606BOX6,48M2100000Biru6000004524445253Bekasi</v>
      </c>
    </row>
    <row r="20" spans="1:20" x14ac:dyDescent="0.3">
      <c r="A20" s="2">
        <v>1000001212</v>
      </c>
      <c r="B20" s="2" t="s">
        <v>72</v>
      </c>
      <c r="C20" s="2" t="s">
        <v>64</v>
      </c>
      <c r="D20" s="2" t="s">
        <v>76</v>
      </c>
      <c r="E20" s="2" t="s">
        <v>77</v>
      </c>
      <c r="F20" s="2" t="s">
        <v>67</v>
      </c>
      <c r="G20" s="3">
        <v>29</v>
      </c>
      <c r="H20" s="2" t="s">
        <v>68</v>
      </c>
      <c r="I20" s="4">
        <v>31.32</v>
      </c>
      <c r="J20" s="2" t="s">
        <v>69</v>
      </c>
      <c r="K20" s="3">
        <v>100000</v>
      </c>
      <c r="L20" s="3" t="s">
        <v>70</v>
      </c>
      <c r="M20" s="3">
        <v>2900000</v>
      </c>
      <c r="N20" s="5">
        <v>45257</v>
      </c>
      <c r="O20" s="5">
        <v>45258</v>
      </c>
      <c r="P20" s="2"/>
      <c r="Q20" s="2"/>
      <c r="R20" s="6"/>
      <c r="S20" s="2" t="s">
        <v>75</v>
      </c>
      <c r="T20" t="str">
        <f t="shared" si="0"/>
        <v>1000001212KARYA MATERIALBAMBANGAGT602118RdSpring Bone60X6029BOX31,32M2100000Biru29000004525745258Bekasi</v>
      </c>
    </row>
    <row r="21" spans="1:20" x14ac:dyDescent="0.3">
      <c r="A21" s="2">
        <v>1000001010</v>
      </c>
      <c r="B21" s="2" t="s">
        <v>63</v>
      </c>
      <c r="C21" s="2" t="s">
        <v>82</v>
      </c>
      <c r="D21" s="2" t="s">
        <v>87</v>
      </c>
      <c r="E21" s="2" t="s">
        <v>88</v>
      </c>
      <c r="F21" s="2" t="s">
        <v>67</v>
      </c>
      <c r="G21" s="3">
        <v>25</v>
      </c>
      <c r="H21" s="2" t="s">
        <v>68</v>
      </c>
      <c r="I21" s="4">
        <v>27</v>
      </c>
      <c r="J21" s="2" t="s">
        <v>69</v>
      </c>
      <c r="K21" s="3">
        <v>100000</v>
      </c>
      <c r="L21" s="3" t="s">
        <v>70</v>
      </c>
      <c r="M21" s="3">
        <v>2500000</v>
      </c>
      <c r="N21" s="5">
        <v>45225</v>
      </c>
      <c r="O21" s="5">
        <v>45260</v>
      </c>
      <c r="P21" s="2"/>
      <c r="Q21" s="2"/>
      <c r="R21" s="6"/>
      <c r="S21" s="2" t="s">
        <v>71</v>
      </c>
      <c r="T21" t="str">
        <f t="shared" si="0"/>
        <v>1000001010KERAMIK 123RIZALAGTA602700RdDutch Blue60X6025BOX27M2100000Biru25000004522545260Depok</v>
      </c>
    </row>
    <row r="22" spans="1:20" x14ac:dyDescent="0.3">
      <c r="A22" s="2">
        <v>1000001212</v>
      </c>
      <c r="B22" s="2" t="s">
        <v>72</v>
      </c>
      <c r="C22" s="2" t="s">
        <v>64</v>
      </c>
      <c r="D22" s="2" t="s">
        <v>83</v>
      </c>
      <c r="E22" s="2" t="s">
        <v>84</v>
      </c>
      <c r="F22" s="2" t="s">
        <v>67</v>
      </c>
      <c r="G22" s="3">
        <v>4</v>
      </c>
      <c r="H22" s="2" t="s">
        <v>68</v>
      </c>
      <c r="I22" s="4">
        <v>4.32</v>
      </c>
      <c r="J22" s="2" t="s">
        <v>69</v>
      </c>
      <c r="K22" s="3">
        <v>100000</v>
      </c>
      <c r="L22" s="3" t="s">
        <v>70</v>
      </c>
      <c r="M22" s="3">
        <v>400000</v>
      </c>
      <c r="N22" s="5">
        <v>45233</v>
      </c>
      <c r="O22" s="5">
        <v>45239</v>
      </c>
      <c r="P22" s="2"/>
      <c r="Q22" s="2"/>
      <c r="R22" s="6"/>
      <c r="S22" s="2" t="s">
        <v>75</v>
      </c>
      <c r="T22" t="str">
        <f t="shared" si="0"/>
        <v>1000001212KARYA MATERIALBAMBANGAGT602073CRdPlato Perla60X604BOX4,32M2100000Biru4000004523345239Bekasi</v>
      </c>
    </row>
    <row r="23" spans="1:20" x14ac:dyDescent="0.3">
      <c r="A23" s="2">
        <v>1000001212</v>
      </c>
      <c r="B23" s="2" t="s">
        <v>72</v>
      </c>
      <c r="C23" s="2" t="s">
        <v>64</v>
      </c>
      <c r="D23" s="2" t="s">
        <v>85</v>
      </c>
      <c r="E23" s="2" t="s">
        <v>86</v>
      </c>
      <c r="F23" s="2" t="s">
        <v>67</v>
      </c>
      <c r="G23" s="3">
        <v>3</v>
      </c>
      <c r="H23" s="2" t="s">
        <v>68</v>
      </c>
      <c r="I23" s="4">
        <v>3.24</v>
      </c>
      <c r="J23" s="2" t="s">
        <v>69</v>
      </c>
      <c r="K23" s="3">
        <v>100000</v>
      </c>
      <c r="L23" s="3" t="s">
        <v>70</v>
      </c>
      <c r="M23" s="3">
        <v>300000</v>
      </c>
      <c r="N23" s="5">
        <v>45233</v>
      </c>
      <c r="O23" s="5">
        <v>45239</v>
      </c>
      <c r="P23" s="2"/>
      <c r="Q23" s="2"/>
      <c r="R23" s="6"/>
      <c r="S23" s="2" t="s">
        <v>75</v>
      </c>
      <c r="T23" t="str">
        <f t="shared" si="0"/>
        <v>1000001212KARYA MATERIALBAMBANGAGT602075CRdPlato Grigio60X603BOX3,24M2100000Biru3000004523345239Bekasi</v>
      </c>
    </row>
    <row r="24" spans="1:20" x14ac:dyDescent="0.3">
      <c r="A24" s="2">
        <v>1000001212</v>
      </c>
      <c r="B24" s="2" t="s">
        <v>72</v>
      </c>
      <c r="C24" s="2" t="s">
        <v>64</v>
      </c>
      <c r="D24" s="2" t="s">
        <v>85</v>
      </c>
      <c r="E24" s="2" t="s">
        <v>86</v>
      </c>
      <c r="F24" s="2" t="s">
        <v>67</v>
      </c>
      <c r="G24" s="3">
        <v>2</v>
      </c>
      <c r="H24" s="2" t="s">
        <v>68</v>
      </c>
      <c r="I24" s="4">
        <v>2.16</v>
      </c>
      <c r="J24" s="2" t="s">
        <v>69</v>
      </c>
      <c r="K24" s="3">
        <v>100000</v>
      </c>
      <c r="L24" s="3" t="s">
        <v>70</v>
      </c>
      <c r="M24" s="3">
        <v>200000</v>
      </c>
      <c r="N24" s="5">
        <v>45240</v>
      </c>
      <c r="O24" s="5">
        <v>45240</v>
      </c>
      <c r="P24" s="2"/>
      <c r="Q24" s="2"/>
      <c r="R24" s="6"/>
      <c r="S24" s="2" t="s">
        <v>75</v>
      </c>
      <c r="T24" t="str">
        <f t="shared" si="0"/>
        <v>1000001212KARYA MATERIALBAMBANGAGT602075CRdPlato Grigio60X602BOX2,16M2100000Biru2000004524045240Bekasi</v>
      </c>
    </row>
    <row r="25" spans="1:20" x14ac:dyDescent="0.3">
      <c r="A25" s="2">
        <v>1000001212</v>
      </c>
      <c r="B25" s="2" t="s">
        <v>72</v>
      </c>
      <c r="C25" s="2" t="s">
        <v>64</v>
      </c>
      <c r="D25" s="2" t="s">
        <v>65</v>
      </c>
      <c r="E25" s="2" t="s">
        <v>66</v>
      </c>
      <c r="F25" s="2" t="s">
        <v>67</v>
      </c>
      <c r="G25" s="3">
        <v>33</v>
      </c>
      <c r="H25" s="2" t="s">
        <v>68</v>
      </c>
      <c r="I25" s="4">
        <v>35.64</v>
      </c>
      <c r="J25" s="2" t="s">
        <v>69</v>
      </c>
      <c r="K25" s="3">
        <v>100000</v>
      </c>
      <c r="L25" s="3" t="s">
        <v>70</v>
      </c>
      <c r="M25" s="3">
        <v>3300000</v>
      </c>
      <c r="N25" s="5">
        <v>45267</v>
      </c>
      <c r="O25" s="5">
        <v>45269</v>
      </c>
      <c r="P25" s="2"/>
      <c r="Q25" s="2"/>
      <c r="R25" s="6"/>
      <c r="S25" s="2" t="s">
        <v>75</v>
      </c>
      <c r="T25" t="str">
        <f t="shared" si="0"/>
        <v>1000001212KARYA MATERIALBAMBANGAGT602503RdPalacio Perla60X6033BOX35,64M2100000Biru33000004526745269Bekasi</v>
      </c>
    </row>
    <row r="26" spans="1:20" x14ac:dyDescent="0.3">
      <c r="A26" s="2">
        <v>1000001212</v>
      </c>
      <c r="B26" s="2" t="s">
        <v>72</v>
      </c>
      <c r="C26" s="2" t="s">
        <v>64</v>
      </c>
      <c r="D26" s="2" t="s">
        <v>89</v>
      </c>
      <c r="E26" s="2" t="s">
        <v>90</v>
      </c>
      <c r="F26" s="2" t="s">
        <v>67</v>
      </c>
      <c r="G26" s="3">
        <v>181</v>
      </c>
      <c r="H26" s="2" t="s">
        <v>68</v>
      </c>
      <c r="I26" s="4">
        <v>195.48</v>
      </c>
      <c r="J26" s="2" t="s">
        <v>69</v>
      </c>
      <c r="K26" s="3">
        <v>100000</v>
      </c>
      <c r="L26" s="3" t="s">
        <v>70</v>
      </c>
      <c r="M26" s="3">
        <v>18100000</v>
      </c>
      <c r="N26" s="5">
        <v>45268</v>
      </c>
      <c r="O26" s="5">
        <v>45274</v>
      </c>
      <c r="P26" s="2"/>
      <c r="Q26" s="2"/>
      <c r="R26" s="6"/>
      <c r="S26" s="2" t="s">
        <v>75</v>
      </c>
      <c r="T26" t="str">
        <f t="shared" si="0"/>
        <v>1000001212KARYA MATERIALBAMBANGAGT602600RdTerazzo Bone60X60181BOX195,48M2100000Biru181000004526845274Bekasi</v>
      </c>
    </row>
    <row r="27" spans="1:20" x14ac:dyDescent="0.3">
      <c r="A27" s="2">
        <v>1000001212</v>
      </c>
      <c r="B27" s="2" t="s">
        <v>72</v>
      </c>
      <c r="C27" s="2" t="s">
        <v>64</v>
      </c>
      <c r="D27" s="2" t="s">
        <v>83</v>
      </c>
      <c r="E27" s="2" t="s">
        <v>84</v>
      </c>
      <c r="F27" s="2" t="s">
        <v>67</v>
      </c>
      <c r="G27" s="3">
        <v>66</v>
      </c>
      <c r="H27" s="2" t="s">
        <v>68</v>
      </c>
      <c r="I27" s="4">
        <v>71.28</v>
      </c>
      <c r="J27" s="2" t="s">
        <v>69</v>
      </c>
      <c r="K27" s="3">
        <v>100000</v>
      </c>
      <c r="L27" s="3" t="s">
        <v>70</v>
      </c>
      <c r="M27" s="3">
        <v>6600000</v>
      </c>
      <c r="N27" s="5">
        <v>44956</v>
      </c>
      <c r="O27" s="5">
        <v>44956</v>
      </c>
      <c r="P27" s="2"/>
      <c r="Q27" s="2"/>
      <c r="R27" s="6"/>
      <c r="S27" s="2" t="s">
        <v>75</v>
      </c>
      <c r="T27" t="str">
        <f t="shared" si="0"/>
        <v>1000001212KARYA MATERIALBAMBANGAGT602073CRdPlato Perla60X6066BOX71,28M2100000Biru66000004495644956Bekasi</v>
      </c>
    </row>
    <row r="28" spans="1:20" x14ac:dyDescent="0.3">
      <c r="A28" s="2">
        <v>1000001212</v>
      </c>
      <c r="B28" s="2" t="s">
        <v>72</v>
      </c>
      <c r="C28" s="2" t="s">
        <v>64</v>
      </c>
      <c r="D28" s="2" t="s">
        <v>80</v>
      </c>
      <c r="E28" s="2" t="s">
        <v>81</v>
      </c>
      <c r="F28" s="2" t="s">
        <v>67</v>
      </c>
      <c r="G28" s="3">
        <v>20</v>
      </c>
      <c r="H28" s="2" t="s">
        <v>68</v>
      </c>
      <c r="I28" s="4">
        <v>21.6</v>
      </c>
      <c r="J28" s="2" t="s">
        <v>69</v>
      </c>
      <c r="K28" s="3">
        <v>100000</v>
      </c>
      <c r="L28" s="3" t="s">
        <v>70</v>
      </c>
      <c r="M28" s="3">
        <v>2000000</v>
      </c>
      <c r="N28" s="5">
        <v>44956</v>
      </c>
      <c r="O28" s="5">
        <v>44956</v>
      </c>
      <c r="P28" s="2"/>
      <c r="Q28" s="2"/>
      <c r="R28" s="6"/>
      <c r="S28" s="2" t="s">
        <v>75</v>
      </c>
      <c r="T28" t="str">
        <f t="shared" si="0"/>
        <v>1000001212KARYA MATERIALBAMBANGAGTA602725RdMalaga Vintage60X6020BOX21,6M2100000Biru20000004495644956Bekasi</v>
      </c>
    </row>
    <row r="29" spans="1:20" x14ac:dyDescent="0.3">
      <c r="A29" s="2">
        <v>1000001212</v>
      </c>
      <c r="B29" s="2" t="s">
        <v>72</v>
      </c>
      <c r="C29" s="2" t="s">
        <v>64</v>
      </c>
      <c r="D29" s="2" t="s">
        <v>73</v>
      </c>
      <c r="E29" s="2" t="s">
        <v>74</v>
      </c>
      <c r="F29" s="2" t="s">
        <v>67</v>
      </c>
      <c r="G29" s="3">
        <v>14</v>
      </c>
      <c r="H29" s="2" t="s">
        <v>68</v>
      </c>
      <c r="I29" s="4">
        <v>15.12</v>
      </c>
      <c r="J29" s="2" t="s">
        <v>69</v>
      </c>
      <c r="K29" s="3">
        <v>100000</v>
      </c>
      <c r="L29" s="3" t="s">
        <v>70</v>
      </c>
      <c r="M29" s="3">
        <v>1400000</v>
      </c>
      <c r="N29" s="5">
        <v>45020</v>
      </c>
      <c r="O29" s="5">
        <v>45020</v>
      </c>
      <c r="P29" s="2" t="s">
        <v>17</v>
      </c>
      <c r="Q29" s="2" t="s">
        <v>91</v>
      </c>
      <c r="R29" s="6">
        <v>1500</v>
      </c>
      <c r="S29" s="2" t="s">
        <v>75</v>
      </c>
      <c r="T29" t="str">
        <f t="shared" si="0"/>
        <v>1000001212KARYA MATERIALBAMBANGAGT602201RSiberia White60X6014BOX15,12M2100000Biru14000004502045020Promo LebaranPromo Diskon Langsung1500Bekasi</v>
      </c>
    </row>
    <row r="30" spans="1:20" x14ac:dyDescent="0.3">
      <c r="A30" s="2">
        <v>1000001212</v>
      </c>
      <c r="B30" s="2" t="s">
        <v>72</v>
      </c>
      <c r="C30" s="2" t="s">
        <v>64</v>
      </c>
      <c r="D30" s="2" t="s">
        <v>73</v>
      </c>
      <c r="E30" s="2" t="s">
        <v>74</v>
      </c>
      <c r="F30" s="2" t="s">
        <v>67</v>
      </c>
      <c r="G30" s="3">
        <v>52</v>
      </c>
      <c r="H30" s="2" t="s">
        <v>68</v>
      </c>
      <c r="I30" s="4">
        <v>56.16</v>
      </c>
      <c r="J30" s="2" t="s">
        <v>69</v>
      </c>
      <c r="K30" s="3">
        <v>100000</v>
      </c>
      <c r="L30" s="3" t="s">
        <v>70</v>
      </c>
      <c r="M30" s="3">
        <v>5200000</v>
      </c>
      <c r="N30" s="5">
        <v>45083</v>
      </c>
      <c r="O30" s="5">
        <v>45084</v>
      </c>
      <c r="P30" s="2"/>
      <c r="Q30" s="2"/>
      <c r="R30" s="6"/>
      <c r="S30" s="2" t="s">
        <v>75</v>
      </c>
      <c r="T30" t="str">
        <f t="shared" si="0"/>
        <v>1000001212KARYA MATERIALBAMBANGAGT602201RSiberia White60X6052BOX56,16M2100000Biru52000004508345084Bekasi</v>
      </c>
    </row>
    <row r="31" spans="1:20" x14ac:dyDescent="0.3">
      <c r="A31" s="2">
        <v>1000001212</v>
      </c>
      <c r="B31" s="2" t="s">
        <v>72</v>
      </c>
      <c r="C31" s="2" t="s">
        <v>64</v>
      </c>
      <c r="D31" s="2" t="s">
        <v>92</v>
      </c>
      <c r="E31" s="2" t="s">
        <v>93</v>
      </c>
      <c r="F31" s="2" t="s">
        <v>67</v>
      </c>
      <c r="G31" s="3">
        <v>1</v>
      </c>
      <c r="H31" s="2" t="s">
        <v>68</v>
      </c>
      <c r="I31" s="4">
        <v>1.08</v>
      </c>
      <c r="J31" s="2" t="s">
        <v>69</v>
      </c>
      <c r="K31" s="3">
        <v>100000</v>
      </c>
      <c r="L31" s="3" t="s">
        <v>70</v>
      </c>
      <c r="M31" s="3">
        <v>100000</v>
      </c>
      <c r="N31" s="5">
        <v>45091</v>
      </c>
      <c r="O31" s="5">
        <v>45091</v>
      </c>
      <c r="P31" s="2"/>
      <c r="Q31" s="2"/>
      <c r="R31" s="6"/>
      <c r="S31" s="2" t="s">
        <v>75</v>
      </c>
      <c r="T31" t="str">
        <f t="shared" si="0"/>
        <v>1000001212KARYA MATERIALBAMBANGAGT602119RdSpring Beige60X601BOX1,08M2100000Biru1000004509145091Bekasi</v>
      </c>
    </row>
    <row r="32" spans="1:20" x14ac:dyDescent="0.3">
      <c r="A32" s="2">
        <v>1000001212</v>
      </c>
      <c r="B32" s="2" t="s">
        <v>72</v>
      </c>
      <c r="C32" s="2" t="s">
        <v>64</v>
      </c>
      <c r="D32" s="2" t="s">
        <v>80</v>
      </c>
      <c r="E32" s="2" t="s">
        <v>81</v>
      </c>
      <c r="F32" s="2" t="s">
        <v>67</v>
      </c>
      <c r="G32" s="3">
        <v>13</v>
      </c>
      <c r="H32" s="2" t="s">
        <v>68</v>
      </c>
      <c r="I32" s="4">
        <v>14.04</v>
      </c>
      <c r="J32" s="2" t="s">
        <v>69</v>
      </c>
      <c r="K32" s="3">
        <v>100000</v>
      </c>
      <c r="L32" s="3" t="s">
        <v>70</v>
      </c>
      <c r="M32" s="3">
        <v>1300000</v>
      </c>
      <c r="N32" s="5">
        <v>45099</v>
      </c>
      <c r="O32" s="5">
        <v>45103</v>
      </c>
      <c r="P32" s="2"/>
      <c r="Q32" s="2"/>
      <c r="R32" s="6"/>
      <c r="S32" s="2" t="s">
        <v>75</v>
      </c>
      <c r="T32" t="str">
        <f t="shared" si="0"/>
        <v>1000001212KARYA MATERIALBAMBANGAGTA602725RdMalaga Vintage60X6013BOX14,04M2100000Biru13000004509945103Bekasi</v>
      </c>
    </row>
    <row r="33" spans="1:20" x14ac:dyDescent="0.3">
      <c r="A33" s="2">
        <v>1000001212</v>
      </c>
      <c r="B33" s="2" t="s">
        <v>72</v>
      </c>
      <c r="C33" s="2" t="s">
        <v>64</v>
      </c>
      <c r="D33" s="2" t="s">
        <v>73</v>
      </c>
      <c r="E33" s="2" t="s">
        <v>74</v>
      </c>
      <c r="F33" s="2" t="s">
        <v>67</v>
      </c>
      <c r="G33" s="3">
        <v>6</v>
      </c>
      <c r="H33" s="2" t="s">
        <v>68</v>
      </c>
      <c r="I33" s="4">
        <v>6.48</v>
      </c>
      <c r="J33" s="2" t="s">
        <v>69</v>
      </c>
      <c r="K33" s="3">
        <v>100000</v>
      </c>
      <c r="L33" s="3" t="s">
        <v>70</v>
      </c>
      <c r="M33" s="3">
        <v>600000</v>
      </c>
      <c r="N33" s="5">
        <v>45103</v>
      </c>
      <c r="O33" s="5">
        <v>45103</v>
      </c>
      <c r="P33" s="2"/>
      <c r="Q33" s="2"/>
      <c r="R33" s="6"/>
      <c r="S33" s="2" t="s">
        <v>75</v>
      </c>
      <c r="T33" t="str">
        <f t="shared" si="0"/>
        <v>1000001212KARYA MATERIALBAMBANGAGT602201RSiberia White60X606BOX6,48M2100000Biru6000004510345103Bekasi</v>
      </c>
    </row>
    <row r="34" spans="1:20" x14ac:dyDescent="0.3">
      <c r="A34" s="2">
        <v>1000001010</v>
      </c>
      <c r="B34" s="2" t="s">
        <v>63</v>
      </c>
      <c r="C34" s="2" t="s">
        <v>64</v>
      </c>
      <c r="D34" s="2" t="s">
        <v>73</v>
      </c>
      <c r="E34" s="2" t="s">
        <v>74</v>
      </c>
      <c r="F34" s="2" t="s">
        <v>67</v>
      </c>
      <c r="G34" s="3">
        <v>300</v>
      </c>
      <c r="H34" s="2" t="s">
        <v>68</v>
      </c>
      <c r="I34" s="4">
        <v>324</v>
      </c>
      <c r="J34" s="2" t="s">
        <v>69</v>
      </c>
      <c r="K34" s="3">
        <v>100000</v>
      </c>
      <c r="L34" s="3" t="s">
        <v>70</v>
      </c>
      <c r="M34" s="3">
        <v>30000000</v>
      </c>
      <c r="N34" s="5">
        <v>45159</v>
      </c>
      <c r="O34" s="5">
        <v>45175</v>
      </c>
      <c r="P34" s="2"/>
      <c r="Q34" s="2"/>
      <c r="R34" s="2"/>
      <c r="S34" s="2" t="s">
        <v>71</v>
      </c>
      <c r="T34" t="str">
        <f t="shared" si="0"/>
        <v>1000001010KERAMIK 123BAMBANGAGT602201RSiberia White60X60300BOX324M2100000Biru300000004515945175Depok</v>
      </c>
    </row>
    <row r="35" spans="1:20" x14ac:dyDescent="0.3">
      <c r="A35" s="2">
        <v>1000001212</v>
      </c>
      <c r="B35" s="2" t="s">
        <v>72</v>
      </c>
      <c r="C35" s="2" t="s">
        <v>64</v>
      </c>
      <c r="D35" s="2" t="s">
        <v>65</v>
      </c>
      <c r="E35" s="2" t="s">
        <v>66</v>
      </c>
      <c r="F35" s="2" t="s">
        <v>67</v>
      </c>
      <c r="G35" s="3">
        <v>26</v>
      </c>
      <c r="H35" s="2" t="s">
        <v>68</v>
      </c>
      <c r="I35" s="4">
        <v>28.08</v>
      </c>
      <c r="J35" s="2" t="s">
        <v>69</v>
      </c>
      <c r="K35" s="3">
        <v>100000</v>
      </c>
      <c r="L35" s="3" t="s">
        <v>70</v>
      </c>
      <c r="M35" s="3">
        <v>2600000</v>
      </c>
      <c r="N35" s="5">
        <v>44978</v>
      </c>
      <c r="O35" s="5">
        <v>44978</v>
      </c>
      <c r="P35" s="2"/>
      <c r="Q35" s="2"/>
      <c r="R35" s="6"/>
      <c r="S35" s="2" t="s">
        <v>75</v>
      </c>
      <c r="T35" t="str">
        <f t="shared" si="0"/>
        <v>1000001212KARYA MATERIALBAMBANGAGT602503RdPalacio Perla60X6026BOX28,08M2100000Biru26000004497844978Bekasi</v>
      </c>
    </row>
    <row r="36" spans="1:20" x14ac:dyDescent="0.3">
      <c r="A36" s="2">
        <v>1000001212</v>
      </c>
      <c r="B36" s="2" t="s">
        <v>72</v>
      </c>
      <c r="C36" s="2" t="s">
        <v>64</v>
      </c>
      <c r="D36" s="2" t="s">
        <v>76</v>
      </c>
      <c r="E36" s="2" t="s">
        <v>77</v>
      </c>
      <c r="F36" s="2" t="s">
        <v>67</v>
      </c>
      <c r="G36" s="3">
        <v>2</v>
      </c>
      <c r="H36" s="2" t="s">
        <v>68</v>
      </c>
      <c r="I36" s="4">
        <v>2.16</v>
      </c>
      <c r="J36" s="2" t="s">
        <v>69</v>
      </c>
      <c r="K36" s="3">
        <v>100000</v>
      </c>
      <c r="L36" s="3" t="s">
        <v>70</v>
      </c>
      <c r="M36" s="3">
        <v>200000</v>
      </c>
      <c r="N36" s="5">
        <v>44984</v>
      </c>
      <c r="O36" s="5">
        <v>44985</v>
      </c>
      <c r="P36" s="2"/>
      <c r="Q36" s="2"/>
      <c r="R36" s="6"/>
      <c r="S36" s="2" t="s">
        <v>75</v>
      </c>
      <c r="T36" t="str">
        <f t="shared" si="0"/>
        <v>1000001212KARYA MATERIALBAMBANGAGT602118RdSpring Bone60X602BOX2,16M2100000Biru2000004498444985Bekasi</v>
      </c>
    </row>
    <row r="37" spans="1:20" x14ac:dyDescent="0.3">
      <c r="A37" s="2">
        <v>1000001212</v>
      </c>
      <c r="B37" s="2" t="s">
        <v>72</v>
      </c>
      <c r="C37" s="2" t="s">
        <v>64</v>
      </c>
      <c r="D37" s="2" t="s">
        <v>78</v>
      </c>
      <c r="E37" s="2" t="s">
        <v>79</v>
      </c>
      <c r="F37" s="2" t="s">
        <v>67</v>
      </c>
      <c r="G37" s="3">
        <v>20</v>
      </c>
      <c r="H37" s="2" t="s">
        <v>68</v>
      </c>
      <c r="I37" s="4">
        <v>21.6</v>
      </c>
      <c r="J37" s="2" t="s">
        <v>69</v>
      </c>
      <c r="K37" s="3">
        <v>100000</v>
      </c>
      <c r="L37" s="3" t="s">
        <v>70</v>
      </c>
      <c r="M37" s="3">
        <v>2000000</v>
      </c>
      <c r="N37" s="5">
        <v>44989</v>
      </c>
      <c r="O37" s="5">
        <v>44991</v>
      </c>
      <c r="P37" s="2" t="s">
        <v>17</v>
      </c>
      <c r="Q37" s="2" t="s">
        <v>91</v>
      </c>
      <c r="R37" s="6">
        <v>1500</v>
      </c>
      <c r="S37" s="2" t="s">
        <v>75</v>
      </c>
      <c r="T37" t="str">
        <f t="shared" si="0"/>
        <v>1000001212KARYA MATERIALBAMBANGAGTA602714RdDutch Grey60X6020BOX21,6M2100000Biru20000004498944991Promo LebaranPromo Diskon Langsung1500Bekasi</v>
      </c>
    </row>
    <row r="38" spans="1:20" x14ac:dyDescent="0.3">
      <c r="A38" s="2">
        <v>1000001212</v>
      </c>
      <c r="B38" s="2" t="s">
        <v>72</v>
      </c>
      <c r="C38" s="2" t="s">
        <v>64</v>
      </c>
      <c r="D38" s="2" t="s">
        <v>78</v>
      </c>
      <c r="E38" s="2" t="s">
        <v>79</v>
      </c>
      <c r="F38" s="2" t="s">
        <v>67</v>
      </c>
      <c r="G38" s="3">
        <v>32</v>
      </c>
      <c r="H38" s="2" t="s">
        <v>68</v>
      </c>
      <c r="I38" s="4">
        <v>34.56</v>
      </c>
      <c r="J38" s="2" t="s">
        <v>69</v>
      </c>
      <c r="K38" s="3">
        <v>100000</v>
      </c>
      <c r="L38" s="3" t="s">
        <v>70</v>
      </c>
      <c r="M38" s="3">
        <v>3200000</v>
      </c>
      <c r="N38" s="5">
        <v>45001</v>
      </c>
      <c r="O38" s="5">
        <v>45005</v>
      </c>
      <c r="P38" s="2" t="s">
        <v>17</v>
      </c>
      <c r="Q38" s="2" t="s">
        <v>91</v>
      </c>
      <c r="R38" s="6">
        <v>1500</v>
      </c>
      <c r="S38" s="2" t="s">
        <v>75</v>
      </c>
      <c r="T38" t="str">
        <f t="shared" si="0"/>
        <v>1000001212KARYA MATERIALBAMBANGAGTA602714RdDutch Grey60X6032BOX34,56M2100000Biru32000004500145005Promo LebaranPromo Diskon Langsung1500Bekasi</v>
      </c>
    </row>
    <row r="39" spans="1:20" x14ac:dyDescent="0.3">
      <c r="A39" s="2">
        <v>1000001212</v>
      </c>
      <c r="B39" s="2" t="s">
        <v>72</v>
      </c>
      <c r="C39" s="2" t="s">
        <v>64</v>
      </c>
      <c r="D39" s="2" t="s">
        <v>94</v>
      </c>
      <c r="E39" s="2" t="s">
        <v>95</v>
      </c>
      <c r="F39" s="2" t="s">
        <v>67</v>
      </c>
      <c r="G39" s="3">
        <v>20</v>
      </c>
      <c r="H39" s="2" t="s">
        <v>68</v>
      </c>
      <c r="I39" s="4">
        <v>21.6</v>
      </c>
      <c r="J39" s="2" t="s">
        <v>69</v>
      </c>
      <c r="K39" s="3">
        <v>100000</v>
      </c>
      <c r="L39" s="3" t="s">
        <v>70</v>
      </c>
      <c r="M39" s="3">
        <v>2000000</v>
      </c>
      <c r="N39" s="5">
        <v>45061</v>
      </c>
      <c r="O39" s="5">
        <v>45062</v>
      </c>
      <c r="P39" s="2" t="s">
        <v>17</v>
      </c>
      <c r="Q39" s="2" t="s">
        <v>91</v>
      </c>
      <c r="R39" s="6">
        <v>1500</v>
      </c>
      <c r="S39" s="2" t="s">
        <v>75</v>
      </c>
      <c r="T39" t="str">
        <f t="shared" si="0"/>
        <v>1000001212KARYA MATERIALBAMBANGAGT602602RdTerazzo Charcoal60X6020BOX21,6M2100000Biru20000004506145062Promo LebaranPromo Diskon Langsung1500Bekasi</v>
      </c>
    </row>
    <row r="40" spans="1:20" x14ac:dyDescent="0.3">
      <c r="A40" s="2">
        <v>1000001212</v>
      </c>
      <c r="B40" s="2" t="s">
        <v>72</v>
      </c>
      <c r="C40" s="2" t="s">
        <v>64</v>
      </c>
      <c r="D40" s="2" t="s">
        <v>94</v>
      </c>
      <c r="E40" s="2" t="s">
        <v>95</v>
      </c>
      <c r="F40" s="2" t="s">
        <v>67</v>
      </c>
      <c r="G40" s="3">
        <v>6</v>
      </c>
      <c r="H40" s="2" t="s">
        <v>68</v>
      </c>
      <c r="I40" s="4">
        <v>6.48</v>
      </c>
      <c r="J40" s="2" t="s">
        <v>69</v>
      </c>
      <c r="K40" s="3">
        <v>100000</v>
      </c>
      <c r="L40" s="3" t="s">
        <v>70</v>
      </c>
      <c r="M40" s="3">
        <v>600000</v>
      </c>
      <c r="N40" s="5">
        <v>45068</v>
      </c>
      <c r="O40" s="5">
        <v>45068</v>
      </c>
      <c r="P40" s="2" t="s">
        <v>17</v>
      </c>
      <c r="Q40" s="2" t="s">
        <v>91</v>
      </c>
      <c r="R40" s="6">
        <v>1500</v>
      </c>
      <c r="S40" s="2" t="s">
        <v>75</v>
      </c>
      <c r="T40" t="str">
        <f t="shared" si="0"/>
        <v>1000001212KARYA MATERIALBAMBANGAGT602602RdTerazzo Charcoal60X606BOX6,48M2100000Biru6000004506845068Promo LebaranPromo Diskon Langsung1500Bekasi</v>
      </c>
    </row>
    <row r="41" spans="1:20" x14ac:dyDescent="0.3">
      <c r="A41" s="2">
        <v>1000001212</v>
      </c>
      <c r="B41" s="2" t="s">
        <v>72</v>
      </c>
      <c r="C41" s="2" t="s">
        <v>64</v>
      </c>
      <c r="D41" s="2" t="s">
        <v>83</v>
      </c>
      <c r="E41" s="2" t="s">
        <v>84</v>
      </c>
      <c r="F41" s="2" t="s">
        <v>67</v>
      </c>
      <c r="G41" s="3">
        <v>70</v>
      </c>
      <c r="H41" s="2" t="s">
        <v>68</v>
      </c>
      <c r="I41" s="4">
        <v>75.599999999999994</v>
      </c>
      <c r="J41" s="2" t="s">
        <v>69</v>
      </c>
      <c r="K41" s="3">
        <v>100000</v>
      </c>
      <c r="L41" s="3" t="s">
        <v>70</v>
      </c>
      <c r="M41" s="3">
        <v>7000000</v>
      </c>
      <c r="N41" s="5">
        <v>45054</v>
      </c>
      <c r="O41" s="5">
        <v>45071</v>
      </c>
      <c r="P41" s="2" t="s">
        <v>17</v>
      </c>
      <c r="Q41" s="2" t="s">
        <v>91</v>
      </c>
      <c r="R41" s="6">
        <v>1500</v>
      </c>
      <c r="S41" s="2" t="s">
        <v>75</v>
      </c>
      <c r="T41" t="str">
        <f t="shared" si="0"/>
        <v>1000001212KARYA MATERIALBAMBANGAGT602073CRdPlato Perla60X6070BOX75,6M2100000Biru70000004505445071Promo LebaranPromo Diskon Langsung1500Bekasi</v>
      </c>
    </row>
    <row r="42" spans="1:20" x14ac:dyDescent="0.3">
      <c r="A42" s="2">
        <v>1000001212</v>
      </c>
      <c r="B42" s="2" t="s">
        <v>72</v>
      </c>
      <c r="C42" s="2" t="s">
        <v>64</v>
      </c>
      <c r="D42" s="2" t="s">
        <v>85</v>
      </c>
      <c r="E42" s="2" t="s">
        <v>86</v>
      </c>
      <c r="F42" s="2" t="s">
        <v>67</v>
      </c>
      <c r="G42" s="3">
        <v>114</v>
      </c>
      <c r="H42" s="2" t="s">
        <v>68</v>
      </c>
      <c r="I42" s="4">
        <v>123.12</v>
      </c>
      <c r="J42" s="2" t="s">
        <v>69</v>
      </c>
      <c r="K42" s="3">
        <v>100000</v>
      </c>
      <c r="L42" s="3" t="s">
        <v>70</v>
      </c>
      <c r="M42" s="3">
        <v>11400000</v>
      </c>
      <c r="N42" s="5">
        <v>45054</v>
      </c>
      <c r="O42" s="5">
        <v>45071</v>
      </c>
      <c r="P42" s="2" t="s">
        <v>17</v>
      </c>
      <c r="Q42" s="2" t="s">
        <v>91</v>
      </c>
      <c r="R42" s="6">
        <v>1500</v>
      </c>
      <c r="S42" s="2" t="s">
        <v>75</v>
      </c>
      <c r="T42" t="str">
        <f t="shared" si="0"/>
        <v>1000001212KARYA MATERIALBAMBANGAGT602075CRdPlato Grigio60X60114BOX123,12M2100000Biru114000004505445071Promo LebaranPromo Diskon Langsung1500Bekasi</v>
      </c>
    </row>
    <row r="43" spans="1:20" x14ac:dyDescent="0.3">
      <c r="A43" s="2">
        <v>1000001212</v>
      </c>
      <c r="B43" s="2" t="s">
        <v>72</v>
      </c>
      <c r="C43" s="2" t="s">
        <v>64</v>
      </c>
      <c r="D43" s="2" t="s">
        <v>94</v>
      </c>
      <c r="E43" s="2" t="s">
        <v>95</v>
      </c>
      <c r="F43" s="2" t="s">
        <v>67</v>
      </c>
      <c r="G43" s="3">
        <v>2</v>
      </c>
      <c r="H43" s="2" t="s">
        <v>68</v>
      </c>
      <c r="I43" s="4">
        <v>2.16</v>
      </c>
      <c r="J43" s="2" t="s">
        <v>69</v>
      </c>
      <c r="K43" s="3">
        <v>100000</v>
      </c>
      <c r="L43" s="3" t="s">
        <v>70</v>
      </c>
      <c r="M43" s="3">
        <v>200000</v>
      </c>
      <c r="N43" s="5">
        <v>45077</v>
      </c>
      <c r="O43" s="5">
        <v>45077</v>
      </c>
      <c r="P43" s="2" t="s">
        <v>17</v>
      </c>
      <c r="Q43" s="2" t="s">
        <v>91</v>
      </c>
      <c r="R43" s="6">
        <v>1500</v>
      </c>
      <c r="S43" s="2" t="s">
        <v>75</v>
      </c>
      <c r="T43" t="str">
        <f t="shared" si="0"/>
        <v>1000001212KARYA MATERIALBAMBANGAGT602602RdTerazzo Charcoal60X602BOX2,16M2100000Biru2000004507745077Promo LebaranPromo Diskon Langsung1500Bekasi</v>
      </c>
    </row>
    <row r="44" spans="1:20" x14ac:dyDescent="0.3">
      <c r="A44" s="2">
        <v>1000001212</v>
      </c>
      <c r="B44" s="2" t="s">
        <v>72</v>
      </c>
      <c r="C44" s="2" t="s">
        <v>64</v>
      </c>
      <c r="D44" s="2" t="s">
        <v>96</v>
      </c>
      <c r="E44" s="2" t="s">
        <v>97</v>
      </c>
      <c r="F44" s="2" t="s">
        <v>67</v>
      </c>
      <c r="G44" s="3">
        <v>52</v>
      </c>
      <c r="H44" s="2" t="s">
        <v>68</v>
      </c>
      <c r="I44" s="4">
        <v>56.16</v>
      </c>
      <c r="J44" s="2" t="s">
        <v>69</v>
      </c>
      <c r="K44" s="3">
        <v>130000</v>
      </c>
      <c r="L44" s="3" t="s">
        <v>98</v>
      </c>
      <c r="M44" s="3">
        <v>6760000</v>
      </c>
      <c r="N44" s="5">
        <v>44957</v>
      </c>
      <c r="O44" s="5">
        <v>44957</v>
      </c>
      <c r="P44" s="2"/>
      <c r="Q44" s="2"/>
      <c r="R44" s="6"/>
      <c r="S44" s="2" t="s">
        <v>75</v>
      </c>
      <c r="T44" t="str">
        <f t="shared" si="0"/>
        <v>1000001212KARYA MATERIALBAMBANGAGT602145RdVancouver Bone60X6052BOX56,16M2130000Merah67600004495744957Bekasi</v>
      </c>
    </row>
    <row r="45" spans="1:20" x14ac:dyDescent="0.3">
      <c r="A45" s="2">
        <v>1000001212</v>
      </c>
      <c r="B45" s="2" t="s">
        <v>72</v>
      </c>
      <c r="C45" s="2" t="s">
        <v>64</v>
      </c>
      <c r="D45" s="2" t="s">
        <v>99</v>
      </c>
      <c r="E45" s="2" t="s">
        <v>100</v>
      </c>
      <c r="F45" s="2" t="s">
        <v>67</v>
      </c>
      <c r="G45" s="3">
        <v>3</v>
      </c>
      <c r="H45" s="2" t="s">
        <v>68</v>
      </c>
      <c r="I45" s="4">
        <v>3.24</v>
      </c>
      <c r="J45" s="2" t="s">
        <v>69</v>
      </c>
      <c r="K45" s="3">
        <v>130000</v>
      </c>
      <c r="L45" s="3" t="s">
        <v>98</v>
      </c>
      <c r="M45" s="3">
        <v>390000</v>
      </c>
      <c r="N45" s="5">
        <v>44949</v>
      </c>
      <c r="O45" s="5">
        <v>44949</v>
      </c>
      <c r="P45" s="2"/>
      <c r="Q45" s="2"/>
      <c r="R45" s="6"/>
      <c r="S45" s="2" t="s">
        <v>75</v>
      </c>
      <c r="T45" t="str">
        <f t="shared" si="0"/>
        <v>1000001212KARYA MATERIALBAMBANGAGT602155RdMarseille Beige60X603BOX3,24M2130000Merah3900004494944949Bekasi</v>
      </c>
    </row>
    <row r="46" spans="1:20" x14ac:dyDescent="0.3">
      <c r="A46" s="2">
        <v>1000001212</v>
      </c>
      <c r="B46" s="2" t="s">
        <v>72</v>
      </c>
      <c r="C46" s="2" t="s">
        <v>64</v>
      </c>
      <c r="D46" s="2" t="s">
        <v>101</v>
      </c>
      <c r="E46" s="2" t="s">
        <v>102</v>
      </c>
      <c r="F46" s="2" t="s">
        <v>67</v>
      </c>
      <c r="G46" s="3">
        <v>3</v>
      </c>
      <c r="H46" s="2" t="s">
        <v>68</v>
      </c>
      <c r="I46" s="4">
        <v>3.24</v>
      </c>
      <c r="J46" s="2" t="s">
        <v>69</v>
      </c>
      <c r="K46" s="3">
        <v>130000</v>
      </c>
      <c r="L46" s="3" t="s">
        <v>98</v>
      </c>
      <c r="M46" s="3">
        <v>390000</v>
      </c>
      <c r="N46" s="5">
        <v>44921</v>
      </c>
      <c r="O46" s="5">
        <v>44931</v>
      </c>
      <c r="P46" s="2"/>
      <c r="Q46" s="2"/>
      <c r="R46" s="6"/>
      <c r="S46" s="2" t="s">
        <v>75</v>
      </c>
      <c r="T46" t="str">
        <f t="shared" si="0"/>
        <v>1000001212KARYA MATERIALBAMBANGAGT602251RdYokohama Bone60X603BOX3,24M2130000Merah3900004492144931Bekasi</v>
      </c>
    </row>
    <row r="47" spans="1:20" x14ac:dyDescent="0.3">
      <c r="A47" s="2">
        <v>1000001212</v>
      </c>
      <c r="B47" s="2" t="s">
        <v>72</v>
      </c>
      <c r="C47" s="2" t="s">
        <v>64</v>
      </c>
      <c r="D47" s="2" t="s">
        <v>103</v>
      </c>
      <c r="E47" s="2" t="s">
        <v>104</v>
      </c>
      <c r="F47" s="2" t="s">
        <v>67</v>
      </c>
      <c r="G47" s="3">
        <v>1</v>
      </c>
      <c r="H47" s="2" t="s">
        <v>68</v>
      </c>
      <c r="I47" s="4">
        <v>1.08</v>
      </c>
      <c r="J47" s="2" t="s">
        <v>69</v>
      </c>
      <c r="K47" s="3">
        <v>130000</v>
      </c>
      <c r="L47" s="3" t="s">
        <v>98</v>
      </c>
      <c r="M47" s="3">
        <v>130000</v>
      </c>
      <c r="N47" s="5">
        <v>44946</v>
      </c>
      <c r="O47" s="5">
        <v>44947</v>
      </c>
      <c r="P47" s="2"/>
      <c r="Q47" s="2"/>
      <c r="R47" s="6"/>
      <c r="S47" s="2" t="s">
        <v>75</v>
      </c>
      <c r="T47" t="str">
        <f t="shared" si="0"/>
        <v>1000001212KARYA MATERIALBAMBANGAGT602518RdPozlana Dark60X601BOX1,08M2130000Merah1300004494644947Bekasi</v>
      </c>
    </row>
    <row r="48" spans="1:20" x14ac:dyDescent="0.3">
      <c r="A48" s="2">
        <v>1000001212</v>
      </c>
      <c r="B48" s="2" t="s">
        <v>72</v>
      </c>
      <c r="C48" s="2" t="s">
        <v>64</v>
      </c>
      <c r="D48" s="2" t="s">
        <v>103</v>
      </c>
      <c r="E48" s="2" t="s">
        <v>104</v>
      </c>
      <c r="F48" s="2" t="s">
        <v>67</v>
      </c>
      <c r="G48" s="3">
        <v>5</v>
      </c>
      <c r="H48" s="2" t="s">
        <v>68</v>
      </c>
      <c r="I48" s="4">
        <v>5.4</v>
      </c>
      <c r="J48" s="2" t="s">
        <v>69</v>
      </c>
      <c r="K48" s="3">
        <v>130000</v>
      </c>
      <c r="L48" s="3" t="s">
        <v>98</v>
      </c>
      <c r="M48" s="3">
        <v>650000</v>
      </c>
      <c r="N48" s="5">
        <v>44931</v>
      </c>
      <c r="O48" s="5">
        <v>44931</v>
      </c>
      <c r="P48" s="2"/>
      <c r="Q48" s="2"/>
      <c r="R48" s="6"/>
      <c r="S48" s="2" t="s">
        <v>75</v>
      </c>
      <c r="T48" t="str">
        <f t="shared" si="0"/>
        <v>1000001212KARYA MATERIALBAMBANGAGT602518RdPozlana Dark60X605BOX5,4M2130000Merah6500004493144931Bekasi</v>
      </c>
    </row>
    <row r="49" spans="1:20" x14ac:dyDescent="0.3">
      <c r="A49" s="2">
        <v>1000001212</v>
      </c>
      <c r="B49" s="2" t="s">
        <v>72</v>
      </c>
      <c r="C49" s="2" t="s">
        <v>64</v>
      </c>
      <c r="D49" s="2" t="s">
        <v>103</v>
      </c>
      <c r="E49" s="2" t="s">
        <v>104</v>
      </c>
      <c r="F49" s="2" t="s">
        <v>67</v>
      </c>
      <c r="G49" s="3">
        <v>22</v>
      </c>
      <c r="H49" s="2" t="s">
        <v>68</v>
      </c>
      <c r="I49" s="4">
        <v>23.76</v>
      </c>
      <c r="J49" s="2" t="s">
        <v>69</v>
      </c>
      <c r="K49" s="3">
        <v>130000</v>
      </c>
      <c r="L49" s="3" t="s">
        <v>98</v>
      </c>
      <c r="M49" s="3">
        <v>2860000</v>
      </c>
      <c r="N49" s="5">
        <v>44921</v>
      </c>
      <c r="O49" s="5">
        <v>44938</v>
      </c>
      <c r="P49" s="2"/>
      <c r="Q49" s="2"/>
      <c r="R49" s="6"/>
      <c r="S49" s="2" t="s">
        <v>75</v>
      </c>
      <c r="T49" t="str">
        <f t="shared" si="0"/>
        <v>1000001212KARYA MATERIALBAMBANGAGT602518RdPozlana Dark60X6022BOX23,76M2130000Merah28600004492144938Bekasi</v>
      </c>
    </row>
    <row r="50" spans="1:20" x14ac:dyDescent="0.3">
      <c r="A50" s="2">
        <v>1000001212</v>
      </c>
      <c r="B50" s="2" t="s">
        <v>72</v>
      </c>
      <c r="C50" s="2" t="s">
        <v>64</v>
      </c>
      <c r="D50" s="2" t="s">
        <v>105</v>
      </c>
      <c r="E50" s="2" t="s">
        <v>106</v>
      </c>
      <c r="F50" s="2" t="s">
        <v>67</v>
      </c>
      <c r="G50" s="3">
        <v>10</v>
      </c>
      <c r="H50" s="2" t="s">
        <v>68</v>
      </c>
      <c r="I50" s="4">
        <v>10.8</v>
      </c>
      <c r="J50" s="2" t="s">
        <v>69</v>
      </c>
      <c r="K50" s="3">
        <v>130000</v>
      </c>
      <c r="L50" s="3" t="s">
        <v>98</v>
      </c>
      <c r="M50" s="3">
        <v>1300000</v>
      </c>
      <c r="N50" s="5">
        <v>44954</v>
      </c>
      <c r="O50" s="5">
        <v>44956</v>
      </c>
      <c r="P50" s="2"/>
      <c r="Q50" s="2"/>
      <c r="R50" s="6"/>
      <c r="S50" s="2" t="s">
        <v>75</v>
      </c>
      <c r="T50" t="str">
        <f t="shared" si="0"/>
        <v>1000001212KARYA MATERIALBAMBANGAGT603522RdVeneti Grigio60X6010BOX10,8M2130000Merah13000004495444956Bekasi</v>
      </c>
    </row>
    <row r="51" spans="1:20" x14ac:dyDescent="0.3">
      <c r="A51" s="2">
        <v>1000001212</v>
      </c>
      <c r="B51" s="2" t="s">
        <v>72</v>
      </c>
      <c r="C51" s="2" t="s">
        <v>64</v>
      </c>
      <c r="D51" s="2" t="s">
        <v>107</v>
      </c>
      <c r="E51" s="2" t="s">
        <v>108</v>
      </c>
      <c r="F51" s="2" t="s">
        <v>67</v>
      </c>
      <c r="G51" s="3">
        <v>12</v>
      </c>
      <c r="H51" s="2" t="s">
        <v>68</v>
      </c>
      <c r="I51" s="4">
        <v>12.96</v>
      </c>
      <c r="J51" s="2" t="s">
        <v>69</v>
      </c>
      <c r="K51" s="3">
        <v>130000</v>
      </c>
      <c r="L51" s="3" t="s">
        <v>98</v>
      </c>
      <c r="M51" s="3">
        <v>1560000</v>
      </c>
      <c r="N51" s="5">
        <v>44954</v>
      </c>
      <c r="O51" s="5">
        <v>44956</v>
      </c>
      <c r="P51" s="2"/>
      <c r="Q51" s="2"/>
      <c r="R51" s="6"/>
      <c r="S51" s="2" t="s">
        <v>75</v>
      </c>
      <c r="T51" t="str">
        <f t="shared" si="0"/>
        <v>1000001212KARYA MATERIALBAMBANGAGT603523RdVeneti Charcoal60X6012BOX12,96M2130000Merah15600004495444956Bekasi</v>
      </c>
    </row>
    <row r="52" spans="1:20" x14ac:dyDescent="0.3">
      <c r="A52" s="2">
        <v>1000001212</v>
      </c>
      <c r="B52" s="2" t="s">
        <v>72</v>
      </c>
      <c r="C52" s="2" t="s">
        <v>64</v>
      </c>
      <c r="D52" s="2" t="s">
        <v>109</v>
      </c>
      <c r="E52" s="2" t="s">
        <v>110</v>
      </c>
      <c r="F52" s="2" t="s">
        <v>67</v>
      </c>
      <c r="G52" s="3">
        <v>118</v>
      </c>
      <c r="H52" s="2" t="s">
        <v>68</v>
      </c>
      <c r="I52" s="4">
        <v>127.44</v>
      </c>
      <c r="J52" s="2" t="s">
        <v>69</v>
      </c>
      <c r="K52" s="3">
        <v>130000</v>
      </c>
      <c r="L52" s="3" t="s">
        <v>98</v>
      </c>
      <c r="M52" s="3">
        <v>15340000</v>
      </c>
      <c r="N52" s="5">
        <v>44952</v>
      </c>
      <c r="O52" s="5">
        <v>44957</v>
      </c>
      <c r="P52" s="2"/>
      <c r="Q52" s="2"/>
      <c r="R52" s="6"/>
      <c r="S52" s="2" t="s">
        <v>75</v>
      </c>
      <c r="T52" t="str">
        <f t="shared" si="0"/>
        <v>1000001212KARYA MATERIALBAMBANGAGT603526RdCasamila Smoke60X60118BOX127,44M2130000Merah153400004495244957Bekasi</v>
      </c>
    </row>
    <row r="53" spans="1:20" x14ac:dyDescent="0.3">
      <c r="A53" s="2">
        <v>1000001212</v>
      </c>
      <c r="B53" s="2" t="s">
        <v>72</v>
      </c>
      <c r="C53" s="2" t="s">
        <v>64</v>
      </c>
      <c r="D53" s="2" t="s">
        <v>96</v>
      </c>
      <c r="E53" s="2" t="s">
        <v>97</v>
      </c>
      <c r="F53" s="2" t="s">
        <v>67</v>
      </c>
      <c r="G53" s="3">
        <v>5</v>
      </c>
      <c r="H53" s="2" t="s">
        <v>68</v>
      </c>
      <c r="I53" s="4">
        <v>5.4</v>
      </c>
      <c r="J53" s="2" t="s">
        <v>69</v>
      </c>
      <c r="K53" s="3">
        <v>130000</v>
      </c>
      <c r="L53" s="3" t="s">
        <v>98</v>
      </c>
      <c r="M53" s="3">
        <v>650000</v>
      </c>
      <c r="N53" s="5">
        <v>44967</v>
      </c>
      <c r="O53" s="5">
        <v>44973</v>
      </c>
      <c r="P53" s="2"/>
      <c r="Q53" s="2"/>
      <c r="R53" s="6"/>
      <c r="S53" s="2" t="s">
        <v>75</v>
      </c>
      <c r="T53" t="str">
        <f t="shared" si="0"/>
        <v>1000001212KARYA MATERIALBAMBANGAGT602145RdVancouver Bone60X605BOX5,4M2130000Merah6500004496744973Bekasi</v>
      </c>
    </row>
    <row r="54" spans="1:20" x14ac:dyDescent="0.3">
      <c r="A54" s="2">
        <v>1000001212</v>
      </c>
      <c r="B54" s="2" t="s">
        <v>72</v>
      </c>
      <c r="C54" s="2" t="s">
        <v>64</v>
      </c>
      <c r="D54" s="2" t="s">
        <v>96</v>
      </c>
      <c r="E54" s="2" t="s">
        <v>97</v>
      </c>
      <c r="F54" s="2" t="s">
        <v>67</v>
      </c>
      <c r="G54" s="3">
        <v>4</v>
      </c>
      <c r="H54" s="2" t="s">
        <v>68</v>
      </c>
      <c r="I54" s="4">
        <v>4.32</v>
      </c>
      <c r="J54" s="2" t="s">
        <v>69</v>
      </c>
      <c r="K54" s="3">
        <v>130000</v>
      </c>
      <c r="L54" s="3" t="s">
        <v>98</v>
      </c>
      <c r="M54" s="3">
        <v>520000</v>
      </c>
      <c r="N54" s="5">
        <v>44980</v>
      </c>
      <c r="O54" s="5">
        <v>44980</v>
      </c>
      <c r="P54" s="2"/>
      <c r="Q54" s="2"/>
      <c r="R54" s="6"/>
      <c r="S54" s="2" t="s">
        <v>75</v>
      </c>
      <c r="T54" t="str">
        <f t="shared" si="0"/>
        <v>1000001212KARYA MATERIALBAMBANGAGT602145RdVancouver Bone60X604BOX4,32M2130000Merah5200004498044980Bekasi</v>
      </c>
    </row>
    <row r="55" spans="1:20" x14ac:dyDescent="0.3">
      <c r="A55" s="2">
        <v>1000001212</v>
      </c>
      <c r="B55" s="2" t="s">
        <v>72</v>
      </c>
      <c r="C55" s="2" t="s">
        <v>64</v>
      </c>
      <c r="D55" s="2" t="s">
        <v>103</v>
      </c>
      <c r="E55" s="2" t="s">
        <v>104</v>
      </c>
      <c r="F55" s="2" t="s">
        <v>67</v>
      </c>
      <c r="G55" s="3">
        <v>2</v>
      </c>
      <c r="H55" s="2" t="s">
        <v>68</v>
      </c>
      <c r="I55" s="4">
        <v>2.16</v>
      </c>
      <c r="J55" s="2" t="s">
        <v>69</v>
      </c>
      <c r="K55" s="3">
        <v>130000</v>
      </c>
      <c r="L55" s="3" t="s">
        <v>98</v>
      </c>
      <c r="M55" s="3">
        <v>260000</v>
      </c>
      <c r="N55" s="5">
        <v>44981</v>
      </c>
      <c r="O55" s="5">
        <v>44982</v>
      </c>
      <c r="P55" s="2"/>
      <c r="Q55" s="2"/>
      <c r="R55" s="6"/>
      <c r="S55" s="2" t="s">
        <v>75</v>
      </c>
      <c r="T55" t="str">
        <f t="shared" si="0"/>
        <v>1000001212KARYA MATERIALBAMBANGAGT602518RdPozlana Dark60X602BOX2,16M2130000Merah2600004498144982Bekasi</v>
      </c>
    </row>
    <row r="56" spans="1:20" x14ac:dyDescent="0.3">
      <c r="A56" s="2">
        <v>1000001212</v>
      </c>
      <c r="B56" s="2" t="s">
        <v>72</v>
      </c>
      <c r="C56" s="2" t="s">
        <v>64</v>
      </c>
      <c r="D56" s="2" t="s">
        <v>111</v>
      </c>
      <c r="E56" s="2" t="s">
        <v>112</v>
      </c>
      <c r="F56" s="2" t="s">
        <v>67</v>
      </c>
      <c r="G56" s="3">
        <v>160</v>
      </c>
      <c r="H56" s="2" t="s">
        <v>68</v>
      </c>
      <c r="I56" s="4">
        <v>172.8</v>
      </c>
      <c r="J56" s="2" t="s">
        <v>69</v>
      </c>
      <c r="K56" s="3">
        <v>130000</v>
      </c>
      <c r="L56" s="3" t="s">
        <v>98</v>
      </c>
      <c r="M56" s="3">
        <v>20800000</v>
      </c>
      <c r="N56" s="5">
        <v>44982</v>
      </c>
      <c r="O56" s="5">
        <v>44984</v>
      </c>
      <c r="P56" s="2"/>
      <c r="Q56" s="2"/>
      <c r="R56" s="6"/>
      <c r="S56" s="2" t="s">
        <v>75</v>
      </c>
      <c r="T56" t="str">
        <f t="shared" si="0"/>
        <v>1000001212KARYA MATERIALBAMBANGAGT602154RdMarseille Bone60X60160BOX172,8M2130000Merah208000004498244984Bekasi</v>
      </c>
    </row>
    <row r="57" spans="1:20" x14ac:dyDescent="0.3">
      <c r="A57" s="2">
        <v>1000001212</v>
      </c>
      <c r="B57" s="2" t="s">
        <v>72</v>
      </c>
      <c r="C57" s="2" t="s">
        <v>64</v>
      </c>
      <c r="D57" s="2" t="s">
        <v>111</v>
      </c>
      <c r="E57" s="2" t="s">
        <v>112</v>
      </c>
      <c r="F57" s="2" t="s">
        <v>67</v>
      </c>
      <c r="G57" s="3">
        <v>41</v>
      </c>
      <c r="H57" s="2" t="s">
        <v>68</v>
      </c>
      <c r="I57" s="4">
        <v>44.28</v>
      </c>
      <c r="J57" s="2" t="s">
        <v>69</v>
      </c>
      <c r="K57" s="3">
        <v>130000</v>
      </c>
      <c r="L57" s="3" t="s">
        <v>98</v>
      </c>
      <c r="M57" s="3">
        <v>5330000</v>
      </c>
      <c r="N57" s="5">
        <v>44982</v>
      </c>
      <c r="O57" s="5">
        <v>44984</v>
      </c>
      <c r="P57" s="2"/>
      <c r="Q57" s="2"/>
      <c r="R57" s="6"/>
      <c r="S57" s="2" t="s">
        <v>75</v>
      </c>
      <c r="T57" t="str">
        <f t="shared" si="0"/>
        <v>1000001212KARYA MATERIALBAMBANGAGT602154RdMarseille Bone60X6041BOX44,28M2130000Merah53300004498244984Bekasi</v>
      </c>
    </row>
    <row r="58" spans="1:20" x14ac:dyDescent="0.3">
      <c r="A58" s="2">
        <v>1000001212</v>
      </c>
      <c r="B58" s="2" t="s">
        <v>72</v>
      </c>
      <c r="C58" s="2" t="s">
        <v>64</v>
      </c>
      <c r="D58" s="2" t="s">
        <v>111</v>
      </c>
      <c r="E58" s="2" t="s">
        <v>112</v>
      </c>
      <c r="F58" s="2" t="s">
        <v>67</v>
      </c>
      <c r="G58" s="3">
        <v>70</v>
      </c>
      <c r="H58" s="2" t="s">
        <v>68</v>
      </c>
      <c r="I58" s="4">
        <v>75.599999999999994</v>
      </c>
      <c r="J58" s="2" t="s">
        <v>69</v>
      </c>
      <c r="K58" s="3">
        <v>130000</v>
      </c>
      <c r="L58" s="3" t="s">
        <v>98</v>
      </c>
      <c r="M58" s="3">
        <v>9100000</v>
      </c>
      <c r="N58" s="5">
        <v>44982</v>
      </c>
      <c r="O58" s="5">
        <v>44985</v>
      </c>
      <c r="P58" s="2"/>
      <c r="Q58" s="2"/>
      <c r="R58" s="6"/>
      <c r="S58" s="2" t="s">
        <v>75</v>
      </c>
      <c r="T58" t="str">
        <f t="shared" si="0"/>
        <v>1000001212KARYA MATERIALBAMBANGAGT602154RdMarseille Bone60X6070BOX75,6M2130000Merah91000004498244985Bekasi</v>
      </c>
    </row>
    <row r="59" spans="1:20" x14ac:dyDescent="0.3">
      <c r="A59" s="2">
        <v>1000001212</v>
      </c>
      <c r="B59" s="2" t="s">
        <v>72</v>
      </c>
      <c r="C59" s="2" t="s">
        <v>64</v>
      </c>
      <c r="D59" s="2" t="s">
        <v>111</v>
      </c>
      <c r="E59" s="2" t="s">
        <v>112</v>
      </c>
      <c r="F59" s="2" t="s">
        <v>67</v>
      </c>
      <c r="G59" s="3">
        <v>160</v>
      </c>
      <c r="H59" s="2" t="s">
        <v>68</v>
      </c>
      <c r="I59" s="4">
        <v>172.8</v>
      </c>
      <c r="J59" s="2" t="s">
        <v>69</v>
      </c>
      <c r="K59" s="3">
        <v>130000</v>
      </c>
      <c r="L59" s="3" t="s">
        <v>98</v>
      </c>
      <c r="M59" s="3">
        <v>20800000</v>
      </c>
      <c r="N59" s="5">
        <v>44982</v>
      </c>
      <c r="O59" s="5">
        <v>44985</v>
      </c>
      <c r="P59" s="2"/>
      <c r="Q59" s="2"/>
      <c r="R59" s="6"/>
      <c r="S59" s="2" t="s">
        <v>75</v>
      </c>
      <c r="T59" t="str">
        <f t="shared" si="0"/>
        <v>1000001212KARYA MATERIALBAMBANGAGT602154RdMarseille Bone60X60160BOX172,8M2130000Merah208000004498244985Bekasi</v>
      </c>
    </row>
    <row r="60" spans="1:20" x14ac:dyDescent="0.3">
      <c r="A60" s="2">
        <v>1000001010</v>
      </c>
      <c r="B60" s="2" t="s">
        <v>63</v>
      </c>
      <c r="C60" s="2" t="s">
        <v>64</v>
      </c>
      <c r="D60" s="2" t="s">
        <v>113</v>
      </c>
      <c r="E60" s="2" t="s">
        <v>114</v>
      </c>
      <c r="F60" s="2" t="s">
        <v>67</v>
      </c>
      <c r="G60" s="3">
        <v>17</v>
      </c>
      <c r="H60" s="2" t="s">
        <v>68</v>
      </c>
      <c r="I60" s="4">
        <v>18.36</v>
      </c>
      <c r="J60" s="2" t="s">
        <v>69</v>
      </c>
      <c r="K60" s="3">
        <v>130000</v>
      </c>
      <c r="L60" s="3" t="s">
        <v>98</v>
      </c>
      <c r="M60" s="3">
        <v>2210000</v>
      </c>
      <c r="N60" s="5">
        <v>44973</v>
      </c>
      <c r="O60" s="5">
        <v>44974</v>
      </c>
      <c r="P60" s="2"/>
      <c r="Q60" s="2"/>
      <c r="R60" s="6"/>
      <c r="S60" s="2" t="s">
        <v>71</v>
      </c>
      <c r="T60" t="str">
        <f t="shared" si="0"/>
        <v>1000001010KERAMIK 123BAMBANGAGT602121RdMelbourne White60X6017BOX18,36M2130000Merah22100004497344974Depok</v>
      </c>
    </row>
    <row r="61" spans="1:20" x14ac:dyDescent="0.3">
      <c r="A61" s="2">
        <v>1000001212</v>
      </c>
      <c r="B61" s="2" t="s">
        <v>72</v>
      </c>
      <c r="C61" s="2" t="s">
        <v>64</v>
      </c>
      <c r="D61" s="2" t="s">
        <v>115</v>
      </c>
      <c r="E61" s="2" t="s">
        <v>116</v>
      </c>
      <c r="F61" s="2" t="s">
        <v>67</v>
      </c>
      <c r="G61" s="3">
        <v>2</v>
      </c>
      <c r="H61" s="2" t="s">
        <v>68</v>
      </c>
      <c r="I61" s="4">
        <v>2.16</v>
      </c>
      <c r="J61" s="2" t="s">
        <v>69</v>
      </c>
      <c r="K61" s="3">
        <v>130000</v>
      </c>
      <c r="L61" s="3" t="s">
        <v>98</v>
      </c>
      <c r="M61" s="3">
        <v>260000</v>
      </c>
      <c r="N61" s="5">
        <v>44958</v>
      </c>
      <c r="O61" s="5">
        <v>44959</v>
      </c>
      <c r="P61" s="2"/>
      <c r="Q61" s="2"/>
      <c r="R61" s="6"/>
      <c r="S61" s="2" t="s">
        <v>75</v>
      </c>
      <c r="T61" t="str">
        <f t="shared" si="0"/>
        <v>1000001212KARYA MATERIALBAMBANGAGT603501RdTucson Grey60X602BOX2,16M2130000Merah2600004495844959Bekasi</v>
      </c>
    </row>
    <row r="62" spans="1:20" x14ac:dyDescent="0.3">
      <c r="A62" s="2">
        <v>1000001212</v>
      </c>
      <c r="B62" s="2" t="s">
        <v>72</v>
      </c>
      <c r="C62" s="2" t="s">
        <v>64</v>
      </c>
      <c r="D62" s="2" t="s">
        <v>117</v>
      </c>
      <c r="E62" s="2" t="s">
        <v>118</v>
      </c>
      <c r="F62" s="2" t="s">
        <v>67</v>
      </c>
      <c r="G62" s="3">
        <v>4</v>
      </c>
      <c r="H62" s="2" t="s">
        <v>68</v>
      </c>
      <c r="I62" s="4">
        <v>4.32</v>
      </c>
      <c r="J62" s="2" t="s">
        <v>69</v>
      </c>
      <c r="K62" s="3">
        <v>130000</v>
      </c>
      <c r="L62" s="3" t="s">
        <v>98</v>
      </c>
      <c r="M62" s="3">
        <v>520000</v>
      </c>
      <c r="N62" s="5">
        <v>44958</v>
      </c>
      <c r="O62" s="5">
        <v>44961</v>
      </c>
      <c r="P62" s="2"/>
      <c r="Q62" s="2"/>
      <c r="R62" s="6"/>
      <c r="S62" s="2" t="s">
        <v>75</v>
      </c>
      <c r="T62" t="str">
        <f t="shared" si="0"/>
        <v>1000001212KARYA MATERIALBAMBANGAGT603500RdTucson Pearl60X604BOX4,32M2130000Merah5200004495844961Bekasi</v>
      </c>
    </row>
    <row r="63" spans="1:20" x14ac:dyDescent="0.3">
      <c r="A63" s="2">
        <v>1000001212</v>
      </c>
      <c r="B63" s="2" t="s">
        <v>72</v>
      </c>
      <c r="C63" s="2" t="s">
        <v>64</v>
      </c>
      <c r="D63" s="2" t="s">
        <v>105</v>
      </c>
      <c r="E63" s="2" t="s">
        <v>106</v>
      </c>
      <c r="F63" s="2" t="s">
        <v>67</v>
      </c>
      <c r="G63" s="3">
        <v>43</v>
      </c>
      <c r="H63" s="2" t="s">
        <v>68</v>
      </c>
      <c r="I63" s="4">
        <v>46.44</v>
      </c>
      <c r="J63" s="2" t="s">
        <v>69</v>
      </c>
      <c r="K63" s="3">
        <v>130000</v>
      </c>
      <c r="L63" s="3" t="s">
        <v>98</v>
      </c>
      <c r="M63" s="3">
        <v>5590000</v>
      </c>
      <c r="N63" s="5">
        <v>44958</v>
      </c>
      <c r="O63" s="5">
        <v>44968</v>
      </c>
      <c r="P63" s="2"/>
      <c r="Q63" s="2"/>
      <c r="R63" s="6"/>
      <c r="S63" s="2" t="s">
        <v>75</v>
      </c>
      <c r="T63" t="str">
        <f t="shared" si="0"/>
        <v>1000001212KARYA MATERIALBAMBANGAGT603522RdVeneti Grigio60X6043BOX46,44M2130000Merah55900004495844968Bekasi</v>
      </c>
    </row>
    <row r="64" spans="1:20" x14ac:dyDescent="0.3">
      <c r="A64" s="2">
        <v>1000001212</v>
      </c>
      <c r="B64" s="2" t="s">
        <v>72</v>
      </c>
      <c r="C64" s="2" t="s">
        <v>64</v>
      </c>
      <c r="D64" s="2" t="s">
        <v>113</v>
      </c>
      <c r="E64" s="2" t="s">
        <v>114</v>
      </c>
      <c r="F64" s="2" t="s">
        <v>67</v>
      </c>
      <c r="G64" s="3">
        <v>1</v>
      </c>
      <c r="H64" s="2" t="s">
        <v>68</v>
      </c>
      <c r="I64" s="4">
        <v>1.08</v>
      </c>
      <c r="J64" s="2" t="s">
        <v>69</v>
      </c>
      <c r="K64" s="3">
        <v>130000</v>
      </c>
      <c r="L64" s="3" t="s">
        <v>98</v>
      </c>
      <c r="M64" s="3">
        <v>130000</v>
      </c>
      <c r="N64" s="5">
        <v>44970</v>
      </c>
      <c r="O64" s="5">
        <v>44970</v>
      </c>
      <c r="P64" s="2"/>
      <c r="Q64" s="2"/>
      <c r="R64" s="6"/>
      <c r="S64" s="2" t="s">
        <v>75</v>
      </c>
      <c r="T64" t="str">
        <f t="shared" si="0"/>
        <v>1000001212KARYA MATERIALBAMBANGAGT602121RdMelbourne White60X601BOX1,08M2130000Merah1300004497044970Bekasi</v>
      </c>
    </row>
    <row r="65" spans="1:20" x14ac:dyDescent="0.3">
      <c r="A65" s="2">
        <v>1000001212</v>
      </c>
      <c r="B65" s="2" t="s">
        <v>72</v>
      </c>
      <c r="C65" s="2" t="s">
        <v>64</v>
      </c>
      <c r="D65" s="2" t="s">
        <v>105</v>
      </c>
      <c r="E65" s="2" t="s">
        <v>106</v>
      </c>
      <c r="F65" s="2" t="s">
        <v>67</v>
      </c>
      <c r="G65" s="3">
        <v>1</v>
      </c>
      <c r="H65" s="2" t="s">
        <v>68</v>
      </c>
      <c r="I65" s="4">
        <v>1.08</v>
      </c>
      <c r="J65" s="2" t="s">
        <v>69</v>
      </c>
      <c r="K65" s="3">
        <v>130000</v>
      </c>
      <c r="L65" s="3" t="s">
        <v>98</v>
      </c>
      <c r="M65" s="3">
        <v>130000</v>
      </c>
      <c r="N65" s="5">
        <v>44970</v>
      </c>
      <c r="O65" s="5">
        <v>44970</v>
      </c>
      <c r="P65" s="2"/>
      <c r="Q65" s="2"/>
      <c r="R65" s="6"/>
      <c r="S65" s="2" t="s">
        <v>75</v>
      </c>
      <c r="T65" t="str">
        <f t="shared" si="0"/>
        <v>1000001212KARYA MATERIALBAMBANGAGT603522RdVeneti Grigio60X601BOX1,08M2130000Merah1300004497044970Bekasi</v>
      </c>
    </row>
    <row r="66" spans="1:20" x14ac:dyDescent="0.3">
      <c r="A66" s="2">
        <v>1000001212</v>
      </c>
      <c r="B66" s="2" t="s">
        <v>72</v>
      </c>
      <c r="C66" s="2" t="s">
        <v>64</v>
      </c>
      <c r="D66" s="2" t="s">
        <v>119</v>
      </c>
      <c r="E66" s="2" t="s">
        <v>120</v>
      </c>
      <c r="F66" s="2" t="s">
        <v>67</v>
      </c>
      <c r="G66" s="3">
        <v>1</v>
      </c>
      <c r="H66" s="2" t="s">
        <v>68</v>
      </c>
      <c r="I66" s="4">
        <v>1.08</v>
      </c>
      <c r="J66" s="2" t="s">
        <v>69</v>
      </c>
      <c r="K66" s="3">
        <v>130000</v>
      </c>
      <c r="L66" s="3" t="s">
        <v>98</v>
      </c>
      <c r="M66" s="3">
        <v>130000</v>
      </c>
      <c r="N66" s="5">
        <v>44970</v>
      </c>
      <c r="O66" s="5">
        <v>44970</v>
      </c>
      <c r="P66" s="2"/>
      <c r="Q66" s="2"/>
      <c r="R66" s="6"/>
      <c r="S66" s="2" t="s">
        <v>75</v>
      </c>
      <c r="T66" t="str">
        <f t="shared" ref="T66:T129" si="1">_xlfn.CONCAT(A66:S66)</f>
        <v>1000001212KARYA MATERIALBAMBANGAGT603521RdVeneti Perla60X601BOX1,08M2130000Merah1300004497044970Bekasi</v>
      </c>
    </row>
    <row r="67" spans="1:20" x14ac:dyDescent="0.3">
      <c r="A67" s="2">
        <v>1000001212</v>
      </c>
      <c r="B67" s="2" t="s">
        <v>72</v>
      </c>
      <c r="C67" s="2" t="s">
        <v>64</v>
      </c>
      <c r="D67" s="2" t="s">
        <v>119</v>
      </c>
      <c r="E67" s="2" t="s">
        <v>120</v>
      </c>
      <c r="F67" s="2" t="s">
        <v>67</v>
      </c>
      <c r="G67" s="3">
        <v>4</v>
      </c>
      <c r="H67" s="2" t="s">
        <v>68</v>
      </c>
      <c r="I67" s="4">
        <v>4.32</v>
      </c>
      <c r="J67" s="2" t="s">
        <v>69</v>
      </c>
      <c r="K67" s="3">
        <v>130000</v>
      </c>
      <c r="L67" s="3" t="s">
        <v>98</v>
      </c>
      <c r="M67" s="3">
        <v>520000</v>
      </c>
      <c r="N67" s="5">
        <v>44995</v>
      </c>
      <c r="O67" s="5">
        <v>44996</v>
      </c>
      <c r="P67" s="2" t="s">
        <v>17</v>
      </c>
      <c r="Q67" s="2" t="s">
        <v>91</v>
      </c>
      <c r="R67" s="6">
        <v>1500</v>
      </c>
      <c r="S67" s="2" t="s">
        <v>75</v>
      </c>
      <c r="T67" t="str">
        <f t="shared" si="1"/>
        <v>1000001212KARYA MATERIALBAMBANGAGT603521RdVeneti Perla60X604BOX4,32M2130000Merah5200004499544996Promo LebaranPromo Diskon Langsung1500Bekasi</v>
      </c>
    </row>
    <row r="68" spans="1:20" x14ac:dyDescent="0.3">
      <c r="A68" s="2">
        <v>1000001212</v>
      </c>
      <c r="B68" s="2" t="s">
        <v>72</v>
      </c>
      <c r="C68" s="2" t="s">
        <v>64</v>
      </c>
      <c r="D68" s="2" t="s">
        <v>119</v>
      </c>
      <c r="E68" s="2" t="s">
        <v>120</v>
      </c>
      <c r="F68" s="2" t="s">
        <v>67</v>
      </c>
      <c r="G68" s="3">
        <v>4</v>
      </c>
      <c r="H68" s="2" t="s">
        <v>68</v>
      </c>
      <c r="I68" s="4">
        <v>4.32</v>
      </c>
      <c r="J68" s="2" t="s">
        <v>69</v>
      </c>
      <c r="K68" s="3">
        <v>130000</v>
      </c>
      <c r="L68" s="3" t="s">
        <v>98</v>
      </c>
      <c r="M68" s="3">
        <v>520000</v>
      </c>
      <c r="N68" s="5">
        <v>44995</v>
      </c>
      <c r="O68" s="5">
        <v>44996</v>
      </c>
      <c r="P68" s="2" t="s">
        <v>17</v>
      </c>
      <c r="Q68" s="2" t="s">
        <v>91</v>
      </c>
      <c r="R68" s="6">
        <v>1500</v>
      </c>
      <c r="S68" s="2" t="s">
        <v>75</v>
      </c>
      <c r="T68" t="str">
        <f t="shared" si="1"/>
        <v>1000001212KARYA MATERIALBAMBANGAGT603521RdVeneti Perla60X604BOX4,32M2130000Merah5200004499544996Promo LebaranPromo Diskon Langsung1500Bekasi</v>
      </c>
    </row>
    <row r="69" spans="1:20" x14ac:dyDescent="0.3">
      <c r="A69" s="2">
        <v>1000001212</v>
      </c>
      <c r="B69" s="2" t="s">
        <v>72</v>
      </c>
      <c r="C69" s="2" t="s">
        <v>64</v>
      </c>
      <c r="D69" s="2" t="s">
        <v>96</v>
      </c>
      <c r="E69" s="2" t="s">
        <v>97</v>
      </c>
      <c r="F69" s="2" t="s">
        <v>67</v>
      </c>
      <c r="G69" s="3">
        <v>5</v>
      </c>
      <c r="H69" s="2" t="s">
        <v>68</v>
      </c>
      <c r="I69" s="4">
        <v>5.4</v>
      </c>
      <c r="J69" s="2" t="s">
        <v>69</v>
      </c>
      <c r="K69" s="3">
        <v>130000</v>
      </c>
      <c r="L69" s="3" t="s">
        <v>98</v>
      </c>
      <c r="M69" s="3">
        <v>650000</v>
      </c>
      <c r="N69" s="5">
        <v>44995</v>
      </c>
      <c r="O69" s="5">
        <v>44996</v>
      </c>
      <c r="P69" s="2" t="s">
        <v>17</v>
      </c>
      <c r="Q69" s="2" t="s">
        <v>91</v>
      </c>
      <c r="R69" s="6">
        <v>1500</v>
      </c>
      <c r="S69" s="2" t="s">
        <v>75</v>
      </c>
      <c r="T69" t="str">
        <f t="shared" si="1"/>
        <v>1000001212KARYA MATERIALBAMBANGAGT602145RdVancouver Bone60X605BOX5,4M2130000Merah6500004499544996Promo LebaranPromo Diskon Langsung1500Bekasi</v>
      </c>
    </row>
    <row r="70" spans="1:20" x14ac:dyDescent="0.3">
      <c r="A70" s="2">
        <v>1000001212</v>
      </c>
      <c r="B70" s="2" t="s">
        <v>72</v>
      </c>
      <c r="C70" s="2" t="s">
        <v>64</v>
      </c>
      <c r="D70" s="2" t="s">
        <v>119</v>
      </c>
      <c r="E70" s="2" t="s">
        <v>120</v>
      </c>
      <c r="F70" s="2" t="s">
        <v>67</v>
      </c>
      <c r="G70" s="3">
        <v>4</v>
      </c>
      <c r="H70" s="2" t="s">
        <v>68</v>
      </c>
      <c r="I70" s="4">
        <v>4.32</v>
      </c>
      <c r="J70" s="2" t="s">
        <v>69</v>
      </c>
      <c r="K70" s="3">
        <v>130000</v>
      </c>
      <c r="L70" s="3" t="s">
        <v>98</v>
      </c>
      <c r="M70" s="3">
        <v>520000</v>
      </c>
      <c r="N70" s="5">
        <v>44995</v>
      </c>
      <c r="O70" s="5">
        <v>44996</v>
      </c>
      <c r="P70" s="2" t="s">
        <v>17</v>
      </c>
      <c r="Q70" s="2" t="s">
        <v>91</v>
      </c>
      <c r="R70" s="6">
        <v>1500</v>
      </c>
      <c r="S70" s="2" t="s">
        <v>75</v>
      </c>
      <c r="T70" t="str">
        <f t="shared" si="1"/>
        <v>1000001212KARYA MATERIALBAMBANGAGT603521RdVeneti Perla60X604BOX4,32M2130000Merah5200004499544996Promo LebaranPromo Diskon Langsung1500Bekasi</v>
      </c>
    </row>
    <row r="71" spans="1:20" x14ac:dyDescent="0.3">
      <c r="A71" s="2">
        <v>1000001212</v>
      </c>
      <c r="B71" s="2" t="s">
        <v>72</v>
      </c>
      <c r="C71" s="2" t="s">
        <v>64</v>
      </c>
      <c r="D71" s="2" t="s">
        <v>121</v>
      </c>
      <c r="E71" s="2" t="s">
        <v>122</v>
      </c>
      <c r="F71" s="2" t="s">
        <v>67</v>
      </c>
      <c r="G71" s="3">
        <v>4</v>
      </c>
      <c r="H71" s="2" t="s">
        <v>68</v>
      </c>
      <c r="I71" s="4">
        <v>4.32</v>
      </c>
      <c r="J71" s="2" t="s">
        <v>69</v>
      </c>
      <c r="K71" s="3">
        <v>130000</v>
      </c>
      <c r="L71" s="3" t="s">
        <v>98</v>
      </c>
      <c r="M71" s="3">
        <v>520000</v>
      </c>
      <c r="N71" s="5">
        <v>44999</v>
      </c>
      <c r="O71" s="5">
        <v>45000</v>
      </c>
      <c r="P71" s="2" t="s">
        <v>17</v>
      </c>
      <c r="Q71" s="2" t="s">
        <v>91</v>
      </c>
      <c r="R71" s="6">
        <v>1500</v>
      </c>
      <c r="S71" s="2" t="s">
        <v>75</v>
      </c>
      <c r="T71" t="str">
        <f t="shared" si="1"/>
        <v>1000001212KARYA MATERIALBAMBANGAGT602609RdDomus Bone60X604BOX4,32M2130000Merah5200004499945000Promo LebaranPromo Diskon Langsung1500Bekasi</v>
      </c>
    </row>
    <row r="72" spans="1:20" x14ac:dyDescent="0.3">
      <c r="A72" s="2">
        <v>1000001212</v>
      </c>
      <c r="B72" s="2" t="s">
        <v>72</v>
      </c>
      <c r="C72" s="2" t="s">
        <v>64</v>
      </c>
      <c r="D72" s="2" t="s">
        <v>96</v>
      </c>
      <c r="E72" s="2" t="s">
        <v>97</v>
      </c>
      <c r="F72" s="2" t="s">
        <v>67</v>
      </c>
      <c r="G72" s="3">
        <v>1</v>
      </c>
      <c r="H72" s="2" t="s">
        <v>68</v>
      </c>
      <c r="I72" s="4">
        <v>1.08</v>
      </c>
      <c r="J72" s="2" t="s">
        <v>69</v>
      </c>
      <c r="K72" s="3">
        <v>130000</v>
      </c>
      <c r="L72" s="3" t="s">
        <v>98</v>
      </c>
      <c r="M72" s="3">
        <v>130000</v>
      </c>
      <c r="N72" s="5">
        <v>45000</v>
      </c>
      <c r="O72" s="5">
        <v>45000</v>
      </c>
      <c r="P72" s="2" t="s">
        <v>17</v>
      </c>
      <c r="Q72" s="2" t="s">
        <v>91</v>
      </c>
      <c r="R72" s="6">
        <v>1500</v>
      </c>
      <c r="S72" s="2" t="s">
        <v>75</v>
      </c>
      <c r="T72" t="str">
        <f t="shared" si="1"/>
        <v>1000001212KARYA MATERIALBAMBANGAGT602145RdVancouver Bone60X601BOX1,08M2130000Merah1300004500045000Promo LebaranPromo Diskon Langsung1500Bekasi</v>
      </c>
    </row>
    <row r="73" spans="1:20" x14ac:dyDescent="0.3">
      <c r="A73" s="2">
        <v>1000001010</v>
      </c>
      <c r="B73" s="2" t="s">
        <v>63</v>
      </c>
      <c r="C73" s="2" t="s">
        <v>64</v>
      </c>
      <c r="D73" s="2" t="s">
        <v>113</v>
      </c>
      <c r="E73" s="2" t="s">
        <v>114</v>
      </c>
      <c r="F73" s="2" t="s">
        <v>67</v>
      </c>
      <c r="G73" s="3">
        <v>17</v>
      </c>
      <c r="H73" s="2" t="s">
        <v>68</v>
      </c>
      <c r="I73" s="4">
        <v>18.36</v>
      </c>
      <c r="J73" s="2" t="s">
        <v>69</v>
      </c>
      <c r="K73" s="3">
        <v>130000</v>
      </c>
      <c r="L73" s="3" t="s">
        <v>98</v>
      </c>
      <c r="M73" s="3">
        <v>2210000</v>
      </c>
      <c r="N73" s="5">
        <v>44991</v>
      </c>
      <c r="O73" s="5">
        <v>44992</v>
      </c>
      <c r="P73" s="2" t="s">
        <v>17</v>
      </c>
      <c r="Q73" s="2" t="s">
        <v>91</v>
      </c>
      <c r="R73" s="6">
        <v>1500</v>
      </c>
      <c r="S73" s="2" t="s">
        <v>71</v>
      </c>
      <c r="T73" t="str">
        <f t="shared" si="1"/>
        <v>1000001010KERAMIK 123BAMBANGAGT602121RdMelbourne White60X6017BOX18,36M2130000Merah22100004499144992Promo LebaranPromo Diskon Langsung1500Depok</v>
      </c>
    </row>
    <row r="74" spans="1:20" x14ac:dyDescent="0.3">
      <c r="A74" s="2">
        <v>1000001010</v>
      </c>
      <c r="B74" s="2" t="s">
        <v>63</v>
      </c>
      <c r="C74" s="2" t="s">
        <v>64</v>
      </c>
      <c r="D74" s="2" t="s">
        <v>113</v>
      </c>
      <c r="E74" s="2" t="s">
        <v>114</v>
      </c>
      <c r="F74" s="2" t="s">
        <v>67</v>
      </c>
      <c r="G74" s="3">
        <v>2</v>
      </c>
      <c r="H74" s="2" t="s">
        <v>68</v>
      </c>
      <c r="I74" s="4">
        <v>2.16</v>
      </c>
      <c r="J74" s="2" t="s">
        <v>69</v>
      </c>
      <c r="K74" s="3">
        <v>130000</v>
      </c>
      <c r="L74" s="3" t="s">
        <v>98</v>
      </c>
      <c r="M74" s="3">
        <v>260000</v>
      </c>
      <c r="N74" s="5">
        <v>44992</v>
      </c>
      <c r="O74" s="5">
        <v>44993</v>
      </c>
      <c r="P74" s="2" t="s">
        <v>17</v>
      </c>
      <c r="Q74" s="2" t="s">
        <v>91</v>
      </c>
      <c r="R74" s="6">
        <v>1500</v>
      </c>
      <c r="S74" s="2" t="s">
        <v>71</v>
      </c>
      <c r="T74" t="str">
        <f t="shared" si="1"/>
        <v>1000001010KERAMIK 123BAMBANGAGT602121RdMelbourne White60X602BOX2,16M2130000Merah2600004499244993Promo LebaranPromo Diskon Langsung1500Depok</v>
      </c>
    </row>
    <row r="75" spans="1:20" x14ac:dyDescent="0.3">
      <c r="A75" s="2">
        <v>1000001010</v>
      </c>
      <c r="B75" s="2" t="s">
        <v>63</v>
      </c>
      <c r="C75" s="2" t="s">
        <v>64</v>
      </c>
      <c r="D75" s="2" t="s">
        <v>113</v>
      </c>
      <c r="E75" s="2" t="s">
        <v>114</v>
      </c>
      <c r="F75" s="2" t="s">
        <v>67</v>
      </c>
      <c r="G75" s="3">
        <v>2</v>
      </c>
      <c r="H75" s="2" t="s">
        <v>68</v>
      </c>
      <c r="I75" s="4">
        <v>2.16</v>
      </c>
      <c r="J75" s="2" t="s">
        <v>69</v>
      </c>
      <c r="K75" s="3">
        <v>130000</v>
      </c>
      <c r="L75" s="3" t="s">
        <v>98</v>
      </c>
      <c r="M75" s="3">
        <v>260000</v>
      </c>
      <c r="N75" s="5">
        <v>44993</v>
      </c>
      <c r="O75" s="5">
        <v>44994</v>
      </c>
      <c r="P75" s="2" t="s">
        <v>17</v>
      </c>
      <c r="Q75" s="2" t="s">
        <v>91</v>
      </c>
      <c r="R75" s="6">
        <v>1500</v>
      </c>
      <c r="S75" s="2" t="s">
        <v>71</v>
      </c>
      <c r="T75" t="str">
        <f t="shared" si="1"/>
        <v>1000001010KERAMIK 123BAMBANGAGT602121RdMelbourne White60X602BOX2,16M2130000Merah2600004499344994Promo LebaranPromo Diskon Langsung1500Depok</v>
      </c>
    </row>
    <row r="76" spans="1:20" x14ac:dyDescent="0.3">
      <c r="A76" s="2">
        <v>1000001010</v>
      </c>
      <c r="B76" s="2" t="s">
        <v>63</v>
      </c>
      <c r="C76" s="2" t="s">
        <v>64</v>
      </c>
      <c r="D76" s="2" t="s">
        <v>121</v>
      </c>
      <c r="E76" s="2" t="s">
        <v>122</v>
      </c>
      <c r="F76" s="2" t="s">
        <v>67</v>
      </c>
      <c r="G76" s="3">
        <v>5</v>
      </c>
      <c r="H76" s="2" t="s">
        <v>68</v>
      </c>
      <c r="I76" s="4">
        <v>5.4</v>
      </c>
      <c r="J76" s="2" t="s">
        <v>69</v>
      </c>
      <c r="K76" s="3">
        <v>130000</v>
      </c>
      <c r="L76" s="3" t="s">
        <v>98</v>
      </c>
      <c r="M76" s="3">
        <v>650000</v>
      </c>
      <c r="N76" s="5">
        <v>44995</v>
      </c>
      <c r="O76" s="5">
        <v>44996</v>
      </c>
      <c r="P76" s="2" t="s">
        <v>17</v>
      </c>
      <c r="Q76" s="2" t="s">
        <v>91</v>
      </c>
      <c r="R76" s="6">
        <v>1500</v>
      </c>
      <c r="S76" s="2" t="s">
        <v>71</v>
      </c>
      <c r="T76" t="str">
        <f t="shared" si="1"/>
        <v>1000001010KERAMIK 123BAMBANGAGT602609RdDomus Bone60X605BOX5,4M2130000Merah6500004499544996Promo LebaranPromo Diskon Langsung1500Depok</v>
      </c>
    </row>
    <row r="77" spans="1:20" x14ac:dyDescent="0.3">
      <c r="A77" s="2">
        <v>1000001212</v>
      </c>
      <c r="B77" s="2" t="s">
        <v>72</v>
      </c>
      <c r="C77" s="2" t="s">
        <v>64</v>
      </c>
      <c r="D77" s="2" t="s">
        <v>99</v>
      </c>
      <c r="E77" s="2" t="s">
        <v>100</v>
      </c>
      <c r="F77" s="2" t="s">
        <v>67</v>
      </c>
      <c r="G77" s="3">
        <v>14</v>
      </c>
      <c r="H77" s="2" t="s">
        <v>68</v>
      </c>
      <c r="I77" s="4">
        <v>15.12</v>
      </c>
      <c r="J77" s="2" t="s">
        <v>69</v>
      </c>
      <c r="K77" s="3">
        <v>130000</v>
      </c>
      <c r="L77" s="3" t="s">
        <v>98</v>
      </c>
      <c r="M77" s="3">
        <v>1820000</v>
      </c>
      <c r="N77" s="5">
        <v>45001</v>
      </c>
      <c r="O77" s="5">
        <v>45002</v>
      </c>
      <c r="P77" s="2" t="s">
        <v>17</v>
      </c>
      <c r="Q77" s="2" t="s">
        <v>91</v>
      </c>
      <c r="R77" s="6">
        <v>1500</v>
      </c>
      <c r="S77" s="2" t="s">
        <v>75</v>
      </c>
      <c r="T77" t="str">
        <f t="shared" si="1"/>
        <v>1000001212KARYA MATERIALBAMBANGAGT602155RdMarseille Beige60X6014BOX15,12M2130000Merah18200004500145002Promo LebaranPromo Diskon Langsung1500Bekasi</v>
      </c>
    </row>
    <row r="78" spans="1:20" x14ac:dyDescent="0.3">
      <c r="A78" s="2">
        <v>1000001212</v>
      </c>
      <c r="B78" s="2" t="s">
        <v>72</v>
      </c>
      <c r="C78" s="2" t="s">
        <v>64</v>
      </c>
      <c r="D78" s="2" t="s">
        <v>103</v>
      </c>
      <c r="E78" s="2" t="s">
        <v>104</v>
      </c>
      <c r="F78" s="2" t="s">
        <v>67</v>
      </c>
      <c r="G78" s="3">
        <v>27</v>
      </c>
      <c r="H78" s="2" t="s">
        <v>68</v>
      </c>
      <c r="I78" s="4">
        <v>29.16</v>
      </c>
      <c r="J78" s="2" t="s">
        <v>69</v>
      </c>
      <c r="K78" s="3">
        <v>130000</v>
      </c>
      <c r="L78" s="3" t="s">
        <v>98</v>
      </c>
      <c r="M78" s="3">
        <v>3510000</v>
      </c>
      <c r="N78" s="5">
        <v>45001</v>
      </c>
      <c r="O78" s="5">
        <v>45002</v>
      </c>
      <c r="P78" s="2" t="s">
        <v>17</v>
      </c>
      <c r="Q78" s="2" t="s">
        <v>91</v>
      </c>
      <c r="R78" s="6">
        <v>1500</v>
      </c>
      <c r="S78" s="2" t="s">
        <v>75</v>
      </c>
      <c r="T78" t="str">
        <f t="shared" si="1"/>
        <v>1000001212KARYA MATERIALBAMBANGAGT602518RdPozlana Dark60X6027BOX29,16M2130000Merah35100004500145002Promo LebaranPromo Diskon Langsung1500Bekasi</v>
      </c>
    </row>
    <row r="79" spans="1:20" x14ac:dyDescent="0.3">
      <c r="A79" s="2">
        <v>1000001212</v>
      </c>
      <c r="B79" s="2" t="s">
        <v>72</v>
      </c>
      <c r="C79" s="2" t="s">
        <v>64</v>
      </c>
      <c r="D79" s="2" t="s">
        <v>96</v>
      </c>
      <c r="E79" s="2" t="s">
        <v>97</v>
      </c>
      <c r="F79" s="2" t="s">
        <v>67</v>
      </c>
      <c r="G79" s="3">
        <v>15</v>
      </c>
      <c r="H79" s="2" t="s">
        <v>68</v>
      </c>
      <c r="I79" s="4">
        <v>16.2</v>
      </c>
      <c r="J79" s="2" t="s">
        <v>69</v>
      </c>
      <c r="K79" s="3">
        <v>130000</v>
      </c>
      <c r="L79" s="3" t="s">
        <v>98</v>
      </c>
      <c r="M79" s="3">
        <v>1950000</v>
      </c>
      <c r="N79" s="5">
        <v>45009</v>
      </c>
      <c r="O79" s="5">
        <v>45013</v>
      </c>
      <c r="P79" s="2" t="s">
        <v>17</v>
      </c>
      <c r="Q79" s="2" t="s">
        <v>91</v>
      </c>
      <c r="R79" s="6">
        <v>1500</v>
      </c>
      <c r="S79" s="2" t="s">
        <v>75</v>
      </c>
      <c r="T79" t="str">
        <f t="shared" si="1"/>
        <v>1000001212KARYA MATERIALBAMBANGAGT602145RdVancouver Bone60X6015BOX16,2M2130000Merah19500004500945013Promo LebaranPromo Diskon Langsung1500Bekasi</v>
      </c>
    </row>
    <row r="80" spans="1:20" x14ac:dyDescent="0.3">
      <c r="A80" s="2">
        <v>1000001212</v>
      </c>
      <c r="B80" s="2" t="s">
        <v>72</v>
      </c>
      <c r="C80" s="2" t="s">
        <v>64</v>
      </c>
      <c r="D80" s="2" t="s">
        <v>111</v>
      </c>
      <c r="E80" s="2" t="s">
        <v>112</v>
      </c>
      <c r="F80" s="2" t="s">
        <v>67</v>
      </c>
      <c r="G80" s="3">
        <v>50</v>
      </c>
      <c r="H80" s="2" t="s">
        <v>68</v>
      </c>
      <c r="I80" s="4">
        <v>54</v>
      </c>
      <c r="J80" s="2" t="s">
        <v>69</v>
      </c>
      <c r="K80" s="3">
        <v>130000</v>
      </c>
      <c r="L80" s="3" t="s">
        <v>98</v>
      </c>
      <c r="M80" s="3">
        <v>6500000</v>
      </c>
      <c r="N80" s="5">
        <v>45012</v>
      </c>
      <c r="O80" s="5">
        <v>45013</v>
      </c>
      <c r="P80" s="2" t="s">
        <v>17</v>
      </c>
      <c r="Q80" s="2" t="s">
        <v>91</v>
      </c>
      <c r="R80" s="6">
        <v>1500</v>
      </c>
      <c r="S80" s="2" t="s">
        <v>75</v>
      </c>
      <c r="T80" t="str">
        <f t="shared" si="1"/>
        <v>1000001212KARYA MATERIALBAMBANGAGT602154RdMarseille Bone60X6050BOX54M2130000Merah65000004501245013Promo LebaranPromo Diskon Langsung1500Bekasi</v>
      </c>
    </row>
    <row r="81" spans="1:20" x14ac:dyDescent="0.3">
      <c r="A81" s="2">
        <v>1000001212</v>
      </c>
      <c r="B81" s="2" t="s">
        <v>72</v>
      </c>
      <c r="C81" s="2" t="s">
        <v>64</v>
      </c>
      <c r="D81" s="2" t="s">
        <v>96</v>
      </c>
      <c r="E81" s="2" t="s">
        <v>97</v>
      </c>
      <c r="F81" s="2" t="s">
        <v>67</v>
      </c>
      <c r="G81" s="3">
        <v>7</v>
      </c>
      <c r="H81" s="2" t="s">
        <v>68</v>
      </c>
      <c r="I81" s="4">
        <v>7.56</v>
      </c>
      <c r="J81" s="2" t="s">
        <v>69</v>
      </c>
      <c r="K81" s="3">
        <v>130000</v>
      </c>
      <c r="L81" s="3" t="s">
        <v>98</v>
      </c>
      <c r="M81" s="3">
        <v>910000</v>
      </c>
      <c r="N81" s="5">
        <v>45012</v>
      </c>
      <c r="O81" s="5">
        <v>45013</v>
      </c>
      <c r="P81" s="2" t="s">
        <v>17</v>
      </c>
      <c r="Q81" s="2" t="s">
        <v>91</v>
      </c>
      <c r="R81" s="6">
        <v>1500</v>
      </c>
      <c r="S81" s="2" t="s">
        <v>75</v>
      </c>
      <c r="T81" t="str">
        <f t="shared" si="1"/>
        <v>1000001212KARYA MATERIALBAMBANGAGT602145RdVancouver Bone60X607BOX7,56M2130000Merah9100004501245013Promo LebaranPromo Diskon Langsung1500Bekasi</v>
      </c>
    </row>
    <row r="82" spans="1:20" x14ac:dyDescent="0.3">
      <c r="A82" s="2">
        <v>1000001212</v>
      </c>
      <c r="B82" s="2" t="s">
        <v>72</v>
      </c>
      <c r="C82" s="2" t="s">
        <v>64</v>
      </c>
      <c r="D82" s="2" t="s">
        <v>103</v>
      </c>
      <c r="E82" s="2" t="s">
        <v>104</v>
      </c>
      <c r="F82" s="2" t="s">
        <v>67</v>
      </c>
      <c r="G82" s="3">
        <v>16</v>
      </c>
      <c r="H82" s="2" t="s">
        <v>68</v>
      </c>
      <c r="I82" s="4">
        <v>17.28</v>
      </c>
      <c r="J82" s="2" t="s">
        <v>69</v>
      </c>
      <c r="K82" s="3">
        <v>130000</v>
      </c>
      <c r="L82" s="3" t="s">
        <v>98</v>
      </c>
      <c r="M82" s="3">
        <v>2080000</v>
      </c>
      <c r="N82" s="5">
        <v>45016</v>
      </c>
      <c r="O82" s="5">
        <v>45016</v>
      </c>
      <c r="P82" s="2" t="s">
        <v>17</v>
      </c>
      <c r="Q82" s="2" t="s">
        <v>91</v>
      </c>
      <c r="R82" s="6">
        <v>1500</v>
      </c>
      <c r="S82" s="2" t="s">
        <v>75</v>
      </c>
      <c r="T82" t="str">
        <f t="shared" si="1"/>
        <v>1000001212KARYA MATERIALBAMBANGAGT602518RdPozlana Dark60X6016BOX17,28M2130000Merah20800004501645016Promo LebaranPromo Diskon Langsung1500Bekasi</v>
      </c>
    </row>
    <row r="83" spans="1:20" x14ac:dyDescent="0.3">
      <c r="A83" s="2">
        <v>1000001010</v>
      </c>
      <c r="B83" s="2" t="s">
        <v>63</v>
      </c>
      <c r="C83" s="2" t="s">
        <v>64</v>
      </c>
      <c r="D83" s="2" t="s">
        <v>113</v>
      </c>
      <c r="E83" s="2" t="s">
        <v>114</v>
      </c>
      <c r="F83" s="2" t="s">
        <v>67</v>
      </c>
      <c r="G83" s="3">
        <v>2</v>
      </c>
      <c r="H83" s="2" t="s">
        <v>68</v>
      </c>
      <c r="I83" s="4">
        <v>2.16</v>
      </c>
      <c r="J83" s="2" t="s">
        <v>69</v>
      </c>
      <c r="K83" s="3">
        <v>130000</v>
      </c>
      <c r="L83" s="3" t="s">
        <v>98</v>
      </c>
      <c r="M83" s="3">
        <v>260000</v>
      </c>
      <c r="N83" s="5">
        <v>45003</v>
      </c>
      <c r="O83" s="5">
        <v>45005</v>
      </c>
      <c r="P83" s="2" t="s">
        <v>17</v>
      </c>
      <c r="Q83" s="2" t="s">
        <v>91</v>
      </c>
      <c r="R83" s="6">
        <v>1500</v>
      </c>
      <c r="S83" s="2" t="s">
        <v>71</v>
      </c>
      <c r="T83" t="str">
        <f t="shared" si="1"/>
        <v>1000001010KERAMIK 123BAMBANGAGT602121RdMelbourne White60X602BOX2,16M2130000Merah2600004500345005Promo LebaranPromo Diskon Langsung1500Depok</v>
      </c>
    </row>
    <row r="84" spans="1:20" x14ac:dyDescent="0.3">
      <c r="A84" s="2">
        <v>1000001010</v>
      </c>
      <c r="B84" s="2" t="s">
        <v>63</v>
      </c>
      <c r="C84" s="2" t="s">
        <v>64</v>
      </c>
      <c r="D84" s="2" t="s">
        <v>103</v>
      </c>
      <c r="E84" s="2" t="s">
        <v>104</v>
      </c>
      <c r="F84" s="2" t="s">
        <v>67</v>
      </c>
      <c r="G84" s="3">
        <v>107</v>
      </c>
      <c r="H84" s="2" t="s">
        <v>68</v>
      </c>
      <c r="I84" s="4">
        <v>115.56</v>
      </c>
      <c r="J84" s="2" t="s">
        <v>69</v>
      </c>
      <c r="K84" s="3">
        <v>130000</v>
      </c>
      <c r="L84" s="3" t="s">
        <v>98</v>
      </c>
      <c r="M84" s="3">
        <v>13910000</v>
      </c>
      <c r="N84" s="5">
        <v>45006</v>
      </c>
      <c r="O84" s="5">
        <v>45006</v>
      </c>
      <c r="P84" s="2" t="s">
        <v>17</v>
      </c>
      <c r="Q84" s="2" t="s">
        <v>91</v>
      </c>
      <c r="R84" s="6">
        <v>1500</v>
      </c>
      <c r="S84" s="2" t="s">
        <v>71</v>
      </c>
      <c r="T84" t="str">
        <f t="shared" si="1"/>
        <v>1000001010KERAMIK 123BAMBANGAGT602518RdPozlana Dark60X60107BOX115,56M2130000Merah139100004500645006Promo LebaranPromo Diskon Langsung1500Depok</v>
      </c>
    </row>
    <row r="85" spans="1:20" x14ac:dyDescent="0.3">
      <c r="A85" s="2">
        <v>1000001010</v>
      </c>
      <c r="B85" s="2" t="s">
        <v>63</v>
      </c>
      <c r="C85" s="2" t="s">
        <v>64</v>
      </c>
      <c r="D85" s="2" t="s">
        <v>117</v>
      </c>
      <c r="E85" s="2" t="s">
        <v>118</v>
      </c>
      <c r="F85" s="2" t="s">
        <v>67</v>
      </c>
      <c r="G85" s="3">
        <v>2</v>
      </c>
      <c r="H85" s="2" t="s">
        <v>68</v>
      </c>
      <c r="I85" s="4">
        <v>2.16</v>
      </c>
      <c r="J85" s="2" t="s">
        <v>69</v>
      </c>
      <c r="K85" s="3">
        <v>130000</v>
      </c>
      <c r="L85" s="3" t="s">
        <v>98</v>
      </c>
      <c r="M85" s="3">
        <v>260000</v>
      </c>
      <c r="N85" s="5">
        <v>45013</v>
      </c>
      <c r="O85" s="5">
        <v>45013</v>
      </c>
      <c r="P85" s="2" t="s">
        <v>17</v>
      </c>
      <c r="Q85" s="2" t="s">
        <v>91</v>
      </c>
      <c r="R85" s="6">
        <v>1500</v>
      </c>
      <c r="S85" s="2" t="s">
        <v>71</v>
      </c>
      <c r="T85" t="str">
        <f t="shared" si="1"/>
        <v>1000001010KERAMIK 123BAMBANGAGT603500RdTucson Pearl60X602BOX2,16M2130000Merah2600004501345013Promo LebaranPromo Diskon Langsung1500Depok</v>
      </c>
    </row>
    <row r="86" spans="1:20" x14ac:dyDescent="0.3">
      <c r="A86" s="2">
        <v>1000001212</v>
      </c>
      <c r="B86" s="2" t="s">
        <v>72</v>
      </c>
      <c r="C86" s="2" t="s">
        <v>64</v>
      </c>
      <c r="D86" s="2" t="s">
        <v>96</v>
      </c>
      <c r="E86" s="2" t="s">
        <v>97</v>
      </c>
      <c r="F86" s="2" t="s">
        <v>67</v>
      </c>
      <c r="G86" s="3">
        <v>4</v>
      </c>
      <c r="H86" s="2" t="s">
        <v>68</v>
      </c>
      <c r="I86" s="4">
        <v>4.32</v>
      </c>
      <c r="J86" s="2" t="s">
        <v>69</v>
      </c>
      <c r="K86" s="3">
        <v>130000</v>
      </c>
      <c r="L86" s="3" t="s">
        <v>98</v>
      </c>
      <c r="M86" s="3">
        <v>520000</v>
      </c>
      <c r="N86" s="5">
        <v>45027</v>
      </c>
      <c r="O86" s="5">
        <v>45027</v>
      </c>
      <c r="P86" s="2" t="s">
        <v>17</v>
      </c>
      <c r="Q86" s="2" t="s">
        <v>91</v>
      </c>
      <c r="R86" s="6">
        <v>1500</v>
      </c>
      <c r="S86" s="2" t="s">
        <v>75</v>
      </c>
      <c r="T86" t="str">
        <f t="shared" si="1"/>
        <v>1000001212KARYA MATERIALBAMBANGAGT602145RdVancouver Bone60X604BOX4,32M2130000Merah5200004502745027Promo LebaranPromo Diskon Langsung1500Bekasi</v>
      </c>
    </row>
    <row r="87" spans="1:20" x14ac:dyDescent="0.3">
      <c r="A87" s="2">
        <v>1000001010</v>
      </c>
      <c r="B87" s="2" t="s">
        <v>63</v>
      </c>
      <c r="C87" s="2" t="s">
        <v>64</v>
      </c>
      <c r="D87" s="2" t="s">
        <v>103</v>
      </c>
      <c r="E87" s="2" t="s">
        <v>104</v>
      </c>
      <c r="F87" s="2" t="s">
        <v>67</v>
      </c>
      <c r="G87" s="3">
        <v>2</v>
      </c>
      <c r="H87" s="2" t="s">
        <v>68</v>
      </c>
      <c r="I87" s="4">
        <v>2.16</v>
      </c>
      <c r="J87" s="2" t="s">
        <v>69</v>
      </c>
      <c r="K87" s="3">
        <v>130000</v>
      </c>
      <c r="L87" s="3" t="s">
        <v>98</v>
      </c>
      <c r="M87" s="3">
        <v>260000</v>
      </c>
      <c r="N87" s="5">
        <v>45026</v>
      </c>
      <c r="O87" s="5">
        <v>45027</v>
      </c>
      <c r="P87" s="2" t="s">
        <v>17</v>
      </c>
      <c r="Q87" s="2" t="s">
        <v>91</v>
      </c>
      <c r="R87" s="6">
        <v>1500</v>
      </c>
      <c r="S87" s="2" t="s">
        <v>71</v>
      </c>
      <c r="T87" t="str">
        <f t="shared" si="1"/>
        <v>1000001010KERAMIK 123BAMBANGAGT602518RdPozlana Dark60X602BOX2,16M2130000Merah2600004502645027Promo LebaranPromo Diskon Langsung1500Depok</v>
      </c>
    </row>
    <row r="88" spans="1:20" x14ac:dyDescent="0.3">
      <c r="A88" s="2">
        <v>1000001010</v>
      </c>
      <c r="B88" s="2" t="s">
        <v>63</v>
      </c>
      <c r="C88" s="2" t="s">
        <v>64</v>
      </c>
      <c r="D88" s="2" t="s">
        <v>96</v>
      </c>
      <c r="E88" s="2" t="s">
        <v>97</v>
      </c>
      <c r="F88" s="2" t="s">
        <v>67</v>
      </c>
      <c r="G88" s="3">
        <v>5</v>
      </c>
      <c r="H88" s="2" t="s">
        <v>68</v>
      </c>
      <c r="I88" s="4">
        <v>5.4</v>
      </c>
      <c r="J88" s="2" t="s">
        <v>69</v>
      </c>
      <c r="K88" s="3">
        <v>130000</v>
      </c>
      <c r="L88" s="3" t="s">
        <v>98</v>
      </c>
      <c r="M88" s="3">
        <v>650000</v>
      </c>
      <c r="N88" s="5">
        <v>45027</v>
      </c>
      <c r="O88" s="5">
        <v>45027</v>
      </c>
      <c r="P88" s="2" t="s">
        <v>17</v>
      </c>
      <c r="Q88" s="2" t="s">
        <v>91</v>
      </c>
      <c r="R88" s="6">
        <v>1500</v>
      </c>
      <c r="S88" s="2" t="s">
        <v>71</v>
      </c>
      <c r="T88" t="str">
        <f t="shared" si="1"/>
        <v>1000001010KERAMIK 123BAMBANGAGT602145RdVancouver Bone60X605BOX5,4M2130000Merah6500004502745027Promo LebaranPromo Diskon Langsung1500Depok</v>
      </c>
    </row>
    <row r="89" spans="1:20" x14ac:dyDescent="0.3">
      <c r="A89" s="2">
        <v>1000001212</v>
      </c>
      <c r="B89" s="2" t="s">
        <v>72</v>
      </c>
      <c r="C89" s="2" t="s">
        <v>64</v>
      </c>
      <c r="D89" s="2" t="s">
        <v>103</v>
      </c>
      <c r="E89" s="2" t="s">
        <v>104</v>
      </c>
      <c r="F89" s="2" t="s">
        <v>67</v>
      </c>
      <c r="G89" s="3">
        <v>20</v>
      </c>
      <c r="H89" s="2" t="s">
        <v>68</v>
      </c>
      <c r="I89" s="4">
        <v>21.6</v>
      </c>
      <c r="J89" s="2" t="s">
        <v>69</v>
      </c>
      <c r="K89" s="3">
        <v>130000</v>
      </c>
      <c r="L89" s="3" t="s">
        <v>98</v>
      </c>
      <c r="M89" s="3">
        <v>2600000</v>
      </c>
      <c r="N89" s="5">
        <v>45019</v>
      </c>
      <c r="O89" s="5">
        <v>45019</v>
      </c>
      <c r="P89" s="2" t="s">
        <v>17</v>
      </c>
      <c r="Q89" s="2" t="s">
        <v>91</v>
      </c>
      <c r="R89" s="6">
        <v>1500</v>
      </c>
      <c r="S89" s="2" t="s">
        <v>75</v>
      </c>
      <c r="T89" t="str">
        <f t="shared" si="1"/>
        <v>1000001212KARYA MATERIALBAMBANGAGT602518RdPozlana Dark60X6020BOX21,6M2130000Merah26000004501945019Promo LebaranPromo Diskon Langsung1500Bekasi</v>
      </c>
    </row>
    <row r="90" spans="1:20" x14ac:dyDescent="0.3">
      <c r="A90" s="2">
        <v>1000001010</v>
      </c>
      <c r="B90" s="2" t="s">
        <v>63</v>
      </c>
      <c r="C90" s="2" t="s">
        <v>64</v>
      </c>
      <c r="D90" s="2" t="s">
        <v>123</v>
      </c>
      <c r="E90" s="2" t="s">
        <v>124</v>
      </c>
      <c r="F90" s="2" t="s">
        <v>67</v>
      </c>
      <c r="G90" s="3">
        <v>1</v>
      </c>
      <c r="H90" s="2" t="s">
        <v>68</v>
      </c>
      <c r="I90" s="4">
        <v>1.08</v>
      </c>
      <c r="J90" s="2" t="s">
        <v>69</v>
      </c>
      <c r="K90" s="3">
        <v>130000</v>
      </c>
      <c r="L90" s="3" t="s">
        <v>98</v>
      </c>
      <c r="M90" s="3">
        <v>130000</v>
      </c>
      <c r="N90" s="5">
        <v>45017</v>
      </c>
      <c r="O90" s="5">
        <v>45019</v>
      </c>
      <c r="P90" s="2" t="s">
        <v>17</v>
      </c>
      <c r="Q90" s="2" t="s">
        <v>91</v>
      </c>
      <c r="R90" s="6">
        <v>1500</v>
      </c>
      <c r="S90" s="2" t="s">
        <v>71</v>
      </c>
      <c r="T90" t="str">
        <f t="shared" si="1"/>
        <v>1000001010KERAMIK 123BAMBANGAGT602517RdPozlana Light60X601BOX1,08M2130000Merah1300004501745019Promo LebaranPromo Diskon Langsung1500Depok</v>
      </c>
    </row>
    <row r="91" spans="1:20" x14ac:dyDescent="0.3">
      <c r="A91" s="2">
        <v>1000001010</v>
      </c>
      <c r="B91" s="2" t="s">
        <v>63</v>
      </c>
      <c r="C91" s="2" t="s">
        <v>64</v>
      </c>
      <c r="D91" s="2" t="s">
        <v>103</v>
      </c>
      <c r="E91" s="2" t="s">
        <v>104</v>
      </c>
      <c r="F91" s="2" t="s">
        <v>67</v>
      </c>
      <c r="G91" s="3">
        <v>1</v>
      </c>
      <c r="H91" s="2" t="s">
        <v>68</v>
      </c>
      <c r="I91" s="4">
        <v>1.08</v>
      </c>
      <c r="J91" s="2" t="s">
        <v>69</v>
      </c>
      <c r="K91" s="3">
        <v>130000</v>
      </c>
      <c r="L91" s="3" t="s">
        <v>98</v>
      </c>
      <c r="M91" s="3">
        <v>130000</v>
      </c>
      <c r="N91" s="5">
        <v>45017</v>
      </c>
      <c r="O91" s="5">
        <v>45019</v>
      </c>
      <c r="P91" s="2" t="s">
        <v>17</v>
      </c>
      <c r="Q91" s="2" t="s">
        <v>91</v>
      </c>
      <c r="R91" s="6">
        <v>1500</v>
      </c>
      <c r="S91" s="2" t="s">
        <v>71</v>
      </c>
      <c r="T91" t="str">
        <f t="shared" si="1"/>
        <v>1000001010KERAMIK 123BAMBANGAGT602518RdPozlana Dark60X601BOX1,08M2130000Merah1300004501745019Promo LebaranPromo Diskon Langsung1500Depok</v>
      </c>
    </row>
    <row r="92" spans="1:20" x14ac:dyDescent="0.3">
      <c r="A92" s="2">
        <v>1000001212</v>
      </c>
      <c r="B92" s="2" t="s">
        <v>72</v>
      </c>
      <c r="C92" s="2" t="s">
        <v>64</v>
      </c>
      <c r="D92" s="2" t="s">
        <v>103</v>
      </c>
      <c r="E92" s="2" t="s">
        <v>104</v>
      </c>
      <c r="F92" s="2" t="s">
        <v>67</v>
      </c>
      <c r="G92" s="3">
        <v>-20</v>
      </c>
      <c r="H92" s="2" t="s">
        <v>68</v>
      </c>
      <c r="I92" s="4">
        <v>-21.6</v>
      </c>
      <c r="J92" s="2" t="s">
        <v>69</v>
      </c>
      <c r="K92" s="3">
        <v>130000</v>
      </c>
      <c r="L92" s="3" t="s">
        <v>98</v>
      </c>
      <c r="M92" s="3">
        <v>-2600000</v>
      </c>
      <c r="N92" s="5">
        <v>45022</v>
      </c>
      <c r="O92" s="5">
        <v>45026</v>
      </c>
      <c r="P92" s="2" t="s">
        <v>17</v>
      </c>
      <c r="Q92" s="2" t="s">
        <v>91</v>
      </c>
      <c r="R92" s="6">
        <v>1500</v>
      </c>
      <c r="S92" s="2" t="s">
        <v>75</v>
      </c>
      <c r="T92" t="str">
        <f t="shared" si="1"/>
        <v>1000001212KARYA MATERIALBAMBANGAGT602518RdPozlana Dark60X60-20BOX-21,6M2130000Merah-26000004502245026Promo LebaranPromo Diskon Langsung1500Bekasi</v>
      </c>
    </row>
    <row r="93" spans="1:20" x14ac:dyDescent="0.3">
      <c r="A93" s="2">
        <v>1000001212</v>
      </c>
      <c r="B93" s="2" t="s">
        <v>72</v>
      </c>
      <c r="C93" s="2" t="s">
        <v>64</v>
      </c>
      <c r="D93" s="2" t="s">
        <v>103</v>
      </c>
      <c r="E93" s="2" t="s">
        <v>104</v>
      </c>
      <c r="F93" s="2" t="s">
        <v>67</v>
      </c>
      <c r="G93" s="3">
        <v>24</v>
      </c>
      <c r="H93" s="2" t="s">
        <v>68</v>
      </c>
      <c r="I93" s="4">
        <v>25.92</v>
      </c>
      <c r="J93" s="2" t="s">
        <v>69</v>
      </c>
      <c r="K93" s="3">
        <v>130000</v>
      </c>
      <c r="L93" s="3" t="s">
        <v>98</v>
      </c>
      <c r="M93" s="3">
        <v>3120000</v>
      </c>
      <c r="N93" s="5">
        <v>45050</v>
      </c>
      <c r="O93" s="5">
        <v>45051</v>
      </c>
      <c r="P93" s="2" t="s">
        <v>17</v>
      </c>
      <c r="Q93" s="2" t="s">
        <v>91</v>
      </c>
      <c r="R93" s="6">
        <v>1500</v>
      </c>
      <c r="S93" s="2" t="s">
        <v>75</v>
      </c>
      <c r="T93" t="str">
        <f t="shared" si="1"/>
        <v>1000001212KARYA MATERIALBAMBANGAGT602518RdPozlana Dark60X6024BOX25,92M2130000Merah31200004505045051Promo LebaranPromo Diskon Langsung1500Bekasi</v>
      </c>
    </row>
    <row r="94" spans="1:20" x14ac:dyDescent="0.3">
      <c r="A94" s="2">
        <v>1000001212</v>
      </c>
      <c r="B94" s="2" t="s">
        <v>72</v>
      </c>
      <c r="C94" s="2" t="s">
        <v>64</v>
      </c>
      <c r="D94" s="2" t="s">
        <v>111</v>
      </c>
      <c r="E94" s="2" t="s">
        <v>112</v>
      </c>
      <c r="F94" s="2" t="s">
        <v>67</v>
      </c>
      <c r="G94" s="3">
        <v>170</v>
      </c>
      <c r="H94" s="2" t="s">
        <v>68</v>
      </c>
      <c r="I94" s="4">
        <v>183.6</v>
      </c>
      <c r="J94" s="2" t="s">
        <v>69</v>
      </c>
      <c r="K94" s="3">
        <v>130000</v>
      </c>
      <c r="L94" s="3" t="s">
        <v>98</v>
      </c>
      <c r="M94" s="3">
        <v>22100000</v>
      </c>
      <c r="N94" s="5">
        <v>45055</v>
      </c>
      <c r="O94" s="5">
        <v>45055</v>
      </c>
      <c r="P94" s="2" t="s">
        <v>17</v>
      </c>
      <c r="Q94" s="2" t="s">
        <v>91</v>
      </c>
      <c r="R94" s="6">
        <v>1500</v>
      </c>
      <c r="S94" s="2" t="s">
        <v>75</v>
      </c>
      <c r="T94" t="str">
        <f t="shared" si="1"/>
        <v>1000001212KARYA MATERIALBAMBANGAGT602154RdMarseille Bone60X60170BOX183,6M2130000Merah221000004505545055Promo LebaranPromo Diskon Langsung1500Bekasi</v>
      </c>
    </row>
    <row r="95" spans="1:20" x14ac:dyDescent="0.3">
      <c r="A95" s="2">
        <v>1000001212</v>
      </c>
      <c r="B95" s="2" t="s">
        <v>72</v>
      </c>
      <c r="C95" s="2" t="s">
        <v>64</v>
      </c>
      <c r="D95" s="2" t="s">
        <v>111</v>
      </c>
      <c r="E95" s="2" t="s">
        <v>112</v>
      </c>
      <c r="F95" s="2" t="s">
        <v>67</v>
      </c>
      <c r="G95" s="3">
        <v>160</v>
      </c>
      <c r="H95" s="2" t="s">
        <v>68</v>
      </c>
      <c r="I95" s="4">
        <v>172.8</v>
      </c>
      <c r="J95" s="2" t="s">
        <v>69</v>
      </c>
      <c r="K95" s="3">
        <v>130000</v>
      </c>
      <c r="L95" s="3" t="s">
        <v>98</v>
      </c>
      <c r="M95" s="3">
        <v>20800000</v>
      </c>
      <c r="N95" s="5">
        <v>45055</v>
      </c>
      <c r="O95" s="5">
        <v>45055</v>
      </c>
      <c r="P95" s="2" t="s">
        <v>17</v>
      </c>
      <c r="Q95" s="2" t="s">
        <v>91</v>
      </c>
      <c r="R95" s="6">
        <v>1500</v>
      </c>
      <c r="S95" s="2" t="s">
        <v>75</v>
      </c>
      <c r="T95" t="str">
        <f t="shared" si="1"/>
        <v>1000001212KARYA MATERIALBAMBANGAGT602154RdMarseille Bone60X60160BOX172,8M2130000Merah208000004505545055Promo LebaranPromo Diskon Langsung1500Bekasi</v>
      </c>
    </row>
    <row r="96" spans="1:20" x14ac:dyDescent="0.3">
      <c r="A96" s="2">
        <v>1000001212</v>
      </c>
      <c r="B96" s="2" t="s">
        <v>72</v>
      </c>
      <c r="C96" s="2" t="s">
        <v>64</v>
      </c>
      <c r="D96" s="2" t="s">
        <v>111</v>
      </c>
      <c r="E96" s="2" t="s">
        <v>112</v>
      </c>
      <c r="F96" s="2" t="s">
        <v>67</v>
      </c>
      <c r="G96" s="3">
        <v>140</v>
      </c>
      <c r="H96" s="2" t="s">
        <v>68</v>
      </c>
      <c r="I96" s="4">
        <v>151.19999999999999</v>
      </c>
      <c r="J96" s="2" t="s">
        <v>69</v>
      </c>
      <c r="K96" s="3">
        <v>130000</v>
      </c>
      <c r="L96" s="3" t="s">
        <v>98</v>
      </c>
      <c r="M96" s="3">
        <v>18200000</v>
      </c>
      <c r="N96" s="5">
        <v>45058</v>
      </c>
      <c r="O96" s="5">
        <v>45058</v>
      </c>
      <c r="P96" s="2" t="s">
        <v>17</v>
      </c>
      <c r="Q96" s="2" t="s">
        <v>91</v>
      </c>
      <c r="R96" s="6">
        <v>1500</v>
      </c>
      <c r="S96" s="2" t="s">
        <v>75</v>
      </c>
      <c r="T96" t="str">
        <f t="shared" si="1"/>
        <v>1000001212KARYA MATERIALBAMBANGAGT602154RdMarseille Bone60X60140BOX151,2M2130000Merah182000004505845058Promo LebaranPromo Diskon Langsung1500Bekasi</v>
      </c>
    </row>
    <row r="97" spans="1:20" x14ac:dyDescent="0.3">
      <c r="A97" s="2">
        <v>1000001212</v>
      </c>
      <c r="B97" s="2" t="s">
        <v>72</v>
      </c>
      <c r="C97" s="2" t="s">
        <v>64</v>
      </c>
      <c r="D97" s="2" t="s">
        <v>111</v>
      </c>
      <c r="E97" s="2" t="s">
        <v>112</v>
      </c>
      <c r="F97" s="2" t="s">
        <v>67</v>
      </c>
      <c r="G97" s="3">
        <v>110</v>
      </c>
      <c r="H97" s="2" t="s">
        <v>68</v>
      </c>
      <c r="I97" s="4">
        <v>118.8</v>
      </c>
      <c r="J97" s="2" t="s">
        <v>69</v>
      </c>
      <c r="K97" s="3">
        <v>130000</v>
      </c>
      <c r="L97" s="3" t="s">
        <v>98</v>
      </c>
      <c r="M97" s="3">
        <v>14300000</v>
      </c>
      <c r="N97" s="5">
        <v>45058</v>
      </c>
      <c r="O97" s="5">
        <v>45059</v>
      </c>
      <c r="P97" s="2" t="s">
        <v>17</v>
      </c>
      <c r="Q97" s="2" t="s">
        <v>91</v>
      </c>
      <c r="R97" s="6">
        <v>1500</v>
      </c>
      <c r="S97" s="2" t="s">
        <v>75</v>
      </c>
      <c r="T97" t="str">
        <f t="shared" si="1"/>
        <v>1000001212KARYA MATERIALBAMBANGAGT602154RdMarseille Bone60X60110BOX118,8M2130000Merah143000004505845059Promo LebaranPromo Diskon Langsung1500Bekasi</v>
      </c>
    </row>
    <row r="98" spans="1:20" x14ac:dyDescent="0.3">
      <c r="A98" s="2">
        <v>1000001010</v>
      </c>
      <c r="B98" s="2" t="s">
        <v>63</v>
      </c>
      <c r="C98" s="2" t="s">
        <v>64</v>
      </c>
      <c r="D98" s="2" t="s">
        <v>103</v>
      </c>
      <c r="E98" s="2" t="s">
        <v>104</v>
      </c>
      <c r="F98" s="2" t="s">
        <v>67</v>
      </c>
      <c r="G98" s="3">
        <v>130</v>
      </c>
      <c r="H98" s="2" t="s">
        <v>68</v>
      </c>
      <c r="I98" s="4">
        <v>140.4</v>
      </c>
      <c r="J98" s="2" t="s">
        <v>69</v>
      </c>
      <c r="K98" s="3">
        <v>130000</v>
      </c>
      <c r="L98" s="3" t="s">
        <v>98</v>
      </c>
      <c r="M98" s="3">
        <v>16900000</v>
      </c>
      <c r="N98" s="5">
        <v>45065</v>
      </c>
      <c r="O98" s="5">
        <v>45066</v>
      </c>
      <c r="P98" s="2" t="s">
        <v>17</v>
      </c>
      <c r="Q98" s="2" t="s">
        <v>91</v>
      </c>
      <c r="R98" s="6">
        <v>1500</v>
      </c>
      <c r="S98" s="2" t="s">
        <v>71</v>
      </c>
      <c r="T98" t="str">
        <f t="shared" si="1"/>
        <v>1000001010KERAMIK 123BAMBANGAGT602518RdPozlana Dark60X60130BOX140,4M2130000Merah169000004506545066Promo LebaranPromo Diskon Langsung1500Depok</v>
      </c>
    </row>
    <row r="99" spans="1:20" x14ac:dyDescent="0.3">
      <c r="A99" s="2">
        <v>1000001212</v>
      </c>
      <c r="B99" s="2" t="s">
        <v>72</v>
      </c>
      <c r="C99" s="2" t="s">
        <v>64</v>
      </c>
      <c r="D99" s="2" t="s">
        <v>113</v>
      </c>
      <c r="E99" s="2" t="s">
        <v>114</v>
      </c>
      <c r="F99" s="2" t="s">
        <v>67</v>
      </c>
      <c r="G99" s="3">
        <v>165</v>
      </c>
      <c r="H99" s="2" t="s">
        <v>68</v>
      </c>
      <c r="I99" s="4">
        <v>178.2</v>
      </c>
      <c r="J99" s="2" t="s">
        <v>69</v>
      </c>
      <c r="K99" s="3">
        <v>130000</v>
      </c>
      <c r="L99" s="3" t="s">
        <v>98</v>
      </c>
      <c r="M99" s="3">
        <v>21450000</v>
      </c>
      <c r="N99" s="5">
        <v>45066</v>
      </c>
      <c r="O99" s="5">
        <v>45068</v>
      </c>
      <c r="P99" s="2" t="s">
        <v>17</v>
      </c>
      <c r="Q99" s="2" t="s">
        <v>91</v>
      </c>
      <c r="R99" s="6">
        <v>1500</v>
      </c>
      <c r="S99" s="2" t="s">
        <v>75</v>
      </c>
      <c r="T99" t="str">
        <f t="shared" si="1"/>
        <v>1000001212KARYA MATERIALBAMBANGAGT602121RdMelbourne White60X60165BOX178,2M2130000Merah214500004506645068Promo LebaranPromo Diskon Langsung1500Bekasi</v>
      </c>
    </row>
    <row r="100" spans="1:20" x14ac:dyDescent="0.3">
      <c r="A100" s="2">
        <v>1000001212</v>
      </c>
      <c r="B100" s="2" t="s">
        <v>72</v>
      </c>
      <c r="C100" s="2" t="s">
        <v>64</v>
      </c>
      <c r="D100" s="2" t="s">
        <v>111</v>
      </c>
      <c r="E100" s="2" t="s">
        <v>112</v>
      </c>
      <c r="F100" s="2" t="s">
        <v>67</v>
      </c>
      <c r="G100" s="3">
        <v>100</v>
      </c>
      <c r="H100" s="2" t="s">
        <v>68</v>
      </c>
      <c r="I100" s="4">
        <v>108</v>
      </c>
      <c r="J100" s="2" t="s">
        <v>69</v>
      </c>
      <c r="K100" s="3">
        <v>130000</v>
      </c>
      <c r="L100" s="3" t="s">
        <v>98</v>
      </c>
      <c r="M100" s="3">
        <v>13000000</v>
      </c>
      <c r="N100" s="5">
        <v>45068</v>
      </c>
      <c r="O100" s="5">
        <v>45069</v>
      </c>
      <c r="P100" s="2" t="s">
        <v>17</v>
      </c>
      <c r="Q100" s="2" t="s">
        <v>91</v>
      </c>
      <c r="R100" s="6">
        <v>1500</v>
      </c>
      <c r="S100" s="2" t="s">
        <v>75</v>
      </c>
      <c r="T100" t="str">
        <f t="shared" si="1"/>
        <v>1000001212KARYA MATERIALBAMBANGAGT602154RdMarseille Bone60X60100BOX108M2130000Merah130000004506845069Promo LebaranPromo Diskon Langsung1500Bekasi</v>
      </c>
    </row>
    <row r="101" spans="1:20" x14ac:dyDescent="0.3">
      <c r="A101" s="2">
        <v>1000001212</v>
      </c>
      <c r="B101" s="2" t="s">
        <v>72</v>
      </c>
      <c r="C101" s="2" t="s">
        <v>64</v>
      </c>
      <c r="D101" s="2" t="s">
        <v>111</v>
      </c>
      <c r="E101" s="2" t="s">
        <v>112</v>
      </c>
      <c r="F101" s="2" t="s">
        <v>67</v>
      </c>
      <c r="G101" s="3">
        <v>180</v>
      </c>
      <c r="H101" s="2" t="s">
        <v>68</v>
      </c>
      <c r="I101" s="4">
        <v>194.4</v>
      </c>
      <c r="J101" s="2" t="s">
        <v>69</v>
      </c>
      <c r="K101" s="3">
        <v>130000</v>
      </c>
      <c r="L101" s="3" t="s">
        <v>98</v>
      </c>
      <c r="M101" s="3">
        <v>23400000</v>
      </c>
      <c r="N101" s="5">
        <v>45069</v>
      </c>
      <c r="O101" s="5">
        <v>45069</v>
      </c>
      <c r="P101" s="2" t="s">
        <v>17</v>
      </c>
      <c r="Q101" s="2" t="s">
        <v>91</v>
      </c>
      <c r="R101" s="6">
        <v>1500</v>
      </c>
      <c r="S101" s="2" t="s">
        <v>75</v>
      </c>
      <c r="T101" t="str">
        <f t="shared" si="1"/>
        <v>1000001212KARYA MATERIALBAMBANGAGT602154RdMarseille Bone60X60180BOX194,4M2130000Merah234000004506945069Promo LebaranPromo Diskon Langsung1500Bekasi</v>
      </c>
    </row>
    <row r="102" spans="1:20" x14ac:dyDescent="0.3">
      <c r="A102" s="2">
        <v>1000001212</v>
      </c>
      <c r="B102" s="2" t="s">
        <v>72</v>
      </c>
      <c r="C102" s="2" t="s">
        <v>64</v>
      </c>
      <c r="D102" s="2" t="s">
        <v>111</v>
      </c>
      <c r="E102" s="2" t="s">
        <v>112</v>
      </c>
      <c r="F102" s="2" t="s">
        <v>67</v>
      </c>
      <c r="G102" s="3">
        <v>70</v>
      </c>
      <c r="H102" s="2" t="s">
        <v>68</v>
      </c>
      <c r="I102" s="4">
        <v>75.599999999999994</v>
      </c>
      <c r="J102" s="2" t="s">
        <v>69</v>
      </c>
      <c r="K102" s="3">
        <v>130000</v>
      </c>
      <c r="L102" s="3" t="s">
        <v>98</v>
      </c>
      <c r="M102" s="3">
        <v>9100000</v>
      </c>
      <c r="N102" s="5">
        <v>45069</v>
      </c>
      <c r="O102" s="5">
        <v>45069</v>
      </c>
      <c r="P102" s="2" t="s">
        <v>17</v>
      </c>
      <c r="Q102" s="2" t="s">
        <v>91</v>
      </c>
      <c r="R102" s="6">
        <v>1500</v>
      </c>
      <c r="S102" s="2" t="s">
        <v>75</v>
      </c>
      <c r="T102" t="str">
        <f t="shared" si="1"/>
        <v>1000001212KARYA MATERIALBAMBANGAGT602154RdMarseille Bone60X6070BOX75,6M2130000Merah91000004506945069Promo LebaranPromo Diskon Langsung1500Bekasi</v>
      </c>
    </row>
    <row r="103" spans="1:20" x14ac:dyDescent="0.3">
      <c r="A103" s="2">
        <v>1000001212</v>
      </c>
      <c r="B103" s="2" t="s">
        <v>72</v>
      </c>
      <c r="C103" s="2" t="s">
        <v>64</v>
      </c>
      <c r="D103" s="2" t="s">
        <v>113</v>
      </c>
      <c r="E103" s="2" t="s">
        <v>114</v>
      </c>
      <c r="F103" s="2" t="s">
        <v>67</v>
      </c>
      <c r="G103" s="3">
        <v>60</v>
      </c>
      <c r="H103" s="2" t="s">
        <v>68</v>
      </c>
      <c r="I103" s="4">
        <v>64.8</v>
      </c>
      <c r="J103" s="2" t="s">
        <v>69</v>
      </c>
      <c r="K103" s="3">
        <v>130000</v>
      </c>
      <c r="L103" s="3" t="s">
        <v>98</v>
      </c>
      <c r="M103" s="3">
        <v>7800000</v>
      </c>
      <c r="N103" s="5">
        <v>45070</v>
      </c>
      <c r="O103" s="5">
        <v>45070</v>
      </c>
      <c r="P103" s="2" t="s">
        <v>17</v>
      </c>
      <c r="Q103" s="2" t="s">
        <v>91</v>
      </c>
      <c r="R103" s="6">
        <v>1500</v>
      </c>
      <c r="S103" s="2" t="s">
        <v>75</v>
      </c>
      <c r="T103" t="str">
        <f t="shared" si="1"/>
        <v>1000001212KARYA MATERIALBAMBANGAGT602121RdMelbourne White60X6060BOX64,8M2130000Merah78000004507045070Promo LebaranPromo Diskon Langsung1500Bekasi</v>
      </c>
    </row>
    <row r="104" spans="1:20" x14ac:dyDescent="0.3">
      <c r="A104" s="2">
        <v>1000001212</v>
      </c>
      <c r="B104" s="2" t="s">
        <v>72</v>
      </c>
      <c r="C104" s="2" t="s">
        <v>64</v>
      </c>
      <c r="D104" s="2" t="s">
        <v>99</v>
      </c>
      <c r="E104" s="2" t="s">
        <v>100</v>
      </c>
      <c r="F104" s="2" t="s">
        <v>67</v>
      </c>
      <c r="G104" s="3">
        <v>2</v>
      </c>
      <c r="H104" s="2" t="s">
        <v>68</v>
      </c>
      <c r="I104" s="4">
        <v>2.16</v>
      </c>
      <c r="J104" s="2" t="s">
        <v>69</v>
      </c>
      <c r="K104" s="3">
        <v>130000</v>
      </c>
      <c r="L104" s="3" t="s">
        <v>98</v>
      </c>
      <c r="M104" s="3">
        <v>260000</v>
      </c>
      <c r="N104" s="5">
        <v>45072</v>
      </c>
      <c r="O104" s="5">
        <v>45073</v>
      </c>
      <c r="P104" s="2" t="s">
        <v>17</v>
      </c>
      <c r="Q104" s="2" t="s">
        <v>91</v>
      </c>
      <c r="R104" s="6">
        <v>1500</v>
      </c>
      <c r="S104" s="2" t="s">
        <v>75</v>
      </c>
      <c r="T104" t="str">
        <f t="shared" si="1"/>
        <v>1000001212KARYA MATERIALBAMBANGAGT602155RdMarseille Beige60X602BOX2,16M2130000Merah2600004507245073Promo LebaranPromo Diskon Langsung1500Bekasi</v>
      </c>
    </row>
    <row r="105" spans="1:20" x14ac:dyDescent="0.3">
      <c r="A105" s="2">
        <v>1000001212</v>
      </c>
      <c r="B105" s="2" t="s">
        <v>72</v>
      </c>
      <c r="C105" s="2" t="s">
        <v>64</v>
      </c>
      <c r="D105" s="2" t="s">
        <v>105</v>
      </c>
      <c r="E105" s="2" t="s">
        <v>106</v>
      </c>
      <c r="F105" s="2" t="s">
        <v>67</v>
      </c>
      <c r="G105" s="3">
        <v>260</v>
      </c>
      <c r="H105" s="2" t="s">
        <v>68</v>
      </c>
      <c r="I105" s="4">
        <v>280.8</v>
      </c>
      <c r="J105" s="2" t="s">
        <v>69</v>
      </c>
      <c r="K105" s="3">
        <v>130000</v>
      </c>
      <c r="L105" s="3" t="s">
        <v>98</v>
      </c>
      <c r="M105" s="3">
        <v>33800000</v>
      </c>
      <c r="N105" s="5">
        <v>45071</v>
      </c>
      <c r="O105" s="5">
        <v>45075</v>
      </c>
      <c r="P105" s="2" t="s">
        <v>17</v>
      </c>
      <c r="Q105" s="2" t="s">
        <v>91</v>
      </c>
      <c r="R105" s="6">
        <v>1500</v>
      </c>
      <c r="S105" s="2" t="s">
        <v>75</v>
      </c>
      <c r="T105" t="str">
        <f t="shared" si="1"/>
        <v>1000001212KARYA MATERIALBAMBANGAGT603522RdVeneti Grigio60X60260BOX280,8M2130000Merah338000004507145075Promo LebaranPromo Diskon Langsung1500Bekasi</v>
      </c>
    </row>
    <row r="106" spans="1:20" x14ac:dyDescent="0.3">
      <c r="A106" s="2">
        <v>1000001212</v>
      </c>
      <c r="B106" s="2" t="s">
        <v>72</v>
      </c>
      <c r="C106" s="2" t="s">
        <v>64</v>
      </c>
      <c r="D106" s="2" t="s">
        <v>119</v>
      </c>
      <c r="E106" s="2" t="s">
        <v>120</v>
      </c>
      <c r="F106" s="2" t="s">
        <v>67</v>
      </c>
      <c r="G106" s="3">
        <v>47</v>
      </c>
      <c r="H106" s="2" t="s">
        <v>68</v>
      </c>
      <c r="I106" s="4">
        <v>50.76</v>
      </c>
      <c r="J106" s="2" t="s">
        <v>69</v>
      </c>
      <c r="K106" s="3">
        <v>130000</v>
      </c>
      <c r="L106" s="3" t="s">
        <v>98</v>
      </c>
      <c r="M106" s="3">
        <v>6110000</v>
      </c>
      <c r="N106" s="5">
        <v>45071</v>
      </c>
      <c r="O106" s="5">
        <v>45075</v>
      </c>
      <c r="P106" s="2" t="s">
        <v>17</v>
      </c>
      <c r="Q106" s="2" t="s">
        <v>91</v>
      </c>
      <c r="R106" s="6">
        <v>1500</v>
      </c>
      <c r="S106" s="2" t="s">
        <v>75</v>
      </c>
      <c r="T106" t="str">
        <f t="shared" si="1"/>
        <v>1000001212KARYA MATERIALBAMBANGAGT603521RdVeneti Perla60X6047BOX50,76M2130000Merah61100004507145075Promo LebaranPromo Diskon Langsung1500Bekasi</v>
      </c>
    </row>
    <row r="107" spans="1:20" x14ac:dyDescent="0.3">
      <c r="A107" s="2">
        <v>1000001212</v>
      </c>
      <c r="B107" s="2" t="s">
        <v>72</v>
      </c>
      <c r="C107" s="2" t="s">
        <v>64</v>
      </c>
      <c r="D107" s="2" t="s">
        <v>96</v>
      </c>
      <c r="E107" s="2" t="s">
        <v>97</v>
      </c>
      <c r="F107" s="2" t="s">
        <v>67</v>
      </c>
      <c r="G107" s="3">
        <v>1</v>
      </c>
      <c r="H107" s="2" t="s">
        <v>68</v>
      </c>
      <c r="I107" s="4">
        <v>1.08</v>
      </c>
      <c r="J107" s="2" t="s">
        <v>69</v>
      </c>
      <c r="K107" s="3">
        <v>130000</v>
      </c>
      <c r="L107" s="3" t="s">
        <v>98</v>
      </c>
      <c r="M107" s="3">
        <v>130000</v>
      </c>
      <c r="N107" s="5">
        <v>45075</v>
      </c>
      <c r="O107" s="5">
        <v>45076</v>
      </c>
      <c r="P107" s="2" t="s">
        <v>17</v>
      </c>
      <c r="Q107" s="2" t="s">
        <v>91</v>
      </c>
      <c r="R107" s="6">
        <v>1500</v>
      </c>
      <c r="S107" s="2" t="s">
        <v>75</v>
      </c>
      <c r="T107" t="str">
        <f t="shared" si="1"/>
        <v>1000001212KARYA MATERIALBAMBANGAGT602145RdVancouver Bone60X601BOX1,08M2130000Merah1300004507545076Promo LebaranPromo Diskon Langsung1500Bekasi</v>
      </c>
    </row>
    <row r="108" spans="1:20" x14ac:dyDescent="0.3">
      <c r="A108" s="2">
        <v>1000001212</v>
      </c>
      <c r="B108" s="2" t="s">
        <v>72</v>
      </c>
      <c r="C108" s="2" t="s">
        <v>64</v>
      </c>
      <c r="D108" s="2" t="s">
        <v>125</v>
      </c>
      <c r="E108" s="2" t="s">
        <v>126</v>
      </c>
      <c r="F108" s="2" t="s">
        <v>67</v>
      </c>
      <c r="G108" s="3">
        <v>46</v>
      </c>
      <c r="H108" s="2" t="s">
        <v>68</v>
      </c>
      <c r="I108" s="4">
        <v>49.68</v>
      </c>
      <c r="J108" s="2" t="s">
        <v>69</v>
      </c>
      <c r="K108" s="3">
        <v>130000</v>
      </c>
      <c r="L108" s="3" t="s">
        <v>98</v>
      </c>
      <c r="M108" s="3">
        <v>5980000</v>
      </c>
      <c r="N108" s="5">
        <v>45076</v>
      </c>
      <c r="O108" s="5">
        <v>45077</v>
      </c>
      <c r="P108" s="2" t="s">
        <v>17</v>
      </c>
      <c r="Q108" s="2" t="s">
        <v>91</v>
      </c>
      <c r="R108" s="6">
        <v>1500</v>
      </c>
      <c r="S108" s="2" t="s">
        <v>75</v>
      </c>
      <c r="T108" t="str">
        <f t="shared" si="1"/>
        <v>1000001212KARYA MATERIALBAMBANGAGT602156RdMarseille Grey60X6046BOX49,68M2130000Merah59800004507645077Promo LebaranPromo Diskon Langsung1500Bekasi</v>
      </c>
    </row>
    <row r="109" spans="1:20" x14ac:dyDescent="0.3">
      <c r="A109" s="2">
        <v>1000001010</v>
      </c>
      <c r="B109" s="2" t="s">
        <v>63</v>
      </c>
      <c r="C109" s="2" t="s">
        <v>64</v>
      </c>
      <c r="D109" s="2" t="s">
        <v>119</v>
      </c>
      <c r="E109" s="2" t="s">
        <v>120</v>
      </c>
      <c r="F109" s="2" t="s">
        <v>67</v>
      </c>
      <c r="G109" s="3">
        <v>1</v>
      </c>
      <c r="H109" s="2" t="s">
        <v>68</v>
      </c>
      <c r="I109" s="4">
        <v>1.08</v>
      </c>
      <c r="J109" s="2" t="s">
        <v>69</v>
      </c>
      <c r="K109" s="3">
        <v>130000</v>
      </c>
      <c r="L109" s="3" t="s">
        <v>98</v>
      </c>
      <c r="M109" s="3">
        <v>130000</v>
      </c>
      <c r="N109" s="5">
        <v>45075</v>
      </c>
      <c r="O109" s="5">
        <v>45076</v>
      </c>
      <c r="P109" s="2" t="s">
        <v>17</v>
      </c>
      <c r="Q109" s="2" t="s">
        <v>91</v>
      </c>
      <c r="R109" s="6">
        <v>1500</v>
      </c>
      <c r="S109" s="2" t="s">
        <v>71</v>
      </c>
      <c r="T109" t="str">
        <f t="shared" si="1"/>
        <v>1000001010KERAMIK 123BAMBANGAGT603521RdVeneti Perla60X601BOX1,08M2130000Merah1300004507545076Promo LebaranPromo Diskon Langsung1500Depok</v>
      </c>
    </row>
    <row r="110" spans="1:20" x14ac:dyDescent="0.3">
      <c r="A110" s="2">
        <v>1000001010</v>
      </c>
      <c r="B110" s="2" t="s">
        <v>63</v>
      </c>
      <c r="C110" s="2" t="s">
        <v>64</v>
      </c>
      <c r="D110" s="2" t="s">
        <v>107</v>
      </c>
      <c r="E110" s="2" t="s">
        <v>108</v>
      </c>
      <c r="F110" s="2" t="s">
        <v>67</v>
      </c>
      <c r="G110" s="3">
        <v>10</v>
      </c>
      <c r="H110" s="2" t="s">
        <v>68</v>
      </c>
      <c r="I110" s="4">
        <v>10.8</v>
      </c>
      <c r="J110" s="2" t="s">
        <v>69</v>
      </c>
      <c r="K110" s="3">
        <v>130000</v>
      </c>
      <c r="L110" s="3" t="s">
        <v>98</v>
      </c>
      <c r="M110" s="3">
        <v>1300000</v>
      </c>
      <c r="N110" s="5">
        <v>45076</v>
      </c>
      <c r="O110" s="5">
        <v>45076</v>
      </c>
      <c r="P110" s="2" t="s">
        <v>17</v>
      </c>
      <c r="Q110" s="2" t="s">
        <v>91</v>
      </c>
      <c r="R110" s="6">
        <v>1500</v>
      </c>
      <c r="S110" s="2" t="s">
        <v>71</v>
      </c>
      <c r="T110" t="str">
        <f t="shared" si="1"/>
        <v>1000001010KERAMIK 123BAMBANGAGT603523RdVeneti Charcoal60X6010BOX10,8M2130000Merah13000004507645076Promo LebaranPromo Diskon Langsung1500Depok</v>
      </c>
    </row>
    <row r="111" spans="1:20" x14ac:dyDescent="0.3">
      <c r="A111" s="2">
        <v>1000001212</v>
      </c>
      <c r="B111" s="2" t="s">
        <v>72</v>
      </c>
      <c r="C111" s="2" t="s">
        <v>64</v>
      </c>
      <c r="D111" s="2" t="s">
        <v>105</v>
      </c>
      <c r="E111" s="2" t="s">
        <v>106</v>
      </c>
      <c r="F111" s="2" t="s">
        <v>67</v>
      </c>
      <c r="G111" s="3">
        <v>25</v>
      </c>
      <c r="H111" s="2" t="s">
        <v>68</v>
      </c>
      <c r="I111" s="4">
        <v>27</v>
      </c>
      <c r="J111" s="2" t="s">
        <v>69</v>
      </c>
      <c r="K111" s="3">
        <v>130000</v>
      </c>
      <c r="L111" s="3" t="s">
        <v>98</v>
      </c>
      <c r="M111" s="3">
        <v>3250000</v>
      </c>
      <c r="N111" s="5">
        <v>45077</v>
      </c>
      <c r="O111" s="5">
        <v>45079</v>
      </c>
      <c r="P111" s="2"/>
      <c r="Q111" s="2"/>
      <c r="R111" s="6"/>
      <c r="S111" s="2" t="s">
        <v>75</v>
      </c>
      <c r="T111" t="str">
        <f t="shared" si="1"/>
        <v>1000001212KARYA MATERIALBAMBANGAGT603522RdVeneti Grigio60X6025BOX27M2130000Merah32500004507745079Bekasi</v>
      </c>
    </row>
    <row r="112" spans="1:20" x14ac:dyDescent="0.3">
      <c r="A112" s="2">
        <v>1000001212</v>
      </c>
      <c r="B112" s="2" t="s">
        <v>72</v>
      </c>
      <c r="C112" s="2" t="s">
        <v>64</v>
      </c>
      <c r="D112" s="2" t="s">
        <v>111</v>
      </c>
      <c r="E112" s="2" t="s">
        <v>112</v>
      </c>
      <c r="F112" s="2" t="s">
        <v>67</v>
      </c>
      <c r="G112" s="3">
        <v>150</v>
      </c>
      <c r="H112" s="2" t="s">
        <v>68</v>
      </c>
      <c r="I112" s="4">
        <v>162</v>
      </c>
      <c r="J112" s="2" t="s">
        <v>69</v>
      </c>
      <c r="K112" s="3">
        <v>130000</v>
      </c>
      <c r="L112" s="3" t="s">
        <v>98</v>
      </c>
      <c r="M112" s="3">
        <v>19500000</v>
      </c>
      <c r="N112" s="5">
        <v>45079</v>
      </c>
      <c r="O112" s="5">
        <v>45079</v>
      </c>
      <c r="P112" s="2"/>
      <c r="Q112" s="2"/>
      <c r="R112" s="6"/>
      <c r="S112" s="2" t="s">
        <v>75</v>
      </c>
      <c r="T112" t="str">
        <f t="shared" si="1"/>
        <v>1000001212KARYA MATERIALBAMBANGAGT602154RdMarseille Bone60X60150BOX162M2130000Merah195000004507945079Bekasi</v>
      </c>
    </row>
    <row r="113" spans="1:20" x14ac:dyDescent="0.3">
      <c r="A113" s="2">
        <v>1000001212</v>
      </c>
      <c r="B113" s="2" t="s">
        <v>72</v>
      </c>
      <c r="C113" s="2" t="s">
        <v>64</v>
      </c>
      <c r="D113" s="2" t="s">
        <v>96</v>
      </c>
      <c r="E113" s="2" t="s">
        <v>97</v>
      </c>
      <c r="F113" s="2" t="s">
        <v>67</v>
      </c>
      <c r="G113" s="3">
        <v>2</v>
      </c>
      <c r="H113" s="2" t="s">
        <v>68</v>
      </c>
      <c r="I113" s="4">
        <v>2.16</v>
      </c>
      <c r="J113" s="2" t="s">
        <v>69</v>
      </c>
      <c r="K113" s="3">
        <v>130000</v>
      </c>
      <c r="L113" s="3" t="s">
        <v>98</v>
      </c>
      <c r="M113" s="3">
        <v>260000</v>
      </c>
      <c r="N113" s="5">
        <v>45080</v>
      </c>
      <c r="O113" s="5">
        <v>45082</v>
      </c>
      <c r="P113" s="2"/>
      <c r="Q113" s="2"/>
      <c r="R113" s="6"/>
      <c r="S113" s="2" t="s">
        <v>75</v>
      </c>
      <c r="T113" t="str">
        <f t="shared" si="1"/>
        <v>1000001212KARYA MATERIALBAMBANGAGT602145RdVancouver Bone60X602BOX2,16M2130000Merah2600004508045082Bekasi</v>
      </c>
    </row>
    <row r="114" spans="1:20" x14ac:dyDescent="0.3">
      <c r="A114" s="2">
        <v>1000001212</v>
      </c>
      <c r="B114" s="2" t="s">
        <v>72</v>
      </c>
      <c r="C114" s="2" t="s">
        <v>64</v>
      </c>
      <c r="D114" s="2" t="s">
        <v>125</v>
      </c>
      <c r="E114" s="2" t="s">
        <v>126</v>
      </c>
      <c r="F114" s="2" t="s">
        <v>67</v>
      </c>
      <c r="G114" s="3">
        <v>46</v>
      </c>
      <c r="H114" s="2" t="s">
        <v>68</v>
      </c>
      <c r="I114" s="4">
        <v>49.68</v>
      </c>
      <c r="J114" s="2" t="s">
        <v>69</v>
      </c>
      <c r="K114" s="3">
        <v>130000</v>
      </c>
      <c r="L114" s="3" t="s">
        <v>98</v>
      </c>
      <c r="M114" s="3">
        <v>5980000</v>
      </c>
      <c r="N114" s="5">
        <v>45082</v>
      </c>
      <c r="O114" s="5">
        <v>45083</v>
      </c>
      <c r="P114" s="2"/>
      <c r="Q114" s="2"/>
      <c r="R114" s="6"/>
      <c r="S114" s="2" t="s">
        <v>75</v>
      </c>
      <c r="T114" t="str">
        <f t="shared" si="1"/>
        <v>1000001212KARYA MATERIALBAMBANGAGT602156RdMarseille Grey60X6046BOX49,68M2130000Merah59800004508245083Bekasi</v>
      </c>
    </row>
    <row r="115" spans="1:20" x14ac:dyDescent="0.3">
      <c r="A115" s="2">
        <v>1000001010</v>
      </c>
      <c r="B115" s="2" t="s">
        <v>63</v>
      </c>
      <c r="C115" s="2" t="s">
        <v>64</v>
      </c>
      <c r="D115" s="2" t="s">
        <v>127</v>
      </c>
      <c r="E115" s="2" t="s">
        <v>128</v>
      </c>
      <c r="F115" s="2" t="s">
        <v>67</v>
      </c>
      <c r="G115" s="3">
        <v>26</v>
      </c>
      <c r="H115" s="2" t="s">
        <v>68</v>
      </c>
      <c r="I115" s="4">
        <v>28.08</v>
      </c>
      <c r="J115" s="2" t="s">
        <v>69</v>
      </c>
      <c r="K115" s="3">
        <v>130000</v>
      </c>
      <c r="L115" s="3" t="s">
        <v>98</v>
      </c>
      <c r="M115" s="3">
        <v>3380000</v>
      </c>
      <c r="N115" s="5">
        <v>45079</v>
      </c>
      <c r="O115" s="5">
        <v>45079</v>
      </c>
      <c r="P115" s="2"/>
      <c r="Q115" s="2"/>
      <c r="R115" s="6"/>
      <c r="S115" s="2" t="s">
        <v>71</v>
      </c>
      <c r="T115" t="str">
        <f t="shared" si="1"/>
        <v>1000001010KERAMIK 123BAMBANGAGT602146RdVancouver Grey60X6026BOX28,08M2130000Merah33800004507945079Depok</v>
      </c>
    </row>
    <row r="116" spans="1:20" x14ac:dyDescent="0.3">
      <c r="A116" s="2">
        <v>1000001212</v>
      </c>
      <c r="B116" s="2" t="s">
        <v>72</v>
      </c>
      <c r="C116" s="2" t="s">
        <v>64</v>
      </c>
      <c r="D116" s="2" t="s">
        <v>111</v>
      </c>
      <c r="E116" s="2" t="s">
        <v>112</v>
      </c>
      <c r="F116" s="2" t="s">
        <v>67</v>
      </c>
      <c r="G116" s="3">
        <v>200</v>
      </c>
      <c r="H116" s="2" t="s">
        <v>68</v>
      </c>
      <c r="I116" s="4">
        <v>216</v>
      </c>
      <c r="J116" s="2" t="s">
        <v>69</v>
      </c>
      <c r="K116" s="3">
        <v>130000</v>
      </c>
      <c r="L116" s="3" t="s">
        <v>98</v>
      </c>
      <c r="M116" s="3">
        <v>26000000</v>
      </c>
      <c r="N116" s="5">
        <v>45096</v>
      </c>
      <c r="O116" s="5">
        <v>45096</v>
      </c>
      <c r="P116" s="2"/>
      <c r="Q116" s="2"/>
      <c r="R116" s="6"/>
      <c r="S116" s="2" t="s">
        <v>75</v>
      </c>
      <c r="T116" t="str">
        <f t="shared" si="1"/>
        <v>1000001212KARYA MATERIALBAMBANGAGT602154RdMarseille Bone60X60200BOX216M2130000Merah260000004509645096Bekasi</v>
      </c>
    </row>
    <row r="117" spans="1:20" x14ac:dyDescent="0.3">
      <c r="A117" s="2">
        <v>1000001212</v>
      </c>
      <c r="B117" s="2" t="s">
        <v>72</v>
      </c>
      <c r="C117" s="2" t="s">
        <v>64</v>
      </c>
      <c r="D117" s="2" t="s">
        <v>123</v>
      </c>
      <c r="E117" s="2" t="s">
        <v>124</v>
      </c>
      <c r="F117" s="2" t="s">
        <v>67</v>
      </c>
      <c r="G117" s="3">
        <v>1</v>
      </c>
      <c r="H117" s="2" t="s">
        <v>68</v>
      </c>
      <c r="I117" s="4">
        <v>1.08</v>
      </c>
      <c r="J117" s="2" t="s">
        <v>69</v>
      </c>
      <c r="K117" s="3">
        <v>130000</v>
      </c>
      <c r="L117" s="3" t="s">
        <v>98</v>
      </c>
      <c r="M117" s="3">
        <v>130000</v>
      </c>
      <c r="N117" s="5">
        <v>45100</v>
      </c>
      <c r="O117" s="5">
        <v>45100</v>
      </c>
      <c r="P117" s="2"/>
      <c r="Q117" s="2"/>
      <c r="R117" s="6"/>
      <c r="S117" s="2" t="s">
        <v>75</v>
      </c>
      <c r="T117" t="str">
        <f t="shared" si="1"/>
        <v>1000001212KARYA MATERIALBAMBANGAGT602517RdPozlana Light60X601BOX1,08M2130000Merah1300004510045100Bekasi</v>
      </c>
    </row>
    <row r="118" spans="1:20" x14ac:dyDescent="0.3">
      <c r="A118" s="2">
        <v>1000001212</v>
      </c>
      <c r="B118" s="2" t="s">
        <v>72</v>
      </c>
      <c r="C118" s="2" t="s">
        <v>64</v>
      </c>
      <c r="D118" s="2" t="s">
        <v>111</v>
      </c>
      <c r="E118" s="2" t="s">
        <v>112</v>
      </c>
      <c r="F118" s="2" t="s">
        <v>67</v>
      </c>
      <c r="G118" s="3">
        <v>50</v>
      </c>
      <c r="H118" s="2" t="s">
        <v>68</v>
      </c>
      <c r="I118" s="4">
        <v>54</v>
      </c>
      <c r="J118" s="2" t="s">
        <v>69</v>
      </c>
      <c r="K118" s="3">
        <v>130000</v>
      </c>
      <c r="L118" s="3" t="s">
        <v>98</v>
      </c>
      <c r="M118" s="3">
        <v>6500000</v>
      </c>
      <c r="N118" s="5">
        <v>45103</v>
      </c>
      <c r="O118" s="5">
        <v>45103</v>
      </c>
      <c r="P118" s="2"/>
      <c r="Q118" s="2"/>
      <c r="R118" s="6"/>
      <c r="S118" s="2" t="s">
        <v>75</v>
      </c>
      <c r="T118" t="str">
        <f t="shared" si="1"/>
        <v>1000001212KARYA MATERIALBAMBANGAGT602154RdMarseille Bone60X6050BOX54M2130000Merah65000004510345103Bekasi</v>
      </c>
    </row>
    <row r="119" spans="1:20" x14ac:dyDescent="0.3">
      <c r="A119" s="2">
        <v>1000001010</v>
      </c>
      <c r="B119" s="2" t="s">
        <v>63</v>
      </c>
      <c r="C119" s="2" t="s">
        <v>64</v>
      </c>
      <c r="D119" s="2" t="s">
        <v>103</v>
      </c>
      <c r="E119" s="2" t="s">
        <v>104</v>
      </c>
      <c r="F119" s="2" t="s">
        <v>67</v>
      </c>
      <c r="G119" s="3">
        <v>15</v>
      </c>
      <c r="H119" s="2" t="s">
        <v>68</v>
      </c>
      <c r="I119" s="4">
        <v>16.2</v>
      </c>
      <c r="J119" s="2" t="s">
        <v>69</v>
      </c>
      <c r="K119" s="3">
        <v>130000</v>
      </c>
      <c r="L119" s="3" t="s">
        <v>98</v>
      </c>
      <c r="M119" s="3">
        <v>1950000</v>
      </c>
      <c r="N119" s="5">
        <v>45101</v>
      </c>
      <c r="O119" s="5">
        <v>45103</v>
      </c>
      <c r="P119" s="2"/>
      <c r="Q119" s="2"/>
      <c r="R119" s="6"/>
      <c r="S119" s="2" t="s">
        <v>71</v>
      </c>
      <c r="T119" t="str">
        <f t="shared" si="1"/>
        <v>1000001010KERAMIK 123BAMBANGAGT602518RdPozlana Dark60X6015BOX16,2M2130000Merah19500004510145103Depok</v>
      </c>
    </row>
    <row r="120" spans="1:20" x14ac:dyDescent="0.3">
      <c r="A120" s="2">
        <v>1000001212</v>
      </c>
      <c r="B120" s="2" t="s">
        <v>72</v>
      </c>
      <c r="C120" s="2" t="s">
        <v>64</v>
      </c>
      <c r="D120" s="2" t="s">
        <v>125</v>
      </c>
      <c r="E120" s="2" t="s">
        <v>126</v>
      </c>
      <c r="F120" s="2" t="s">
        <v>67</v>
      </c>
      <c r="G120" s="3">
        <v>-46</v>
      </c>
      <c r="H120" s="2" t="s">
        <v>68</v>
      </c>
      <c r="I120" s="4">
        <v>-49.68</v>
      </c>
      <c r="J120" s="2" t="s">
        <v>69</v>
      </c>
      <c r="K120" s="3">
        <v>130000</v>
      </c>
      <c r="L120" s="3" t="s">
        <v>98</v>
      </c>
      <c r="M120" s="3">
        <v>-5980000</v>
      </c>
      <c r="N120" s="5">
        <v>45082</v>
      </c>
      <c r="O120" s="5">
        <v>45083</v>
      </c>
      <c r="P120" s="2"/>
      <c r="Q120" s="2"/>
      <c r="R120" s="6"/>
      <c r="S120" s="2" t="s">
        <v>75</v>
      </c>
      <c r="T120" t="str">
        <f t="shared" si="1"/>
        <v>1000001212KARYA MATERIALBAMBANGAGT602156RdMarseille Grey60X60-46BOX-49,68M2130000Merah-59800004508245083Bekasi</v>
      </c>
    </row>
    <row r="121" spans="1:20" x14ac:dyDescent="0.3">
      <c r="A121" s="2">
        <v>1000001212</v>
      </c>
      <c r="B121" s="2" t="s">
        <v>72</v>
      </c>
      <c r="C121" s="2" t="s">
        <v>64</v>
      </c>
      <c r="D121" s="2" t="s">
        <v>103</v>
      </c>
      <c r="E121" s="2" t="s">
        <v>104</v>
      </c>
      <c r="F121" s="2" t="s">
        <v>67</v>
      </c>
      <c r="G121" s="3">
        <v>18</v>
      </c>
      <c r="H121" s="2" t="s">
        <v>68</v>
      </c>
      <c r="I121" s="4">
        <v>19.440000000000001</v>
      </c>
      <c r="J121" s="2" t="s">
        <v>69</v>
      </c>
      <c r="K121" s="3">
        <v>130000</v>
      </c>
      <c r="L121" s="3" t="s">
        <v>98</v>
      </c>
      <c r="M121" s="3">
        <v>2340000</v>
      </c>
      <c r="N121" s="5">
        <v>45099</v>
      </c>
      <c r="O121" s="5">
        <v>45108</v>
      </c>
      <c r="P121" s="2"/>
      <c r="Q121" s="2"/>
      <c r="R121" s="6"/>
      <c r="S121" s="2" t="s">
        <v>75</v>
      </c>
      <c r="T121" t="str">
        <f t="shared" si="1"/>
        <v>1000001212KARYA MATERIALBAMBANGAGT602518RdPozlana Dark60X6018BOX19,44M2130000Merah23400004509945108Bekasi</v>
      </c>
    </row>
    <row r="122" spans="1:20" x14ac:dyDescent="0.3">
      <c r="A122" s="2">
        <v>1000001010</v>
      </c>
      <c r="B122" s="2" t="s">
        <v>63</v>
      </c>
      <c r="C122" s="2" t="s">
        <v>64</v>
      </c>
      <c r="D122" s="2" t="s">
        <v>125</v>
      </c>
      <c r="E122" s="2" t="s">
        <v>126</v>
      </c>
      <c r="F122" s="2" t="s">
        <v>67</v>
      </c>
      <c r="G122" s="3">
        <v>38</v>
      </c>
      <c r="H122" s="2" t="s">
        <v>68</v>
      </c>
      <c r="I122" s="4">
        <v>41.04</v>
      </c>
      <c r="J122" s="2" t="s">
        <v>69</v>
      </c>
      <c r="K122" s="3">
        <v>130000</v>
      </c>
      <c r="L122" s="3" t="s">
        <v>98</v>
      </c>
      <c r="M122" s="3">
        <v>4940000</v>
      </c>
      <c r="N122" s="5">
        <v>45110</v>
      </c>
      <c r="O122" s="5">
        <v>45112</v>
      </c>
      <c r="P122" s="2"/>
      <c r="Q122" s="2"/>
      <c r="R122" s="6"/>
      <c r="S122" s="2" t="s">
        <v>71</v>
      </c>
      <c r="T122" t="str">
        <f t="shared" si="1"/>
        <v>1000001010KERAMIK 123BAMBANGAGT602156RdMarseille Grey60X6038BOX41,04M2130000Merah49400004511045112Depok</v>
      </c>
    </row>
    <row r="123" spans="1:20" x14ac:dyDescent="0.3">
      <c r="A123" s="2">
        <v>1000001212</v>
      </c>
      <c r="B123" s="2" t="s">
        <v>72</v>
      </c>
      <c r="C123" s="2" t="s">
        <v>64</v>
      </c>
      <c r="D123" s="2" t="s">
        <v>109</v>
      </c>
      <c r="E123" s="2" t="s">
        <v>110</v>
      </c>
      <c r="F123" s="2" t="s">
        <v>67</v>
      </c>
      <c r="G123" s="3">
        <v>66</v>
      </c>
      <c r="H123" s="2" t="s">
        <v>68</v>
      </c>
      <c r="I123" s="4">
        <v>71.28</v>
      </c>
      <c r="J123" s="2" t="s">
        <v>69</v>
      </c>
      <c r="K123" s="3">
        <v>130000</v>
      </c>
      <c r="L123" s="3" t="s">
        <v>98</v>
      </c>
      <c r="M123" s="3">
        <v>8580000</v>
      </c>
      <c r="N123" s="5">
        <v>45125</v>
      </c>
      <c r="O123" s="5">
        <v>45125</v>
      </c>
      <c r="P123" s="2"/>
      <c r="Q123" s="2"/>
      <c r="R123" s="2"/>
      <c r="S123" s="2" t="s">
        <v>75</v>
      </c>
      <c r="T123" t="str">
        <f t="shared" si="1"/>
        <v>1000001212KARYA MATERIALBAMBANGAGT603526RdCasamila Smoke60X6066BOX71,28M2130000Merah85800004512545125Bekasi</v>
      </c>
    </row>
    <row r="124" spans="1:20" x14ac:dyDescent="0.3">
      <c r="A124" s="2">
        <v>1000001212</v>
      </c>
      <c r="B124" s="2" t="s">
        <v>72</v>
      </c>
      <c r="C124" s="2" t="s">
        <v>64</v>
      </c>
      <c r="D124" s="2" t="s">
        <v>129</v>
      </c>
      <c r="E124" s="2" t="s">
        <v>130</v>
      </c>
      <c r="F124" s="2" t="s">
        <v>67</v>
      </c>
      <c r="G124" s="3">
        <v>42</v>
      </c>
      <c r="H124" s="2" t="s">
        <v>68</v>
      </c>
      <c r="I124" s="4">
        <v>45.36</v>
      </c>
      <c r="J124" s="2" t="s">
        <v>69</v>
      </c>
      <c r="K124" s="3">
        <v>130000</v>
      </c>
      <c r="L124" s="3" t="s">
        <v>98</v>
      </c>
      <c r="M124" s="3">
        <v>5460000</v>
      </c>
      <c r="N124" s="5">
        <v>45132</v>
      </c>
      <c r="O124" s="5">
        <v>45133</v>
      </c>
      <c r="P124" s="2"/>
      <c r="Q124" s="2"/>
      <c r="R124" s="2"/>
      <c r="S124" s="2" t="s">
        <v>75</v>
      </c>
      <c r="T124" t="str">
        <f t="shared" si="1"/>
        <v>1000001212KARYA MATERIALBAMBANGAGT603525RdCasamila Ash60X6042BOX45,36M2130000Merah54600004513245133Bekasi</v>
      </c>
    </row>
    <row r="125" spans="1:20" x14ac:dyDescent="0.3">
      <c r="A125" s="2">
        <v>1000001212</v>
      </c>
      <c r="B125" s="2" t="s">
        <v>72</v>
      </c>
      <c r="C125" s="2" t="s">
        <v>64</v>
      </c>
      <c r="D125" s="2" t="s">
        <v>125</v>
      </c>
      <c r="E125" s="2" t="s">
        <v>126</v>
      </c>
      <c r="F125" s="2" t="s">
        <v>67</v>
      </c>
      <c r="G125" s="3">
        <v>79</v>
      </c>
      <c r="H125" s="2" t="s">
        <v>68</v>
      </c>
      <c r="I125" s="4">
        <v>85.32</v>
      </c>
      <c r="J125" s="2" t="s">
        <v>69</v>
      </c>
      <c r="K125" s="3">
        <v>130000</v>
      </c>
      <c r="L125" s="3" t="s">
        <v>98</v>
      </c>
      <c r="M125" s="3">
        <v>10270000</v>
      </c>
      <c r="N125" s="5">
        <v>45139</v>
      </c>
      <c r="O125" s="5">
        <v>45139</v>
      </c>
      <c r="P125" s="2"/>
      <c r="Q125" s="2"/>
      <c r="R125" s="2"/>
      <c r="S125" s="2" t="s">
        <v>75</v>
      </c>
      <c r="T125" t="str">
        <f t="shared" si="1"/>
        <v>1000001212KARYA MATERIALBAMBANGAGT602156RdMarseille Grey60X6079BOX85,32M2130000Merah102700004513945139Bekasi</v>
      </c>
    </row>
    <row r="126" spans="1:20" x14ac:dyDescent="0.3">
      <c r="A126" s="2">
        <v>1000001212</v>
      </c>
      <c r="B126" s="2" t="s">
        <v>72</v>
      </c>
      <c r="C126" s="2" t="s">
        <v>64</v>
      </c>
      <c r="D126" s="2" t="s">
        <v>113</v>
      </c>
      <c r="E126" s="2" t="s">
        <v>114</v>
      </c>
      <c r="F126" s="2" t="s">
        <v>67</v>
      </c>
      <c r="G126" s="3">
        <v>42</v>
      </c>
      <c r="H126" s="2" t="s">
        <v>68</v>
      </c>
      <c r="I126" s="4">
        <v>45.36</v>
      </c>
      <c r="J126" s="2" t="s">
        <v>69</v>
      </c>
      <c r="K126" s="3">
        <v>130000</v>
      </c>
      <c r="L126" s="3" t="s">
        <v>98</v>
      </c>
      <c r="M126" s="3">
        <v>5460000</v>
      </c>
      <c r="N126" s="5">
        <v>45140</v>
      </c>
      <c r="O126" s="5">
        <v>45141</v>
      </c>
      <c r="P126" s="2"/>
      <c r="Q126" s="2"/>
      <c r="R126" s="2"/>
      <c r="S126" s="2" t="s">
        <v>75</v>
      </c>
      <c r="T126" t="str">
        <f t="shared" si="1"/>
        <v>1000001212KARYA MATERIALBAMBANGAGT602121RdMelbourne White60X6042BOX45,36M2130000Merah54600004514045141Bekasi</v>
      </c>
    </row>
    <row r="127" spans="1:20" x14ac:dyDescent="0.3">
      <c r="A127" s="2">
        <v>1000001212</v>
      </c>
      <c r="B127" s="2" t="s">
        <v>72</v>
      </c>
      <c r="C127" s="2" t="s">
        <v>64</v>
      </c>
      <c r="D127" s="2" t="s">
        <v>113</v>
      </c>
      <c r="E127" s="2" t="s">
        <v>114</v>
      </c>
      <c r="F127" s="2" t="s">
        <v>67</v>
      </c>
      <c r="G127" s="3">
        <v>26</v>
      </c>
      <c r="H127" s="2" t="s">
        <v>68</v>
      </c>
      <c r="I127" s="4">
        <v>28.08</v>
      </c>
      <c r="J127" s="2" t="s">
        <v>69</v>
      </c>
      <c r="K127" s="3">
        <v>130000</v>
      </c>
      <c r="L127" s="3" t="s">
        <v>98</v>
      </c>
      <c r="M127" s="3">
        <v>3380000</v>
      </c>
      <c r="N127" s="5">
        <v>45146</v>
      </c>
      <c r="O127" s="5">
        <v>45147</v>
      </c>
      <c r="P127" s="2"/>
      <c r="Q127" s="2"/>
      <c r="R127" s="2"/>
      <c r="S127" s="2" t="s">
        <v>75</v>
      </c>
      <c r="T127" t="str">
        <f t="shared" si="1"/>
        <v>1000001212KARYA MATERIALBAMBANGAGT602121RdMelbourne White60X6026BOX28,08M2130000Merah33800004514645147Bekasi</v>
      </c>
    </row>
    <row r="128" spans="1:20" x14ac:dyDescent="0.3">
      <c r="A128" s="2">
        <v>1000001212</v>
      </c>
      <c r="B128" s="2" t="s">
        <v>72</v>
      </c>
      <c r="C128" s="2" t="s">
        <v>64</v>
      </c>
      <c r="D128" s="2" t="s">
        <v>107</v>
      </c>
      <c r="E128" s="2" t="s">
        <v>108</v>
      </c>
      <c r="F128" s="2" t="s">
        <v>67</v>
      </c>
      <c r="G128" s="3">
        <v>160</v>
      </c>
      <c r="H128" s="2" t="s">
        <v>68</v>
      </c>
      <c r="I128" s="4">
        <v>172.8</v>
      </c>
      <c r="J128" s="2" t="s">
        <v>69</v>
      </c>
      <c r="K128" s="3">
        <v>130000</v>
      </c>
      <c r="L128" s="3" t="s">
        <v>98</v>
      </c>
      <c r="M128" s="3">
        <v>20800000</v>
      </c>
      <c r="N128" s="5">
        <v>45146</v>
      </c>
      <c r="O128" s="5">
        <v>45148</v>
      </c>
      <c r="P128" s="2"/>
      <c r="Q128" s="2"/>
      <c r="R128" s="2"/>
      <c r="S128" s="2" t="s">
        <v>75</v>
      </c>
      <c r="T128" t="str">
        <f t="shared" si="1"/>
        <v>1000001212KARYA MATERIALBAMBANGAGT603523RdVeneti Charcoal60X60160BOX172,8M2130000Merah208000004514645148Bekasi</v>
      </c>
    </row>
    <row r="129" spans="1:20" x14ac:dyDescent="0.3">
      <c r="A129" s="2">
        <v>1000001212</v>
      </c>
      <c r="B129" s="2" t="s">
        <v>72</v>
      </c>
      <c r="C129" s="2" t="s">
        <v>64</v>
      </c>
      <c r="D129" s="2" t="s">
        <v>96</v>
      </c>
      <c r="E129" s="2" t="s">
        <v>97</v>
      </c>
      <c r="F129" s="2" t="s">
        <v>67</v>
      </c>
      <c r="G129" s="3">
        <v>11</v>
      </c>
      <c r="H129" s="2" t="s">
        <v>68</v>
      </c>
      <c r="I129" s="4">
        <v>11.88</v>
      </c>
      <c r="J129" s="2" t="s">
        <v>69</v>
      </c>
      <c r="K129" s="3">
        <v>130000</v>
      </c>
      <c r="L129" s="3" t="s">
        <v>98</v>
      </c>
      <c r="M129" s="3">
        <v>1430000</v>
      </c>
      <c r="N129" s="5">
        <v>45146</v>
      </c>
      <c r="O129" s="5">
        <v>45149</v>
      </c>
      <c r="P129" s="2"/>
      <c r="Q129" s="2"/>
      <c r="R129" s="2"/>
      <c r="S129" s="2" t="s">
        <v>75</v>
      </c>
      <c r="T129" t="str">
        <f t="shared" si="1"/>
        <v>1000001212KARYA MATERIALBAMBANGAGT602145RdVancouver Bone60X6011BOX11,88M2130000Merah14300004514645149Bekasi</v>
      </c>
    </row>
    <row r="130" spans="1:20" x14ac:dyDescent="0.3">
      <c r="A130" s="2">
        <v>1000001212</v>
      </c>
      <c r="B130" s="2" t="s">
        <v>72</v>
      </c>
      <c r="C130" s="2" t="s">
        <v>64</v>
      </c>
      <c r="D130" s="2" t="s">
        <v>101</v>
      </c>
      <c r="E130" s="2" t="s">
        <v>102</v>
      </c>
      <c r="F130" s="2" t="s">
        <v>67</v>
      </c>
      <c r="G130" s="3">
        <v>42</v>
      </c>
      <c r="H130" s="2" t="s">
        <v>68</v>
      </c>
      <c r="I130" s="4">
        <v>45.36</v>
      </c>
      <c r="J130" s="2" t="s">
        <v>69</v>
      </c>
      <c r="K130" s="3">
        <v>130000</v>
      </c>
      <c r="L130" s="3" t="s">
        <v>98</v>
      </c>
      <c r="M130" s="3">
        <v>5460000</v>
      </c>
      <c r="N130" s="5">
        <v>45217</v>
      </c>
      <c r="O130" s="5">
        <v>45218</v>
      </c>
      <c r="P130" s="2"/>
      <c r="Q130" s="2"/>
      <c r="R130" s="6"/>
      <c r="S130" s="2" t="s">
        <v>75</v>
      </c>
      <c r="T130" t="str">
        <f t="shared" ref="T130:T193" si="2">_xlfn.CONCAT(A130:S130)</f>
        <v>1000001212KARYA MATERIALBAMBANGAGT602251RdYokohama Bone60X6042BOX45,36M2130000Merah54600004521745218Bekasi</v>
      </c>
    </row>
    <row r="131" spans="1:20" x14ac:dyDescent="0.3">
      <c r="A131" s="2">
        <v>1000001212</v>
      </c>
      <c r="B131" s="2" t="s">
        <v>72</v>
      </c>
      <c r="C131" s="2" t="s">
        <v>64</v>
      </c>
      <c r="D131" s="2" t="s">
        <v>101</v>
      </c>
      <c r="E131" s="2" t="s">
        <v>102</v>
      </c>
      <c r="F131" s="2" t="s">
        <v>67</v>
      </c>
      <c r="G131" s="3">
        <v>6</v>
      </c>
      <c r="H131" s="2" t="s">
        <v>68</v>
      </c>
      <c r="I131" s="4">
        <v>6.48</v>
      </c>
      <c r="J131" s="2" t="s">
        <v>69</v>
      </c>
      <c r="K131" s="3">
        <v>130000</v>
      </c>
      <c r="L131" s="3" t="s">
        <v>98</v>
      </c>
      <c r="M131" s="3">
        <v>780000</v>
      </c>
      <c r="N131" s="5">
        <v>45217</v>
      </c>
      <c r="O131" s="5">
        <v>45219</v>
      </c>
      <c r="P131" s="2"/>
      <c r="Q131" s="2"/>
      <c r="R131" s="6"/>
      <c r="S131" s="2" t="s">
        <v>75</v>
      </c>
      <c r="T131" t="str">
        <f t="shared" si="2"/>
        <v>1000001212KARYA MATERIALBAMBANGAGT602251RdYokohama Bone60X606BOX6,48M2130000Merah7800004521745219Bekasi</v>
      </c>
    </row>
    <row r="132" spans="1:20" x14ac:dyDescent="0.3">
      <c r="A132" s="2">
        <v>1000001212</v>
      </c>
      <c r="B132" s="2" t="s">
        <v>72</v>
      </c>
      <c r="C132" s="2" t="s">
        <v>64</v>
      </c>
      <c r="D132" s="2" t="s">
        <v>99</v>
      </c>
      <c r="E132" s="2" t="s">
        <v>100</v>
      </c>
      <c r="F132" s="2" t="s">
        <v>67</v>
      </c>
      <c r="G132" s="3">
        <v>21</v>
      </c>
      <c r="H132" s="2" t="s">
        <v>68</v>
      </c>
      <c r="I132" s="4">
        <v>22.68</v>
      </c>
      <c r="J132" s="2" t="s">
        <v>69</v>
      </c>
      <c r="K132" s="3">
        <v>130000</v>
      </c>
      <c r="L132" s="3" t="s">
        <v>98</v>
      </c>
      <c r="M132" s="3">
        <v>2730000</v>
      </c>
      <c r="N132" s="5">
        <v>45219</v>
      </c>
      <c r="O132" s="5">
        <v>45223</v>
      </c>
      <c r="P132" s="2"/>
      <c r="Q132" s="2"/>
      <c r="R132" s="6"/>
      <c r="S132" s="2" t="s">
        <v>75</v>
      </c>
      <c r="T132" t="str">
        <f t="shared" si="2"/>
        <v>1000001212KARYA MATERIALBAMBANGAGT602155RdMarseille Beige60X6021BOX22,68M2130000Merah27300004521945223Bekasi</v>
      </c>
    </row>
    <row r="133" spans="1:20" x14ac:dyDescent="0.3">
      <c r="A133" s="2">
        <v>1000001212</v>
      </c>
      <c r="B133" s="2" t="s">
        <v>72</v>
      </c>
      <c r="C133" s="2" t="s">
        <v>64</v>
      </c>
      <c r="D133" s="2" t="s">
        <v>101</v>
      </c>
      <c r="E133" s="2" t="s">
        <v>102</v>
      </c>
      <c r="F133" s="2" t="s">
        <v>67</v>
      </c>
      <c r="G133" s="3">
        <v>11</v>
      </c>
      <c r="H133" s="2" t="s">
        <v>68</v>
      </c>
      <c r="I133" s="4">
        <v>11.88</v>
      </c>
      <c r="J133" s="2" t="s">
        <v>69</v>
      </c>
      <c r="K133" s="3">
        <v>130000</v>
      </c>
      <c r="L133" s="3" t="s">
        <v>98</v>
      </c>
      <c r="M133" s="3">
        <v>1430000</v>
      </c>
      <c r="N133" s="5">
        <v>45223</v>
      </c>
      <c r="O133" s="5">
        <v>45223</v>
      </c>
      <c r="P133" s="2"/>
      <c r="Q133" s="2"/>
      <c r="R133" s="6"/>
      <c r="S133" s="2" t="s">
        <v>75</v>
      </c>
      <c r="T133" t="str">
        <f t="shared" si="2"/>
        <v>1000001212KARYA MATERIALBAMBANGAGT602251RdYokohama Bone60X6011BOX11,88M2130000Merah14300004522345223Bekasi</v>
      </c>
    </row>
    <row r="134" spans="1:20" x14ac:dyDescent="0.3">
      <c r="A134" s="2">
        <v>1000001111</v>
      </c>
      <c r="B134" s="2" t="s">
        <v>131</v>
      </c>
      <c r="C134" s="2" t="s">
        <v>132</v>
      </c>
      <c r="D134" s="2" t="s">
        <v>103</v>
      </c>
      <c r="E134" s="2" t="s">
        <v>104</v>
      </c>
      <c r="F134" s="2" t="s">
        <v>67</v>
      </c>
      <c r="G134" s="3">
        <v>120</v>
      </c>
      <c r="H134" s="2" t="s">
        <v>68</v>
      </c>
      <c r="I134" s="4">
        <v>129.6</v>
      </c>
      <c r="J134" s="2" t="s">
        <v>69</v>
      </c>
      <c r="K134" s="3">
        <v>130000</v>
      </c>
      <c r="L134" s="3" t="s">
        <v>98</v>
      </c>
      <c r="M134" s="3">
        <v>15600000</v>
      </c>
      <c r="N134" s="5">
        <v>45220</v>
      </c>
      <c r="O134" s="5">
        <v>45222</v>
      </c>
      <c r="P134" s="2"/>
      <c r="Q134" s="2"/>
      <c r="R134" s="6"/>
      <c r="S134" s="2" t="s">
        <v>133</v>
      </c>
      <c r="T134" t="str">
        <f t="shared" si="2"/>
        <v>1000001111NIA BANGUNANHARRYAGT602518RdPozlana Dark60X60120BOX129,6M2130000Merah156000004522045222Jakarta</v>
      </c>
    </row>
    <row r="135" spans="1:20" x14ac:dyDescent="0.3">
      <c r="A135" s="2">
        <v>1000001010</v>
      </c>
      <c r="B135" s="2" t="s">
        <v>63</v>
      </c>
      <c r="C135" s="2" t="s">
        <v>82</v>
      </c>
      <c r="D135" s="2" t="s">
        <v>123</v>
      </c>
      <c r="E135" s="2" t="s">
        <v>124</v>
      </c>
      <c r="F135" s="2" t="s">
        <v>67</v>
      </c>
      <c r="G135" s="3">
        <v>47</v>
      </c>
      <c r="H135" s="2" t="s">
        <v>68</v>
      </c>
      <c r="I135" s="4">
        <v>50.76</v>
      </c>
      <c r="J135" s="2" t="s">
        <v>69</v>
      </c>
      <c r="K135" s="3">
        <v>130000</v>
      </c>
      <c r="L135" s="3" t="s">
        <v>98</v>
      </c>
      <c r="M135" s="3">
        <v>6110000</v>
      </c>
      <c r="N135" s="5">
        <v>45227</v>
      </c>
      <c r="O135" s="5">
        <v>45230</v>
      </c>
      <c r="P135" s="2"/>
      <c r="Q135" s="2"/>
      <c r="R135" s="6"/>
      <c r="S135" s="2" t="s">
        <v>71</v>
      </c>
      <c r="T135" t="str">
        <f t="shared" si="2"/>
        <v>1000001010KERAMIK 123RIZALAGT602517RdPozlana Light60X6047BOX50,76M2130000Merah61100004522745230Depok</v>
      </c>
    </row>
    <row r="136" spans="1:20" x14ac:dyDescent="0.3">
      <c r="A136" s="2">
        <v>1000001010</v>
      </c>
      <c r="B136" s="2" t="s">
        <v>63</v>
      </c>
      <c r="C136" s="2" t="s">
        <v>82</v>
      </c>
      <c r="D136" s="2" t="s">
        <v>123</v>
      </c>
      <c r="E136" s="2" t="s">
        <v>124</v>
      </c>
      <c r="F136" s="2" t="s">
        <v>67</v>
      </c>
      <c r="G136" s="3">
        <v>1</v>
      </c>
      <c r="H136" s="2" t="s">
        <v>68</v>
      </c>
      <c r="I136" s="4">
        <v>1.08</v>
      </c>
      <c r="J136" s="2" t="s">
        <v>69</v>
      </c>
      <c r="K136" s="3">
        <v>130000</v>
      </c>
      <c r="L136" s="3" t="s">
        <v>98</v>
      </c>
      <c r="M136" s="3">
        <v>130000</v>
      </c>
      <c r="N136" s="5">
        <v>45239</v>
      </c>
      <c r="O136" s="5">
        <v>45243</v>
      </c>
      <c r="P136" s="2"/>
      <c r="Q136" s="2"/>
      <c r="R136" s="6"/>
      <c r="S136" s="2" t="s">
        <v>71</v>
      </c>
      <c r="T136" t="str">
        <f t="shared" si="2"/>
        <v>1000001010KERAMIK 123RIZALAGT602517RdPozlana Light60X601BOX1,08M2130000Merah1300004523945243Depok</v>
      </c>
    </row>
    <row r="137" spans="1:20" x14ac:dyDescent="0.3">
      <c r="A137" s="2">
        <v>1000001010</v>
      </c>
      <c r="B137" s="2" t="s">
        <v>63</v>
      </c>
      <c r="C137" s="2" t="s">
        <v>82</v>
      </c>
      <c r="D137" s="2" t="s">
        <v>123</v>
      </c>
      <c r="E137" s="2" t="s">
        <v>124</v>
      </c>
      <c r="F137" s="2" t="s">
        <v>67</v>
      </c>
      <c r="G137" s="3">
        <v>3</v>
      </c>
      <c r="H137" s="2" t="s">
        <v>68</v>
      </c>
      <c r="I137" s="4">
        <v>3.24</v>
      </c>
      <c r="J137" s="2" t="s">
        <v>69</v>
      </c>
      <c r="K137" s="3">
        <v>130000</v>
      </c>
      <c r="L137" s="3" t="s">
        <v>98</v>
      </c>
      <c r="M137" s="3">
        <v>390000</v>
      </c>
      <c r="N137" s="5">
        <v>45240</v>
      </c>
      <c r="O137" s="5">
        <v>45244</v>
      </c>
      <c r="P137" s="2"/>
      <c r="Q137" s="2"/>
      <c r="R137" s="6"/>
      <c r="S137" s="2" t="s">
        <v>71</v>
      </c>
      <c r="T137" t="str">
        <f t="shared" si="2"/>
        <v>1000001010KERAMIK 123RIZALAGT602517RdPozlana Light60X603BOX3,24M2130000Merah3900004524045244Depok</v>
      </c>
    </row>
    <row r="138" spans="1:20" x14ac:dyDescent="0.3">
      <c r="A138" s="2">
        <v>1000001010</v>
      </c>
      <c r="B138" s="2" t="s">
        <v>63</v>
      </c>
      <c r="C138" s="2" t="s">
        <v>82</v>
      </c>
      <c r="D138" s="2" t="s">
        <v>134</v>
      </c>
      <c r="E138" s="2" t="s">
        <v>135</v>
      </c>
      <c r="F138" s="2" t="s">
        <v>67</v>
      </c>
      <c r="G138" s="3">
        <v>1</v>
      </c>
      <c r="H138" s="2" t="s">
        <v>68</v>
      </c>
      <c r="I138" s="4">
        <v>1.08</v>
      </c>
      <c r="J138" s="2" t="s">
        <v>69</v>
      </c>
      <c r="K138" s="3">
        <v>130000</v>
      </c>
      <c r="L138" s="3" t="s">
        <v>98</v>
      </c>
      <c r="M138" s="3">
        <v>130000</v>
      </c>
      <c r="N138" s="5">
        <v>45241</v>
      </c>
      <c r="O138" s="5">
        <v>45244</v>
      </c>
      <c r="P138" s="2"/>
      <c r="Q138" s="2"/>
      <c r="R138" s="6"/>
      <c r="S138" s="2" t="s">
        <v>71</v>
      </c>
      <c r="T138" t="str">
        <f t="shared" si="2"/>
        <v>1000001010KERAMIK 123RIZALAGT602428RdMaine Grigio60X601BOX1,08M2130000Merah1300004524145244Depok</v>
      </c>
    </row>
    <row r="139" spans="1:20" x14ac:dyDescent="0.3">
      <c r="A139" s="2">
        <v>1000001010</v>
      </c>
      <c r="B139" s="2" t="s">
        <v>63</v>
      </c>
      <c r="C139" s="2" t="s">
        <v>82</v>
      </c>
      <c r="D139" s="2" t="s">
        <v>96</v>
      </c>
      <c r="E139" s="2" t="s">
        <v>97</v>
      </c>
      <c r="F139" s="2" t="s">
        <v>67</v>
      </c>
      <c r="G139" s="3">
        <v>9</v>
      </c>
      <c r="H139" s="2" t="s">
        <v>68</v>
      </c>
      <c r="I139" s="4">
        <v>9.7200000000000006</v>
      </c>
      <c r="J139" s="2" t="s">
        <v>69</v>
      </c>
      <c r="K139" s="3">
        <v>130000</v>
      </c>
      <c r="L139" s="3" t="s">
        <v>98</v>
      </c>
      <c r="M139" s="3">
        <v>1170000</v>
      </c>
      <c r="N139" s="5">
        <v>45245</v>
      </c>
      <c r="O139" s="5">
        <v>45245</v>
      </c>
      <c r="P139" s="2"/>
      <c r="Q139" s="2"/>
      <c r="R139" s="6"/>
      <c r="S139" s="2" t="s">
        <v>71</v>
      </c>
      <c r="T139" t="str">
        <f t="shared" si="2"/>
        <v>1000001010KERAMIK 123RIZALAGT602145RdVancouver Bone60X609BOX9,72M2130000Merah11700004524545245Depok</v>
      </c>
    </row>
    <row r="140" spans="1:20" x14ac:dyDescent="0.3">
      <c r="A140" s="2">
        <v>1000001010</v>
      </c>
      <c r="B140" s="2" t="s">
        <v>63</v>
      </c>
      <c r="C140" s="2" t="s">
        <v>82</v>
      </c>
      <c r="D140" s="2" t="s">
        <v>134</v>
      </c>
      <c r="E140" s="2" t="s">
        <v>135</v>
      </c>
      <c r="F140" s="2" t="s">
        <v>67</v>
      </c>
      <c r="G140" s="3">
        <v>4</v>
      </c>
      <c r="H140" s="2" t="s">
        <v>68</v>
      </c>
      <c r="I140" s="4">
        <v>4.32</v>
      </c>
      <c r="J140" s="2" t="s">
        <v>69</v>
      </c>
      <c r="K140" s="3">
        <v>130000</v>
      </c>
      <c r="L140" s="3" t="s">
        <v>98</v>
      </c>
      <c r="M140" s="3">
        <v>520000</v>
      </c>
      <c r="N140" s="5">
        <v>45247</v>
      </c>
      <c r="O140" s="5">
        <v>45247</v>
      </c>
      <c r="P140" s="2"/>
      <c r="Q140" s="2"/>
      <c r="R140" s="6"/>
      <c r="S140" s="2" t="s">
        <v>71</v>
      </c>
      <c r="T140" t="str">
        <f t="shared" si="2"/>
        <v>1000001010KERAMIK 123RIZALAGT602428RdMaine Grigio60X604BOX4,32M2130000Merah5200004524745247Depok</v>
      </c>
    </row>
    <row r="141" spans="1:20" x14ac:dyDescent="0.3">
      <c r="A141" s="2">
        <v>1000001010</v>
      </c>
      <c r="B141" s="2" t="s">
        <v>63</v>
      </c>
      <c r="C141" s="2" t="s">
        <v>82</v>
      </c>
      <c r="D141" s="2" t="s">
        <v>123</v>
      </c>
      <c r="E141" s="2" t="s">
        <v>124</v>
      </c>
      <c r="F141" s="2" t="s">
        <v>67</v>
      </c>
      <c r="G141" s="3">
        <v>180</v>
      </c>
      <c r="H141" s="2" t="s">
        <v>68</v>
      </c>
      <c r="I141" s="4">
        <v>194.4</v>
      </c>
      <c r="J141" s="2" t="s">
        <v>69</v>
      </c>
      <c r="K141" s="3">
        <v>130000</v>
      </c>
      <c r="L141" s="3" t="s">
        <v>98</v>
      </c>
      <c r="M141" s="3">
        <v>23400000</v>
      </c>
      <c r="N141" s="5">
        <v>45253</v>
      </c>
      <c r="O141" s="5">
        <v>45254</v>
      </c>
      <c r="P141" s="2"/>
      <c r="Q141" s="2"/>
      <c r="R141" s="6"/>
      <c r="S141" s="2" t="s">
        <v>71</v>
      </c>
      <c r="T141" t="str">
        <f t="shared" si="2"/>
        <v>1000001010KERAMIK 123RIZALAGT602517RdPozlana Light60X60180BOX194,4M2130000Merah234000004525345254Depok</v>
      </c>
    </row>
    <row r="142" spans="1:20" x14ac:dyDescent="0.3">
      <c r="A142" s="2">
        <v>1000001010</v>
      </c>
      <c r="B142" s="2" t="s">
        <v>63</v>
      </c>
      <c r="C142" s="2" t="s">
        <v>82</v>
      </c>
      <c r="D142" s="2" t="s">
        <v>123</v>
      </c>
      <c r="E142" s="2" t="s">
        <v>124</v>
      </c>
      <c r="F142" s="2" t="s">
        <v>67</v>
      </c>
      <c r="G142" s="3">
        <v>41</v>
      </c>
      <c r="H142" s="2" t="s">
        <v>68</v>
      </c>
      <c r="I142" s="4">
        <v>44.28</v>
      </c>
      <c r="J142" s="2" t="s">
        <v>69</v>
      </c>
      <c r="K142" s="3">
        <v>130000</v>
      </c>
      <c r="L142" s="3" t="s">
        <v>98</v>
      </c>
      <c r="M142" s="3">
        <v>5330000</v>
      </c>
      <c r="N142" s="5">
        <v>45253</v>
      </c>
      <c r="O142" s="5">
        <v>45254</v>
      </c>
      <c r="P142" s="2"/>
      <c r="Q142" s="2"/>
      <c r="R142" s="6"/>
      <c r="S142" s="2" t="s">
        <v>71</v>
      </c>
      <c r="T142" t="str">
        <f t="shared" si="2"/>
        <v>1000001010KERAMIK 123RIZALAGT602517RdPozlana Light60X6041BOX44,28M2130000Merah53300004525345254Depok</v>
      </c>
    </row>
    <row r="143" spans="1:20" x14ac:dyDescent="0.3">
      <c r="A143" s="2">
        <v>1000001010</v>
      </c>
      <c r="B143" s="2" t="s">
        <v>63</v>
      </c>
      <c r="C143" s="2" t="s">
        <v>82</v>
      </c>
      <c r="D143" s="2" t="s">
        <v>123</v>
      </c>
      <c r="E143" s="2" t="s">
        <v>124</v>
      </c>
      <c r="F143" s="2" t="s">
        <v>67</v>
      </c>
      <c r="G143" s="3">
        <v>200</v>
      </c>
      <c r="H143" s="2" t="s">
        <v>68</v>
      </c>
      <c r="I143" s="4">
        <v>216</v>
      </c>
      <c r="J143" s="2" t="s">
        <v>69</v>
      </c>
      <c r="K143" s="3">
        <v>130000</v>
      </c>
      <c r="L143" s="3" t="s">
        <v>98</v>
      </c>
      <c r="M143" s="3">
        <v>26000000</v>
      </c>
      <c r="N143" s="5">
        <v>45253</v>
      </c>
      <c r="O143" s="5">
        <v>45255</v>
      </c>
      <c r="P143" s="2"/>
      <c r="Q143" s="2"/>
      <c r="R143" s="6"/>
      <c r="S143" s="2" t="s">
        <v>71</v>
      </c>
      <c r="T143" t="str">
        <f t="shared" si="2"/>
        <v>1000001010KERAMIK 123RIZALAGT602517RdPozlana Light60X60200BOX216M2130000Merah260000004525345255Depok</v>
      </c>
    </row>
    <row r="144" spans="1:20" x14ac:dyDescent="0.3">
      <c r="A144" s="2">
        <v>1000001010</v>
      </c>
      <c r="B144" s="2" t="s">
        <v>63</v>
      </c>
      <c r="C144" s="2" t="s">
        <v>82</v>
      </c>
      <c r="D144" s="2" t="s">
        <v>123</v>
      </c>
      <c r="E144" s="2" t="s">
        <v>124</v>
      </c>
      <c r="F144" s="2" t="s">
        <v>67</v>
      </c>
      <c r="G144" s="3">
        <v>181</v>
      </c>
      <c r="H144" s="2" t="s">
        <v>68</v>
      </c>
      <c r="I144" s="4">
        <v>195.48</v>
      </c>
      <c r="J144" s="2" t="s">
        <v>69</v>
      </c>
      <c r="K144" s="3">
        <v>130000</v>
      </c>
      <c r="L144" s="3" t="s">
        <v>98</v>
      </c>
      <c r="M144" s="3">
        <v>23530000</v>
      </c>
      <c r="N144" s="5">
        <v>45253</v>
      </c>
      <c r="O144" s="5">
        <v>45258</v>
      </c>
      <c r="P144" s="2"/>
      <c r="Q144" s="2"/>
      <c r="R144" s="6"/>
      <c r="S144" s="2" t="s">
        <v>71</v>
      </c>
      <c r="T144" t="str">
        <f t="shared" si="2"/>
        <v>1000001010KERAMIK 123RIZALAGT602517RdPozlana Light60X60181BOX195,48M2130000Merah235300004525345258Depok</v>
      </c>
    </row>
    <row r="145" spans="1:20" x14ac:dyDescent="0.3">
      <c r="A145" s="2">
        <v>1000001010</v>
      </c>
      <c r="B145" s="2" t="s">
        <v>63</v>
      </c>
      <c r="C145" s="2" t="s">
        <v>82</v>
      </c>
      <c r="D145" s="2" t="s">
        <v>121</v>
      </c>
      <c r="E145" s="2" t="s">
        <v>122</v>
      </c>
      <c r="F145" s="2" t="s">
        <v>67</v>
      </c>
      <c r="G145" s="3">
        <v>410</v>
      </c>
      <c r="H145" s="2" t="s">
        <v>68</v>
      </c>
      <c r="I145" s="4">
        <v>442.8</v>
      </c>
      <c r="J145" s="2" t="s">
        <v>69</v>
      </c>
      <c r="K145" s="3">
        <v>130000</v>
      </c>
      <c r="L145" s="3" t="s">
        <v>98</v>
      </c>
      <c r="M145" s="3">
        <v>53300000</v>
      </c>
      <c r="N145" s="5">
        <v>45233</v>
      </c>
      <c r="O145" s="5">
        <v>45233</v>
      </c>
      <c r="P145" s="2"/>
      <c r="Q145" s="2"/>
      <c r="R145" s="6"/>
      <c r="S145" s="2" t="s">
        <v>71</v>
      </c>
      <c r="T145" t="str">
        <f t="shared" si="2"/>
        <v>1000001010KERAMIK 123RIZALAGT602609RdDomus Bone60X60410BOX442,8M2130000Merah533000004523345233Depok</v>
      </c>
    </row>
    <row r="146" spans="1:20" x14ac:dyDescent="0.3">
      <c r="A146" s="2">
        <v>1000001010</v>
      </c>
      <c r="B146" s="2" t="s">
        <v>63</v>
      </c>
      <c r="C146" s="2" t="s">
        <v>82</v>
      </c>
      <c r="D146" s="2" t="s">
        <v>134</v>
      </c>
      <c r="E146" s="2" t="s">
        <v>135</v>
      </c>
      <c r="F146" s="2" t="s">
        <v>67</v>
      </c>
      <c r="G146" s="3">
        <v>4</v>
      </c>
      <c r="H146" s="2" t="s">
        <v>68</v>
      </c>
      <c r="I146" s="4">
        <v>4.32</v>
      </c>
      <c r="J146" s="2" t="s">
        <v>69</v>
      </c>
      <c r="K146" s="3">
        <v>130000</v>
      </c>
      <c r="L146" s="3" t="s">
        <v>98</v>
      </c>
      <c r="M146" s="3">
        <v>520000</v>
      </c>
      <c r="N146" s="5">
        <v>45236</v>
      </c>
      <c r="O146" s="5">
        <v>45238</v>
      </c>
      <c r="P146" s="2"/>
      <c r="Q146" s="2"/>
      <c r="R146" s="6"/>
      <c r="S146" s="2" t="s">
        <v>71</v>
      </c>
      <c r="T146" t="str">
        <f t="shared" si="2"/>
        <v>1000001010KERAMIK 123RIZALAGT602428RdMaine Grigio60X604BOX4,32M2130000Merah5200004523645238Depok</v>
      </c>
    </row>
    <row r="147" spans="1:20" x14ac:dyDescent="0.3">
      <c r="A147" s="2">
        <v>1000001010</v>
      </c>
      <c r="B147" s="2" t="s">
        <v>63</v>
      </c>
      <c r="C147" s="2" t="s">
        <v>82</v>
      </c>
      <c r="D147" s="2" t="s">
        <v>136</v>
      </c>
      <c r="E147" s="2" t="s">
        <v>137</v>
      </c>
      <c r="F147" s="2" t="s">
        <v>67</v>
      </c>
      <c r="G147" s="3">
        <v>23</v>
      </c>
      <c r="H147" s="2" t="s">
        <v>68</v>
      </c>
      <c r="I147" s="4">
        <v>24.84</v>
      </c>
      <c r="J147" s="2" t="s">
        <v>69</v>
      </c>
      <c r="K147" s="3">
        <v>130000</v>
      </c>
      <c r="L147" s="3" t="s">
        <v>98</v>
      </c>
      <c r="M147" s="3">
        <v>2990000</v>
      </c>
      <c r="N147" s="5">
        <v>45259</v>
      </c>
      <c r="O147" s="5">
        <v>45260</v>
      </c>
      <c r="P147" s="2"/>
      <c r="Q147" s="2"/>
      <c r="R147" s="6"/>
      <c r="S147" s="2" t="s">
        <v>71</v>
      </c>
      <c r="T147" t="str">
        <f t="shared" si="2"/>
        <v>1000001010KERAMIK 123RIZALAGT602455RdMontane Charcoal60X6023BOX24,84M2130000Merah29900004525945260Depok</v>
      </c>
    </row>
    <row r="148" spans="1:20" x14ac:dyDescent="0.3">
      <c r="A148" s="2">
        <v>1000001010</v>
      </c>
      <c r="B148" s="2" t="s">
        <v>63</v>
      </c>
      <c r="C148" s="2" t="s">
        <v>82</v>
      </c>
      <c r="D148" s="2" t="s">
        <v>101</v>
      </c>
      <c r="E148" s="2" t="s">
        <v>102</v>
      </c>
      <c r="F148" s="2" t="s">
        <v>67</v>
      </c>
      <c r="G148" s="3">
        <v>4</v>
      </c>
      <c r="H148" s="2" t="s">
        <v>68</v>
      </c>
      <c r="I148" s="4">
        <v>4.32</v>
      </c>
      <c r="J148" s="2" t="s">
        <v>69</v>
      </c>
      <c r="K148" s="3">
        <v>130000</v>
      </c>
      <c r="L148" s="3" t="s">
        <v>98</v>
      </c>
      <c r="M148" s="3">
        <v>520000</v>
      </c>
      <c r="N148" s="5">
        <v>45288</v>
      </c>
      <c r="O148" s="5">
        <v>45289</v>
      </c>
      <c r="P148" s="2"/>
      <c r="Q148" s="2"/>
      <c r="R148" s="6"/>
      <c r="S148" s="2" t="s">
        <v>71</v>
      </c>
      <c r="T148" t="str">
        <f t="shared" si="2"/>
        <v>1000001010KERAMIK 123RIZALAGT602251RdYokohama Bone60X604BOX4,32M2130000Merah5200004528845289Depok</v>
      </c>
    </row>
    <row r="149" spans="1:20" x14ac:dyDescent="0.3">
      <c r="A149" s="2">
        <v>1000001010</v>
      </c>
      <c r="B149" s="2" t="s">
        <v>63</v>
      </c>
      <c r="C149" s="2" t="s">
        <v>82</v>
      </c>
      <c r="D149" s="2" t="s">
        <v>113</v>
      </c>
      <c r="E149" s="2" t="s">
        <v>114</v>
      </c>
      <c r="F149" s="2" t="s">
        <v>67</v>
      </c>
      <c r="G149" s="3">
        <v>15</v>
      </c>
      <c r="H149" s="2" t="s">
        <v>68</v>
      </c>
      <c r="I149" s="4">
        <v>16.2</v>
      </c>
      <c r="J149" s="2" t="s">
        <v>69</v>
      </c>
      <c r="K149" s="3">
        <v>130000</v>
      </c>
      <c r="L149" s="3" t="s">
        <v>98</v>
      </c>
      <c r="M149" s="3">
        <v>1950000</v>
      </c>
      <c r="N149" s="5">
        <v>45286</v>
      </c>
      <c r="O149" s="5">
        <v>45287</v>
      </c>
      <c r="P149" s="2"/>
      <c r="Q149" s="2"/>
      <c r="R149" s="6"/>
      <c r="S149" s="2" t="s">
        <v>71</v>
      </c>
      <c r="T149" t="str">
        <f t="shared" si="2"/>
        <v>1000001010KERAMIK 123RIZALAGT602121RdMelbourne White60X6015BOX16,2M2130000Merah19500004528645287Depok</v>
      </c>
    </row>
    <row r="150" spans="1:20" x14ac:dyDescent="0.3">
      <c r="A150" s="2">
        <v>1000001010</v>
      </c>
      <c r="B150" s="2" t="s">
        <v>63</v>
      </c>
      <c r="C150" s="2" t="s">
        <v>82</v>
      </c>
      <c r="D150" s="2" t="s">
        <v>134</v>
      </c>
      <c r="E150" s="2" t="s">
        <v>135</v>
      </c>
      <c r="F150" s="2" t="s">
        <v>67</v>
      </c>
      <c r="G150" s="3">
        <v>5</v>
      </c>
      <c r="H150" s="2" t="s">
        <v>68</v>
      </c>
      <c r="I150" s="4">
        <v>5.4</v>
      </c>
      <c r="J150" s="2" t="s">
        <v>69</v>
      </c>
      <c r="K150" s="3">
        <v>130000</v>
      </c>
      <c r="L150" s="3" t="s">
        <v>98</v>
      </c>
      <c r="M150" s="3">
        <v>650000</v>
      </c>
      <c r="N150" s="5">
        <v>45283</v>
      </c>
      <c r="O150" s="5">
        <v>45287</v>
      </c>
      <c r="P150" s="2"/>
      <c r="Q150" s="2"/>
      <c r="R150" s="6"/>
      <c r="S150" s="2" t="s">
        <v>71</v>
      </c>
      <c r="T150" t="str">
        <f t="shared" si="2"/>
        <v>1000001010KERAMIK 123RIZALAGT602428RdMaine Grigio60X605BOX5,4M2130000Merah6500004528345287Depok</v>
      </c>
    </row>
    <row r="151" spans="1:20" x14ac:dyDescent="0.3">
      <c r="A151" s="2">
        <v>1000001010</v>
      </c>
      <c r="B151" s="2" t="s">
        <v>63</v>
      </c>
      <c r="C151" s="2" t="s">
        <v>82</v>
      </c>
      <c r="D151" s="2" t="s">
        <v>123</v>
      </c>
      <c r="E151" s="2" t="s">
        <v>124</v>
      </c>
      <c r="F151" s="2" t="s">
        <v>67</v>
      </c>
      <c r="G151" s="3">
        <v>70</v>
      </c>
      <c r="H151" s="2" t="s">
        <v>68</v>
      </c>
      <c r="I151" s="4">
        <v>75.599999999999994</v>
      </c>
      <c r="J151" s="2" t="s">
        <v>69</v>
      </c>
      <c r="K151" s="3">
        <v>130000</v>
      </c>
      <c r="L151" s="3" t="s">
        <v>98</v>
      </c>
      <c r="M151" s="3">
        <v>9100000</v>
      </c>
      <c r="N151" s="5">
        <v>45287</v>
      </c>
      <c r="O151" s="5">
        <v>45287</v>
      </c>
      <c r="P151" s="2"/>
      <c r="Q151" s="2"/>
      <c r="R151" s="6"/>
      <c r="S151" s="2" t="s">
        <v>71</v>
      </c>
      <c r="T151" t="str">
        <f t="shared" si="2"/>
        <v>1000001010KERAMIK 123RIZALAGT602517RdPozlana Light60X6070BOX75,6M2130000Merah91000004528745287Depok</v>
      </c>
    </row>
    <row r="152" spans="1:20" x14ac:dyDescent="0.3">
      <c r="A152" s="2">
        <v>1000001111</v>
      </c>
      <c r="B152" s="2" t="s">
        <v>131</v>
      </c>
      <c r="C152" s="2" t="s">
        <v>132</v>
      </c>
      <c r="D152" s="2" t="s">
        <v>96</v>
      </c>
      <c r="E152" s="2" t="s">
        <v>97</v>
      </c>
      <c r="F152" s="2" t="s">
        <v>67</v>
      </c>
      <c r="G152" s="3">
        <v>120</v>
      </c>
      <c r="H152" s="2" t="s">
        <v>68</v>
      </c>
      <c r="I152" s="4">
        <v>129.6</v>
      </c>
      <c r="J152" s="2" t="s">
        <v>69</v>
      </c>
      <c r="K152" s="3">
        <v>130000</v>
      </c>
      <c r="L152" s="3" t="s">
        <v>98</v>
      </c>
      <c r="M152" s="3">
        <v>15600000</v>
      </c>
      <c r="N152" s="5">
        <v>45281</v>
      </c>
      <c r="O152" s="5">
        <v>45286</v>
      </c>
      <c r="P152" s="2"/>
      <c r="Q152" s="2"/>
      <c r="R152" s="6"/>
      <c r="S152" s="2" t="s">
        <v>133</v>
      </c>
      <c r="T152" t="str">
        <f t="shared" si="2"/>
        <v>1000001111NIA BANGUNANHARRYAGT602145RdVancouver Bone60X60120BOX129,6M2130000Merah156000004528145286Jakarta</v>
      </c>
    </row>
    <row r="153" spans="1:20" x14ac:dyDescent="0.3">
      <c r="A153" s="2">
        <v>1000001010</v>
      </c>
      <c r="B153" s="2" t="s">
        <v>63</v>
      </c>
      <c r="C153" s="2" t="s">
        <v>82</v>
      </c>
      <c r="D153" s="2" t="s">
        <v>96</v>
      </c>
      <c r="E153" s="2" t="s">
        <v>97</v>
      </c>
      <c r="F153" s="2" t="s">
        <v>67</v>
      </c>
      <c r="G153" s="3">
        <v>4</v>
      </c>
      <c r="H153" s="2" t="s">
        <v>68</v>
      </c>
      <c r="I153" s="4">
        <v>4.32</v>
      </c>
      <c r="J153" s="2" t="s">
        <v>69</v>
      </c>
      <c r="K153" s="3">
        <v>130000</v>
      </c>
      <c r="L153" s="3" t="s">
        <v>98</v>
      </c>
      <c r="M153" s="3">
        <v>520000</v>
      </c>
      <c r="N153" s="5">
        <v>45280</v>
      </c>
      <c r="O153" s="5">
        <v>45280</v>
      </c>
      <c r="P153" s="2"/>
      <c r="Q153" s="2"/>
      <c r="R153" s="6"/>
      <c r="S153" s="2" t="s">
        <v>71</v>
      </c>
      <c r="T153" t="str">
        <f t="shared" si="2"/>
        <v>1000001010KERAMIK 123RIZALAGT602145RdVancouver Bone60X604BOX4,32M2130000Merah5200004528045280Depok</v>
      </c>
    </row>
    <row r="154" spans="1:20" x14ac:dyDescent="0.3">
      <c r="A154" s="2">
        <v>1000001010</v>
      </c>
      <c r="B154" s="2" t="s">
        <v>63</v>
      </c>
      <c r="C154" s="2" t="s">
        <v>82</v>
      </c>
      <c r="D154" s="2" t="s">
        <v>138</v>
      </c>
      <c r="E154" s="2" t="s">
        <v>139</v>
      </c>
      <c r="F154" s="2" t="s">
        <v>67</v>
      </c>
      <c r="G154" s="3">
        <v>42</v>
      </c>
      <c r="H154" s="2" t="s">
        <v>68</v>
      </c>
      <c r="I154" s="4">
        <v>45.36</v>
      </c>
      <c r="J154" s="2" t="s">
        <v>69</v>
      </c>
      <c r="K154" s="3">
        <v>130000</v>
      </c>
      <c r="L154" s="3" t="s">
        <v>98</v>
      </c>
      <c r="M154" s="3">
        <v>5460000</v>
      </c>
      <c r="N154" s="5">
        <v>45266</v>
      </c>
      <c r="O154" s="5">
        <v>45269</v>
      </c>
      <c r="P154" s="2"/>
      <c r="Q154" s="2"/>
      <c r="R154" s="6"/>
      <c r="S154" s="2" t="s">
        <v>71</v>
      </c>
      <c r="T154" t="str">
        <f t="shared" si="2"/>
        <v>1000001010KERAMIK 123RIZALAGT602427RdMaine Perla60X6042BOX45,36M2130000Merah54600004526645269Depok</v>
      </c>
    </row>
    <row r="155" spans="1:20" x14ac:dyDescent="0.3">
      <c r="A155" s="2">
        <v>1000001010</v>
      </c>
      <c r="B155" s="2" t="s">
        <v>63</v>
      </c>
      <c r="C155" s="2" t="s">
        <v>82</v>
      </c>
      <c r="D155" s="2" t="s">
        <v>103</v>
      </c>
      <c r="E155" s="2" t="s">
        <v>104</v>
      </c>
      <c r="F155" s="2" t="s">
        <v>67</v>
      </c>
      <c r="G155" s="3">
        <v>43</v>
      </c>
      <c r="H155" s="2" t="s">
        <v>68</v>
      </c>
      <c r="I155" s="4">
        <v>46.44</v>
      </c>
      <c r="J155" s="2" t="s">
        <v>69</v>
      </c>
      <c r="K155" s="3">
        <v>130000</v>
      </c>
      <c r="L155" s="3" t="s">
        <v>98</v>
      </c>
      <c r="M155" s="3">
        <v>5590000</v>
      </c>
      <c r="N155" s="5">
        <v>45268</v>
      </c>
      <c r="O155" s="5">
        <v>45272</v>
      </c>
      <c r="P155" s="2"/>
      <c r="Q155" s="2"/>
      <c r="R155" s="6"/>
      <c r="S155" s="2" t="s">
        <v>71</v>
      </c>
      <c r="T155" t="str">
        <f t="shared" si="2"/>
        <v>1000001010KERAMIK 123RIZALAGT602518RdPozlana Dark60X6043BOX46,44M2130000Merah55900004526845272Depok</v>
      </c>
    </row>
    <row r="156" spans="1:20" x14ac:dyDescent="0.3">
      <c r="A156" s="2">
        <v>1000001010</v>
      </c>
      <c r="B156" s="2" t="s">
        <v>63</v>
      </c>
      <c r="C156" s="2" t="s">
        <v>82</v>
      </c>
      <c r="D156" s="2" t="s">
        <v>140</v>
      </c>
      <c r="E156" s="2" t="s">
        <v>141</v>
      </c>
      <c r="F156" s="2" t="s">
        <v>67</v>
      </c>
      <c r="G156" s="3">
        <v>12</v>
      </c>
      <c r="H156" s="2" t="s">
        <v>68</v>
      </c>
      <c r="I156" s="4">
        <v>12.96</v>
      </c>
      <c r="J156" s="2" t="s">
        <v>69</v>
      </c>
      <c r="K156" s="3">
        <v>130000</v>
      </c>
      <c r="L156" s="3" t="s">
        <v>98</v>
      </c>
      <c r="M156" s="3">
        <v>1560000</v>
      </c>
      <c r="N156" s="5">
        <v>45273</v>
      </c>
      <c r="O156" s="5">
        <v>45274</v>
      </c>
      <c r="P156" s="2"/>
      <c r="Q156" s="2"/>
      <c r="R156" s="6"/>
      <c r="S156" s="2" t="s">
        <v>71</v>
      </c>
      <c r="T156" t="str">
        <f t="shared" si="2"/>
        <v>1000001010KERAMIK 123RIZALAGT602554RdIngalls Smoke60X6012BOX12,96M2130000Merah15600004527345274Depok</v>
      </c>
    </row>
    <row r="157" spans="1:20" x14ac:dyDescent="0.3">
      <c r="A157" s="2">
        <v>1000001010</v>
      </c>
      <c r="B157" s="2" t="s">
        <v>63</v>
      </c>
      <c r="C157" s="2" t="s">
        <v>64</v>
      </c>
      <c r="D157" s="2" t="s">
        <v>142</v>
      </c>
      <c r="E157" s="2" t="s">
        <v>143</v>
      </c>
      <c r="F157" s="2" t="s">
        <v>67</v>
      </c>
      <c r="G157" s="3">
        <v>9</v>
      </c>
      <c r="H157" s="2" t="s">
        <v>68</v>
      </c>
      <c r="I157" s="4">
        <v>9.7200000000000006</v>
      </c>
      <c r="J157" s="2" t="s">
        <v>69</v>
      </c>
      <c r="K157" s="3">
        <v>140000</v>
      </c>
      <c r="L157" s="3" t="s">
        <v>144</v>
      </c>
      <c r="M157" s="3">
        <v>1260000</v>
      </c>
      <c r="N157" s="5">
        <v>44967</v>
      </c>
      <c r="O157" s="5">
        <v>44967</v>
      </c>
      <c r="P157" s="2"/>
      <c r="Q157" s="2"/>
      <c r="R157" s="6"/>
      <c r="S157" s="2" t="s">
        <v>71</v>
      </c>
      <c r="T157" t="str">
        <f t="shared" si="2"/>
        <v>1000001010KERAMIK 123BAMBANGAGT602604RdVeneziana Grey60X609BOX9,72M2140000Hijau12600004496744967Depok</v>
      </c>
    </row>
    <row r="158" spans="1:20" x14ac:dyDescent="0.3">
      <c r="A158" s="2">
        <v>1000001010</v>
      </c>
      <c r="B158" s="2" t="s">
        <v>63</v>
      </c>
      <c r="C158" s="2" t="s">
        <v>64</v>
      </c>
      <c r="D158" s="2" t="s">
        <v>145</v>
      </c>
      <c r="E158" s="2" t="s">
        <v>146</v>
      </c>
      <c r="F158" s="2" t="s">
        <v>67</v>
      </c>
      <c r="G158" s="3">
        <v>166</v>
      </c>
      <c r="H158" s="2" t="s">
        <v>68</v>
      </c>
      <c r="I158" s="4">
        <v>179.28</v>
      </c>
      <c r="J158" s="2" t="s">
        <v>69</v>
      </c>
      <c r="K158" s="3">
        <v>140000</v>
      </c>
      <c r="L158" s="3" t="s">
        <v>144</v>
      </c>
      <c r="M158" s="3">
        <v>23240000</v>
      </c>
      <c r="N158" s="5">
        <v>45076</v>
      </c>
      <c r="O158" s="5">
        <v>45077</v>
      </c>
      <c r="P158" s="2" t="s">
        <v>17</v>
      </c>
      <c r="Q158" s="2" t="s">
        <v>91</v>
      </c>
      <c r="R158" s="6">
        <v>1500</v>
      </c>
      <c r="S158" s="2" t="s">
        <v>71</v>
      </c>
      <c r="T158" t="str">
        <f t="shared" si="2"/>
        <v>1000001010KERAMIK 123BAMBANGAGT602055RdPiccadilly Bone60X60166BOX179,28M2140000Hijau232400004507645077Promo LebaranPromo Diskon Langsung1500Depok</v>
      </c>
    </row>
    <row r="159" spans="1:20" x14ac:dyDescent="0.3">
      <c r="A159" s="2">
        <v>1000001010</v>
      </c>
      <c r="B159" s="2" t="s">
        <v>63</v>
      </c>
      <c r="C159" s="2" t="s">
        <v>64</v>
      </c>
      <c r="D159" s="2" t="s">
        <v>147</v>
      </c>
      <c r="E159" s="2" t="s">
        <v>148</v>
      </c>
      <c r="F159" s="2" t="s">
        <v>67</v>
      </c>
      <c r="G159" s="3">
        <v>27</v>
      </c>
      <c r="H159" s="2" t="s">
        <v>68</v>
      </c>
      <c r="I159" s="4">
        <v>29.16</v>
      </c>
      <c r="J159" s="2" t="s">
        <v>69</v>
      </c>
      <c r="K159" s="3">
        <v>140000</v>
      </c>
      <c r="L159" s="3" t="s">
        <v>144</v>
      </c>
      <c r="M159" s="3">
        <v>3780000</v>
      </c>
      <c r="N159" s="5">
        <v>45099</v>
      </c>
      <c r="O159" s="5">
        <v>45099</v>
      </c>
      <c r="P159" s="2"/>
      <c r="Q159" s="2"/>
      <c r="R159" s="6"/>
      <c r="S159" s="2" t="s">
        <v>71</v>
      </c>
      <c r="T159" t="str">
        <f t="shared" si="2"/>
        <v>1000001010KERAMIK 123BAMBANGAGT602450RdChicago Bone60X6027BOX29,16M2140000Hijau37800004509945099Depok</v>
      </c>
    </row>
    <row r="160" spans="1:20" x14ac:dyDescent="0.3">
      <c r="A160" s="2">
        <v>1000001010</v>
      </c>
      <c r="B160" s="2" t="s">
        <v>63</v>
      </c>
      <c r="C160" s="2" t="s">
        <v>64</v>
      </c>
      <c r="D160" s="2" t="s">
        <v>147</v>
      </c>
      <c r="E160" s="2" t="s">
        <v>148</v>
      </c>
      <c r="F160" s="2" t="s">
        <v>67</v>
      </c>
      <c r="G160" s="3">
        <v>14</v>
      </c>
      <c r="H160" s="2" t="s">
        <v>68</v>
      </c>
      <c r="I160" s="4">
        <v>15.12</v>
      </c>
      <c r="J160" s="2" t="s">
        <v>69</v>
      </c>
      <c r="K160" s="3">
        <v>140000</v>
      </c>
      <c r="L160" s="3" t="s">
        <v>144</v>
      </c>
      <c r="M160" s="3">
        <v>1960000</v>
      </c>
      <c r="N160" s="5">
        <v>45099</v>
      </c>
      <c r="O160" s="5">
        <v>45100</v>
      </c>
      <c r="P160" s="2"/>
      <c r="Q160" s="2"/>
      <c r="R160" s="6"/>
      <c r="S160" s="2" t="s">
        <v>71</v>
      </c>
      <c r="T160" t="str">
        <f t="shared" si="2"/>
        <v>1000001010KERAMIK 123BAMBANGAGT602450RdChicago Bone60X6014BOX15,12M2140000Hijau19600004509945100Depok</v>
      </c>
    </row>
    <row r="161" spans="1:20" x14ac:dyDescent="0.3">
      <c r="A161" s="2">
        <v>1000001010</v>
      </c>
      <c r="B161" s="2" t="s">
        <v>63</v>
      </c>
      <c r="C161" s="2" t="s">
        <v>64</v>
      </c>
      <c r="D161" s="2" t="s">
        <v>149</v>
      </c>
      <c r="E161" s="2" t="s">
        <v>150</v>
      </c>
      <c r="F161" s="2" t="s">
        <v>67</v>
      </c>
      <c r="G161" s="3">
        <v>80</v>
      </c>
      <c r="H161" s="2" t="s">
        <v>68</v>
      </c>
      <c r="I161" s="4">
        <v>86.4</v>
      </c>
      <c r="J161" s="2" t="s">
        <v>69</v>
      </c>
      <c r="K161" s="3">
        <v>140000</v>
      </c>
      <c r="L161" s="3" t="s">
        <v>144</v>
      </c>
      <c r="M161" s="3">
        <v>11200000</v>
      </c>
      <c r="N161" s="5">
        <v>45094</v>
      </c>
      <c r="O161" s="5">
        <v>45107</v>
      </c>
      <c r="P161" s="2"/>
      <c r="Q161" s="2"/>
      <c r="R161" s="6"/>
      <c r="S161" s="2" t="s">
        <v>71</v>
      </c>
      <c r="T161" t="str">
        <f t="shared" si="2"/>
        <v>1000001010KERAMIK 123BAMBANGAGT602451RdChicago Grey60X6080BOX86,4M2140000Hijau112000004509445107Depok</v>
      </c>
    </row>
    <row r="162" spans="1:20" x14ac:dyDescent="0.3">
      <c r="A162" s="2">
        <v>1000001212</v>
      </c>
      <c r="B162" s="2" t="s">
        <v>72</v>
      </c>
      <c r="C162" s="2" t="s">
        <v>64</v>
      </c>
      <c r="D162" s="2" t="s">
        <v>151</v>
      </c>
      <c r="E162" s="2" t="s">
        <v>152</v>
      </c>
      <c r="F162" s="2" t="s">
        <v>67</v>
      </c>
      <c r="G162" s="3">
        <v>18</v>
      </c>
      <c r="H162" s="2" t="s">
        <v>68</v>
      </c>
      <c r="I162" s="4">
        <v>19.440000000000001</v>
      </c>
      <c r="J162" s="2" t="s">
        <v>69</v>
      </c>
      <c r="K162" s="3">
        <v>140000</v>
      </c>
      <c r="L162" s="3" t="s">
        <v>144</v>
      </c>
      <c r="M162" s="3">
        <v>2520000</v>
      </c>
      <c r="N162" s="5">
        <v>45125</v>
      </c>
      <c r="O162" s="5">
        <v>45125</v>
      </c>
      <c r="P162" s="2"/>
      <c r="Q162" s="2"/>
      <c r="R162" s="2"/>
      <c r="S162" s="2" t="s">
        <v>75</v>
      </c>
      <c r="T162" t="str">
        <f t="shared" si="2"/>
        <v>1000001212KARYA MATERIALBAMBANGAGT602057RdPiccadilly Grey60X6018BOX19,44M2140000Hijau25200004512545125Bekasi</v>
      </c>
    </row>
    <row r="163" spans="1:20" x14ac:dyDescent="0.3">
      <c r="A163" s="2">
        <v>1000001212</v>
      </c>
      <c r="B163" s="2" t="s">
        <v>72</v>
      </c>
      <c r="C163" s="2" t="s">
        <v>64</v>
      </c>
      <c r="D163" s="2" t="s">
        <v>147</v>
      </c>
      <c r="E163" s="2" t="s">
        <v>148</v>
      </c>
      <c r="F163" s="2" t="s">
        <v>67</v>
      </c>
      <c r="G163" s="3">
        <v>88</v>
      </c>
      <c r="H163" s="2" t="s">
        <v>68</v>
      </c>
      <c r="I163" s="4">
        <v>95.04</v>
      </c>
      <c r="J163" s="2" t="s">
        <v>69</v>
      </c>
      <c r="K163" s="3">
        <v>140000</v>
      </c>
      <c r="L163" s="3" t="s">
        <v>144</v>
      </c>
      <c r="M163" s="3">
        <v>12320000</v>
      </c>
      <c r="N163" s="5">
        <v>45132</v>
      </c>
      <c r="O163" s="5">
        <v>45133</v>
      </c>
      <c r="P163" s="2"/>
      <c r="Q163" s="2"/>
      <c r="R163" s="2"/>
      <c r="S163" s="2" t="s">
        <v>75</v>
      </c>
      <c r="T163" t="str">
        <f t="shared" si="2"/>
        <v>1000001212KARYA MATERIALBAMBANGAGT602450RdChicago Bone60X6088BOX95,04M2140000Hijau123200004513245133Bekasi</v>
      </c>
    </row>
    <row r="164" spans="1:20" x14ac:dyDescent="0.3">
      <c r="A164" s="2">
        <v>1000001212</v>
      </c>
      <c r="B164" s="2" t="s">
        <v>72</v>
      </c>
      <c r="C164" s="2" t="s">
        <v>64</v>
      </c>
      <c r="D164" s="2" t="s">
        <v>153</v>
      </c>
      <c r="E164" s="2" t="s">
        <v>154</v>
      </c>
      <c r="F164" s="2" t="s">
        <v>67</v>
      </c>
      <c r="G164" s="3">
        <v>5</v>
      </c>
      <c r="H164" s="2" t="s">
        <v>68</v>
      </c>
      <c r="I164" s="4">
        <v>5.4</v>
      </c>
      <c r="J164" s="2" t="s">
        <v>69</v>
      </c>
      <c r="K164" s="3">
        <v>140000</v>
      </c>
      <c r="L164" s="3" t="s">
        <v>144</v>
      </c>
      <c r="M164" s="3">
        <v>700000</v>
      </c>
      <c r="N164" s="5">
        <v>45111</v>
      </c>
      <c r="O164" s="5">
        <v>45111</v>
      </c>
      <c r="P164" s="2"/>
      <c r="Q164" s="2"/>
      <c r="R164" s="2"/>
      <c r="S164" s="2" t="s">
        <v>75</v>
      </c>
      <c r="T164" t="str">
        <f t="shared" si="2"/>
        <v>1000001212KARYA MATERIALBAMBANGAGT602606RdCeppodigre Light60X605BOX5,4M2140000Hijau7000004511145111Bekasi</v>
      </c>
    </row>
    <row r="165" spans="1:20" x14ac:dyDescent="0.3">
      <c r="A165" s="2">
        <v>1000001212</v>
      </c>
      <c r="B165" s="2" t="s">
        <v>72</v>
      </c>
      <c r="C165" s="2" t="s">
        <v>64</v>
      </c>
      <c r="D165" s="2" t="s">
        <v>147</v>
      </c>
      <c r="E165" s="2" t="s">
        <v>148</v>
      </c>
      <c r="F165" s="2" t="s">
        <v>67</v>
      </c>
      <c r="G165" s="3">
        <v>3</v>
      </c>
      <c r="H165" s="2" t="s">
        <v>68</v>
      </c>
      <c r="I165" s="4">
        <v>3.24</v>
      </c>
      <c r="J165" s="2" t="s">
        <v>69</v>
      </c>
      <c r="K165" s="3">
        <v>140000</v>
      </c>
      <c r="L165" s="3" t="s">
        <v>144</v>
      </c>
      <c r="M165" s="3">
        <v>420000</v>
      </c>
      <c r="N165" s="5">
        <v>45127</v>
      </c>
      <c r="O165" s="5">
        <v>45127</v>
      </c>
      <c r="P165" s="2"/>
      <c r="Q165" s="2"/>
      <c r="R165" s="2"/>
      <c r="S165" s="2" t="s">
        <v>75</v>
      </c>
      <c r="T165" t="str">
        <f t="shared" si="2"/>
        <v>1000001212KARYA MATERIALBAMBANGAGT602450RdChicago Bone60X603BOX3,24M2140000Hijau4200004512745127Bekasi</v>
      </c>
    </row>
    <row r="166" spans="1:20" x14ac:dyDescent="0.3">
      <c r="A166" s="2">
        <v>1000001212</v>
      </c>
      <c r="B166" s="2" t="s">
        <v>72</v>
      </c>
      <c r="C166" s="2" t="s">
        <v>64</v>
      </c>
      <c r="D166" s="2" t="s">
        <v>151</v>
      </c>
      <c r="E166" s="2" t="s">
        <v>152</v>
      </c>
      <c r="F166" s="2" t="s">
        <v>67</v>
      </c>
      <c r="G166" s="3">
        <v>1</v>
      </c>
      <c r="H166" s="2" t="s">
        <v>68</v>
      </c>
      <c r="I166" s="4">
        <v>1.08</v>
      </c>
      <c r="J166" s="2" t="s">
        <v>69</v>
      </c>
      <c r="K166" s="3">
        <v>140000</v>
      </c>
      <c r="L166" s="3" t="s">
        <v>144</v>
      </c>
      <c r="M166" s="3">
        <v>140000</v>
      </c>
      <c r="N166" s="5">
        <v>45128</v>
      </c>
      <c r="O166" s="5">
        <v>45131</v>
      </c>
      <c r="P166" s="2"/>
      <c r="Q166" s="2"/>
      <c r="R166" s="2"/>
      <c r="S166" s="2" t="s">
        <v>75</v>
      </c>
      <c r="T166" t="str">
        <f t="shared" si="2"/>
        <v>1000001212KARYA MATERIALBAMBANGAGT602057RdPiccadilly Grey60X601BOX1,08M2140000Hijau1400004512845131Bekasi</v>
      </c>
    </row>
    <row r="167" spans="1:20" x14ac:dyDescent="0.3">
      <c r="A167" s="2">
        <v>1000001212</v>
      </c>
      <c r="B167" s="2" t="s">
        <v>72</v>
      </c>
      <c r="C167" s="2" t="s">
        <v>64</v>
      </c>
      <c r="D167" s="2" t="s">
        <v>151</v>
      </c>
      <c r="E167" s="2" t="s">
        <v>152</v>
      </c>
      <c r="F167" s="2" t="s">
        <v>67</v>
      </c>
      <c r="G167" s="3">
        <v>2</v>
      </c>
      <c r="H167" s="2" t="s">
        <v>68</v>
      </c>
      <c r="I167" s="4">
        <v>2.16</v>
      </c>
      <c r="J167" s="2" t="s">
        <v>69</v>
      </c>
      <c r="K167" s="3">
        <v>140000</v>
      </c>
      <c r="L167" s="3" t="s">
        <v>144</v>
      </c>
      <c r="M167" s="3">
        <v>280000</v>
      </c>
      <c r="N167" s="5">
        <v>45131</v>
      </c>
      <c r="O167" s="5">
        <v>45132</v>
      </c>
      <c r="P167" s="2"/>
      <c r="Q167" s="2"/>
      <c r="R167" s="2"/>
      <c r="S167" s="2" t="s">
        <v>75</v>
      </c>
      <c r="T167" t="str">
        <f t="shared" si="2"/>
        <v>1000001212KARYA MATERIALBAMBANGAGT602057RdPiccadilly Grey60X602BOX2,16M2140000Hijau2800004513145132Bekasi</v>
      </c>
    </row>
    <row r="168" spans="1:20" x14ac:dyDescent="0.3">
      <c r="A168" s="2">
        <v>1000001212</v>
      </c>
      <c r="B168" s="2" t="s">
        <v>72</v>
      </c>
      <c r="C168" s="2" t="s">
        <v>64</v>
      </c>
      <c r="D168" s="2" t="s">
        <v>153</v>
      </c>
      <c r="E168" s="2" t="s">
        <v>154</v>
      </c>
      <c r="F168" s="2" t="s">
        <v>67</v>
      </c>
      <c r="G168" s="3">
        <v>4</v>
      </c>
      <c r="H168" s="2" t="s">
        <v>68</v>
      </c>
      <c r="I168" s="4">
        <v>4.32</v>
      </c>
      <c r="J168" s="2" t="s">
        <v>69</v>
      </c>
      <c r="K168" s="3">
        <v>140000</v>
      </c>
      <c r="L168" s="3" t="s">
        <v>144</v>
      </c>
      <c r="M168" s="3">
        <v>560000</v>
      </c>
      <c r="N168" s="5">
        <v>45146</v>
      </c>
      <c r="O168" s="5">
        <v>45146</v>
      </c>
      <c r="P168" s="2"/>
      <c r="Q168" s="2"/>
      <c r="R168" s="2"/>
      <c r="S168" s="2" t="s">
        <v>75</v>
      </c>
      <c r="T168" t="str">
        <f t="shared" si="2"/>
        <v>1000001212KARYA MATERIALBAMBANGAGT602606RdCeppodigre Light60X604BOX4,32M2140000Hijau5600004514645146Bekasi</v>
      </c>
    </row>
    <row r="169" spans="1:20" x14ac:dyDescent="0.3">
      <c r="A169" s="2">
        <v>1000001212</v>
      </c>
      <c r="B169" s="2" t="s">
        <v>72</v>
      </c>
      <c r="C169" s="2" t="s">
        <v>64</v>
      </c>
      <c r="D169" s="2" t="s">
        <v>147</v>
      </c>
      <c r="E169" s="2" t="s">
        <v>148</v>
      </c>
      <c r="F169" s="2" t="s">
        <v>67</v>
      </c>
      <c r="G169" s="3">
        <v>10</v>
      </c>
      <c r="H169" s="2" t="s">
        <v>68</v>
      </c>
      <c r="I169" s="4">
        <v>10.8</v>
      </c>
      <c r="J169" s="2" t="s">
        <v>69</v>
      </c>
      <c r="K169" s="3">
        <v>140000</v>
      </c>
      <c r="L169" s="3" t="s">
        <v>144</v>
      </c>
      <c r="M169" s="3">
        <v>1400000</v>
      </c>
      <c r="N169" s="5">
        <v>45156</v>
      </c>
      <c r="O169" s="5">
        <v>45162</v>
      </c>
      <c r="P169" s="2"/>
      <c r="Q169" s="2"/>
      <c r="R169" s="2"/>
      <c r="S169" s="2" t="s">
        <v>75</v>
      </c>
      <c r="T169" t="str">
        <f t="shared" si="2"/>
        <v>1000001212KARYA MATERIALBAMBANGAGT602450RdChicago Bone60X6010BOX10,8M2140000Hijau14000004515645162Bekasi</v>
      </c>
    </row>
    <row r="170" spans="1:20" x14ac:dyDescent="0.3">
      <c r="A170" s="2">
        <v>1000001010</v>
      </c>
      <c r="B170" s="2" t="s">
        <v>63</v>
      </c>
      <c r="C170" s="2" t="s">
        <v>64</v>
      </c>
      <c r="D170" s="2" t="s">
        <v>149</v>
      </c>
      <c r="E170" s="2" t="s">
        <v>150</v>
      </c>
      <c r="F170" s="2" t="s">
        <v>67</v>
      </c>
      <c r="G170" s="3">
        <v>95</v>
      </c>
      <c r="H170" s="2" t="s">
        <v>68</v>
      </c>
      <c r="I170" s="4">
        <v>102.6</v>
      </c>
      <c r="J170" s="2" t="s">
        <v>69</v>
      </c>
      <c r="K170" s="3">
        <v>140000</v>
      </c>
      <c r="L170" s="3" t="s">
        <v>144</v>
      </c>
      <c r="M170" s="3">
        <v>13300000</v>
      </c>
      <c r="N170" s="5">
        <v>45163</v>
      </c>
      <c r="O170" s="5">
        <v>45163</v>
      </c>
      <c r="P170" s="2"/>
      <c r="Q170" s="2"/>
      <c r="R170" s="2"/>
      <c r="S170" s="2" t="s">
        <v>71</v>
      </c>
      <c r="T170" t="str">
        <f t="shared" si="2"/>
        <v>1000001010KERAMIK 123BAMBANGAGT602451RdChicago Grey60X6095BOX102,6M2140000Hijau133000004516345163Depok</v>
      </c>
    </row>
    <row r="171" spans="1:20" x14ac:dyDescent="0.3">
      <c r="A171" s="2">
        <v>1000001212</v>
      </c>
      <c r="B171" s="2" t="s">
        <v>72</v>
      </c>
      <c r="C171" s="2" t="s">
        <v>64</v>
      </c>
      <c r="D171" s="2" t="s">
        <v>151</v>
      </c>
      <c r="E171" s="2" t="s">
        <v>152</v>
      </c>
      <c r="F171" s="2" t="s">
        <v>67</v>
      </c>
      <c r="G171" s="3">
        <v>1</v>
      </c>
      <c r="H171" s="2" t="s">
        <v>68</v>
      </c>
      <c r="I171" s="4">
        <v>1.08</v>
      </c>
      <c r="J171" s="2" t="s">
        <v>69</v>
      </c>
      <c r="K171" s="3">
        <v>140000</v>
      </c>
      <c r="L171" s="3" t="s">
        <v>144</v>
      </c>
      <c r="M171" s="3">
        <v>140000</v>
      </c>
      <c r="N171" s="5">
        <v>45153</v>
      </c>
      <c r="O171" s="5">
        <v>45153</v>
      </c>
      <c r="P171" s="2"/>
      <c r="Q171" s="2"/>
      <c r="R171" s="2"/>
      <c r="S171" s="2" t="s">
        <v>75</v>
      </c>
      <c r="T171" t="str">
        <f t="shared" si="2"/>
        <v>1000001212KARYA MATERIALBAMBANGAGT602057RdPiccadilly Grey60X601BOX1,08M2140000Hijau1400004515345153Bekasi</v>
      </c>
    </row>
    <row r="172" spans="1:20" x14ac:dyDescent="0.3">
      <c r="A172" s="2">
        <v>1000001010</v>
      </c>
      <c r="B172" s="2" t="s">
        <v>63</v>
      </c>
      <c r="C172" s="2" t="s">
        <v>64</v>
      </c>
      <c r="D172" s="2" t="s">
        <v>155</v>
      </c>
      <c r="E172" s="2" t="s">
        <v>156</v>
      </c>
      <c r="F172" s="2" t="s">
        <v>67</v>
      </c>
      <c r="G172" s="3">
        <v>2</v>
      </c>
      <c r="H172" s="2" t="s">
        <v>68</v>
      </c>
      <c r="I172" s="4">
        <v>2.16</v>
      </c>
      <c r="J172" s="2" t="s">
        <v>69</v>
      </c>
      <c r="K172" s="3">
        <v>140000</v>
      </c>
      <c r="L172" s="3" t="s">
        <v>144</v>
      </c>
      <c r="M172" s="3">
        <v>280000</v>
      </c>
      <c r="N172" s="5">
        <v>45141</v>
      </c>
      <c r="O172" s="5">
        <v>45142</v>
      </c>
      <c r="P172" s="2"/>
      <c r="Q172" s="2"/>
      <c r="R172" s="2"/>
      <c r="S172" s="2" t="s">
        <v>71</v>
      </c>
      <c r="T172" t="str">
        <f t="shared" si="2"/>
        <v>1000001010KERAMIK 123BAMBANGAGT602066CRdShibuya Desert60X602BOX2,16M2140000Hijau2800004514145142Depok</v>
      </c>
    </row>
    <row r="173" spans="1:20" x14ac:dyDescent="0.3">
      <c r="A173" s="2">
        <v>1000001212</v>
      </c>
      <c r="B173" s="2" t="s">
        <v>72</v>
      </c>
      <c r="C173" s="2" t="s">
        <v>64</v>
      </c>
      <c r="D173" s="2" t="s">
        <v>149</v>
      </c>
      <c r="E173" s="2" t="s">
        <v>150</v>
      </c>
      <c r="F173" s="2" t="s">
        <v>67</v>
      </c>
      <c r="G173" s="3">
        <v>31</v>
      </c>
      <c r="H173" s="2" t="s">
        <v>68</v>
      </c>
      <c r="I173" s="4">
        <v>33.479999999999997</v>
      </c>
      <c r="J173" s="2" t="s">
        <v>69</v>
      </c>
      <c r="K173" s="3">
        <v>140000</v>
      </c>
      <c r="L173" s="3" t="s">
        <v>144</v>
      </c>
      <c r="M173" s="3">
        <v>4340000</v>
      </c>
      <c r="N173" s="5">
        <v>45195</v>
      </c>
      <c r="O173" s="5">
        <v>45196</v>
      </c>
      <c r="P173" s="2"/>
      <c r="Q173" s="2"/>
      <c r="R173" s="6"/>
      <c r="S173" s="2" t="s">
        <v>75</v>
      </c>
      <c r="T173" t="str">
        <f t="shared" si="2"/>
        <v>1000001212KARYA MATERIALBAMBANGAGT602451RdChicago Grey60X6031BOX33,48M2140000Hijau43400004519545196Bekasi</v>
      </c>
    </row>
    <row r="174" spans="1:20" x14ac:dyDescent="0.3">
      <c r="A174" s="2">
        <v>1000001212</v>
      </c>
      <c r="B174" s="2" t="s">
        <v>72</v>
      </c>
      <c r="C174" s="2" t="s">
        <v>64</v>
      </c>
      <c r="D174" s="2" t="s">
        <v>157</v>
      </c>
      <c r="E174" s="2" t="s">
        <v>158</v>
      </c>
      <c r="F174" s="2" t="s">
        <v>67</v>
      </c>
      <c r="G174" s="3">
        <v>170</v>
      </c>
      <c r="H174" s="2" t="s">
        <v>68</v>
      </c>
      <c r="I174" s="4">
        <v>183.6</v>
      </c>
      <c r="J174" s="2" t="s">
        <v>69</v>
      </c>
      <c r="K174" s="3">
        <v>140000</v>
      </c>
      <c r="L174" s="3" t="s">
        <v>144</v>
      </c>
      <c r="M174" s="3">
        <v>23800000</v>
      </c>
      <c r="N174" s="5">
        <v>45188</v>
      </c>
      <c r="O174" s="5">
        <v>45199</v>
      </c>
      <c r="P174" s="2"/>
      <c r="Q174" s="2"/>
      <c r="R174" s="6"/>
      <c r="S174" s="2" t="s">
        <v>75</v>
      </c>
      <c r="T174" t="str">
        <f t="shared" si="2"/>
        <v>1000001212KARYA MATERIALBAMBANGAGT602607RdCeppodigre Dark60X60170BOX183,6M2140000Hijau238000004518845199Bekasi</v>
      </c>
    </row>
    <row r="175" spans="1:20" x14ac:dyDescent="0.3">
      <c r="A175" s="2">
        <v>1000001010</v>
      </c>
      <c r="B175" s="2" t="s">
        <v>63</v>
      </c>
      <c r="C175" s="2" t="s">
        <v>82</v>
      </c>
      <c r="D175" s="2" t="s">
        <v>149</v>
      </c>
      <c r="E175" s="2" t="s">
        <v>150</v>
      </c>
      <c r="F175" s="2" t="s">
        <v>67</v>
      </c>
      <c r="G175" s="3">
        <v>1</v>
      </c>
      <c r="H175" s="2" t="s">
        <v>68</v>
      </c>
      <c r="I175" s="4">
        <v>1.08</v>
      </c>
      <c r="J175" s="2" t="s">
        <v>69</v>
      </c>
      <c r="K175" s="3">
        <v>140000</v>
      </c>
      <c r="L175" s="3" t="s">
        <v>144</v>
      </c>
      <c r="M175" s="3">
        <v>140000</v>
      </c>
      <c r="N175" s="5">
        <v>45182</v>
      </c>
      <c r="O175" s="5">
        <v>45182</v>
      </c>
      <c r="P175" s="2"/>
      <c r="Q175" s="2"/>
      <c r="R175" s="6"/>
      <c r="S175" s="2" t="s">
        <v>71</v>
      </c>
      <c r="T175" t="str">
        <f t="shared" si="2"/>
        <v>1000001010KERAMIK 123RIZALAGT602451RdChicago Grey60X601BOX1,08M2140000Hijau1400004518245182Depok</v>
      </c>
    </row>
    <row r="176" spans="1:20" x14ac:dyDescent="0.3">
      <c r="A176" s="2">
        <v>1000001010</v>
      </c>
      <c r="B176" s="2" t="s">
        <v>63</v>
      </c>
      <c r="C176" s="2" t="s">
        <v>82</v>
      </c>
      <c r="D176" s="2" t="s">
        <v>149</v>
      </c>
      <c r="E176" s="2" t="s">
        <v>150</v>
      </c>
      <c r="F176" s="2" t="s">
        <v>67</v>
      </c>
      <c r="G176" s="3">
        <v>2</v>
      </c>
      <c r="H176" s="2" t="s">
        <v>68</v>
      </c>
      <c r="I176" s="4">
        <v>2.16</v>
      </c>
      <c r="J176" s="2" t="s">
        <v>69</v>
      </c>
      <c r="K176" s="3">
        <v>140000</v>
      </c>
      <c r="L176" s="3" t="s">
        <v>144</v>
      </c>
      <c r="M176" s="3">
        <v>280000</v>
      </c>
      <c r="N176" s="5">
        <v>45182</v>
      </c>
      <c r="O176" s="5">
        <v>45182</v>
      </c>
      <c r="P176" s="2"/>
      <c r="Q176" s="2"/>
      <c r="R176" s="6"/>
      <c r="S176" s="2" t="s">
        <v>71</v>
      </c>
      <c r="T176" t="str">
        <f t="shared" si="2"/>
        <v>1000001010KERAMIK 123RIZALAGT602451RdChicago Grey60X602BOX2,16M2140000Hijau2800004518245182Depok</v>
      </c>
    </row>
    <row r="177" spans="1:20" x14ac:dyDescent="0.3">
      <c r="A177" s="2">
        <v>1000001010</v>
      </c>
      <c r="B177" s="2" t="s">
        <v>63</v>
      </c>
      <c r="C177" s="2" t="s">
        <v>82</v>
      </c>
      <c r="D177" s="2" t="s">
        <v>159</v>
      </c>
      <c r="E177" s="2" t="s">
        <v>160</v>
      </c>
      <c r="F177" s="2" t="s">
        <v>67</v>
      </c>
      <c r="G177" s="3">
        <v>32</v>
      </c>
      <c r="H177" s="2" t="s">
        <v>68</v>
      </c>
      <c r="I177" s="4">
        <v>34.56</v>
      </c>
      <c r="J177" s="2" t="s">
        <v>69</v>
      </c>
      <c r="K177" s="3">
        <v>140000</v>
      </c>
      <c r="L177" s="3" t="s">
        <v>144</v>
      </c>
      <c r="M177" s="3">
        <v>4480000</v>
      </c>
      <c r="N177" s="5">
        <v>45174</v>
      </c>
      <c r="O177" s="5">
        <v>45184</v>
      </c>
      <c r="P177" s="2"/>
      <c r="Q177" s="2"/>
      <c r="R177" s="2"/>
      <c r="S177" s="2" t="s">
        <v>71</v>
      </c>
      <c r="T177" t="str">
        <f t="shared" si="2"/>
        <v>1000001010KERAMIK 123RIZALAGT602068CRdShibuya Stone60X6032BOX34,56M2140000Hijau44800004517445184Depok</v>
      </c>
    </row>
    <row r="178" spans="1:20" x14ac:dyDescent="0.3">
      <c r="A178" s="2">
        <v>1000001010</v>
      </c>
      <c r="B178" s="2" t="s">
        <v>63</v>
      </c>
      <c r="C178" s="2" t="s">
        <v>82</v>
      </c>
      <c r="D178" s="2" t="s">
        <v>159</v>
      </c>
      <c r="E178" s="2" t="s">
        <v>160</v>
      </c>
      <c r="F178" s="2" t="s">
        <v>67</v>
      </c>
      <c r="G178" s="3">
        <v>8</v>
      </c>
      <c r="H178" s="2" t="s">
        <v>68</v>
      </c>
      <c r="I178" s="4">
        <v>8.64</v>
      </c>
      <c r="J178" s="2" t="s">
        <v>69</v>
      </c>
      <c r="K178" s="3">
        <v>140000</v>
      </c>
      <c r="L178" s="3" t="s">
        <v>144</v>
      </c>
      <c r="M178" s="3">
        <v>1120000</v>
      </c>
      <c r="N178" s="5">
        <v>45187</v>
      </c>
      <c r="O178" s="5">
        <v>45188</v>
      </c>
      <c r="P178" s="2"/>
      <c r="Q178" s="2"/>
      <c r="R178" s="6"/>
      <c r="S178" s="2" t="s">
        <v>71</v>
      </c>
      <c r="T178" t="str">
        <f t="shared" si="2"/>
        <v>1000001010KERAMIK 123RIZALAGT602068CRdShibuya Stone60X608BOX8,64M2140000Hijau11200004518745188Depok</v>
      </c>
    </row>
    <row r="179" spans="1:20" x14ac:dyDescent="0.3">
      <c r="A179" s="2">
        <v>1000001010</v>
      </c>
      <c r="B179" s="2" t="s">
        <v>63</v>
      </c>
      <c r="C179" s="2" t="s">
        <v>82</v>
      </c>
      <c r="D179" s="2" t="s">
        <v>151</v>
      </c>
      <c r="E179" s="2" t="s">
        <v>152</v>
      </c>
      <c r="F179" s="2" t="s">
        <v>67</v>
      </c>
      <c r="G179" s="3">
        <v>51</v>
      </c>
      <c r="H179" s="2" t="s">
        <v>68</v>
      </c>
      <c r="I179" s="4">
        <v>55.08</v>
      </c>
      <c r="J179" s="2" t="s">
        <v>69</v>
      </c>
      <c r="K179" s="3">
        <v>140000</v>
      </c>
      <c r="L179" s="3" t="s">
        <v>144</v>
      </c>
      <c r="M179" s="3">
        <v>7140000</v>
      </c>
      <c r="N179" s="5">
        <v>45187</v>
      </c>
      <c r="O179" s="5">
        <v>45189</v>
      </c>
      <c r="P179" s="2"/>
      <c r="Q179" s="2"/>
      <c r="R179" s="6"/>
      <c r="S179" s="2" t="s">
        <v>71</v>
      </c>
      <c r="T179" t="str">
        <f t="shared" si="2"/>
        <v>1000001010KERAMIK 123RIZALAGT602057RdPiccadilly Grey60X6051BOX55,08M2140000Hijau71400004518745189Depok</v>
      </c>
    </row>
    <row r="180" spans="1:20" x14ac:dyDescent="0.3">
      <c r="A180" s="2">
        <v>1000001010</v>
      </c>
      <c r="B180" s="2" t="s">
        <v>63</v>
      </c>
      <c r="C180" s="2" t="s">
        <v>82</v>
      </c>
      <c r="D180" s="2" t="s">
        <v>159</v>
      </c>
      <c r="E180" s="2" t="s">
        <v>160</v>
      </c>
      <c r="F180" s="2" t="s">
        <v>67</v>
      </c>
      <c r="G180" s="3">
        <v>10</v>
      </c>
      <c r="H180" s="2" t="s">
        <v>68</v>
      </c>
      <c r="I180" s="4">
        <v>10.8</v>
      </c>
      <c r="J180" s="2" t="s">
        <v>69</v>
      </c>
      <c r="K180" s="3">
        <v>140000</v>
      </c>
      <c r="L180" s="3" t="s">
        <v>144</v>
      </c>
      <c r="M180" s="3">
        <v>1400000</v>
      </c>
      <c r="N180" s="5">
        <v>45212</v>
      </c>
      <c r="O180" s="5">
        <v>45216</v>
      </c>
      <c r="P180" s="2"/>
      <c r="Q180" s="2"/>
      <c r="R180" s="6"/>
      <c r="S180" s="2" t="s">
        <v>71</v>
      </c>
      <c r="T180" t="str">
        <f t="shared" si="2"/>
        <v>1000001010KERAMIK 123RIZALAGT602068CRdShibuya Stone60X6010BOX10,8M2140000Hijau14000004521245216Depok</v>
      </c>
    </row>
    <row r="181" spans="1:20" x14ac:dyDescent="0.3">
      <c r="A181" s="2">
        <v>1000001010</v>
      </c>
      <c r="B181" s="2" t="s">
        <v>63</v>
      </c>
      <c r="C181" s="2" t="s">
        <v>82</v>
      </c>
      <c r="D181" s="2" t="s">
        <v>159</v>
      </c>
      <c r="E181" s="2" t="s">
        <v>160</v>
      </c>
      <c r="F181" s="2" t="s">
        <v>67</v>
      </c>
      <c r="G181" s="3">
        <v>40</v>
      </c>
      <c r="H181" s="2" t="s">
        <v>68</v>
      </c>
      <c r="I181" s="4">
        <v>43.2</v>
      </c>
      <c r="J181" s="2" t="s">
        <v>69</v>
      </c>
      <c r="K181" s="3">
        <v>140000</v>
      </c>
      <c r="L181" s="3" t="s">
        <v>144</v>
      </c>
      <c r="M181" s="3">
        <v>5600000</v>
      </c>
      <c r="N181" s="5">
        <v>45211</v>
      </c>
      <c r="O181" s="5">
        <v>45216</v>
      </c>
      <c r="P181" s="2"/>
      <c r="Q181" s="2"/>
      <c r="R181" s="6"/>
      <c r="S181" s="2" t="s">
        <v>71</v>
      </c>
      <c r="T181" t="str">
        <f t="shared" si="2"/>
        <v>1000001010KERAMIK 123RIZALAGT602068CRdShibuya Stone60X6040BOX43,2M2140000Hijau56000004521145216Depok</v>
      </c>
    </row>
    <row r="182" spans="1:20" x14ac:dyDescent="0.3">
      <c r="A182" s="2">
        <v>1000001212</v>
      </c>
      <c r="B182" s="2" t="s">
        <v>72</v>
      </c>
      <c r="C182" s="2" t="s">
        <v>64</v>
      </c>
      <c r="D182" s="2" t="s">
        <v>161</v>
      </c>
      <c r="E182" s="2" t="s">
        <v>162</v>
      </c>
      <c r="F182" s="2" t="s">
        <v>67</v>
      </c>
      <c r="G182" s="3">
        <v>21</v>
      </c>
      <c r="H182" s="2" t="s">
        <v>68</v>
      </c>
      <c r="I182" s="4">
        <v>22.68</v>
      </c>
      <c r="J182" s="2" t="s">
        <v>69</v>
      </c>
      <c r="K182" s="3">
        <v>140000</v>
      </c>
      <c r="L182" s="3" t="s">
        <v>144</v>
      </c>
      <c r="M182" s="3">
        <v>2940000</v>
      </c>
      <c r="N182" s="5">
        <v>45219</v>
      </c>
      <c r="O182" s="5">
        <v>45222</v>
      </c>
      <c r="P182" s="2"/>
      <c r="Q182" s="2"/>
      <c r="R182" s="6"/>
      <c r="S182" s="2" t="s">
        <v>75</v>
      </c>
      <c r="T182" t="str">
        <f t="shared" si="2"/>
        <v>1000001212KARYA MATERIALBAMBANGAGT602067CRdShibuya Ash60X6021BOX22,68M2140000Hijau29400004521945222Bekasi</v>
      </c>
    </row>
    <row r="183" spans="1:20" x14ac:dyDescent="0.3">
      <c r="A183" s="2">
        <v>1000001010</v>
      </c>
      <c r="B183" s="2" t="s">
        <v>63</v>
      </c>
      <c r="C183" s="2" t="s">
        <v>82</v>
      </c>
      <c r="D183" s="2" t="s">
        <v>149</v>
      </c>
      <c r="E183" s="2" t="s">
        <v>150</v>
      </c>
      <c r="F183" s="2" t="s">
        <v>67</v>
      </c>
      <c r="G183" s="3">
        <v>85</v>
      </c>
      <c r="H183" s="2" t="s">
        <v>68</v>
      </c>
      <c r="I183" s="4">
        <v>91.8</v>
      </c>
      <c r="J183" s="2" t="s">
        <v>69</v>
      </c>
      <c r="K183" s="3">
        <v>140000</v>
      </c>
      <c r="L183" s="3" t="s">
        <v>144</v>
      </c>
      <c r="M183" s="3">
        <v>11900000</v>
      </c>
      <c r="N183" s="5">
        <v>45237</v>
      </c>
      <c r="O183" s="5">
        <v>45238</v>
      </c>
      <c r="P183" s="2"/>
      <c r="Q183" s="2"/>
      <c r="R183" s="6"/>
      <c r="S183" s="2" t="s">
        <v>71</v>
      </c>
      <c r="T183" t="str">
        <f t="shared" si="2"/>
        <v>1000001010KERAMIK 123RIZALAGT602451RdChicago Grey60X6085BOX91,8M2140000Hijau119000004523745238Depok</v>
      </c>
    </row>
    <row r="184" spans="1:20" x14ac:dyDescent="0.3">
      <c r="A184" s="2">
        <v>1000001212</v>
      </c>
      <c r="B184" s="2" t="s">
        <v>72</v>
      </c>
      <c r="C184" s="2" t="s">
        <v>64</v>
      </c>
      <c r="D184" s="2" t="s">
        <v>155</v>
      </c>
      <c r="E184" s="2" t="s">
        <v>156</v>
      </c>
      <c r="F184" s="2" t="s">
        <v>67</v>
      </c>
      <c r="G184" s="3">
        <v>20</v>
      </c>
      <c r="H184" s="2" t="s">
        <v>68</v>
      </c>
      <c r="I184" s="4">
        <v>21.6</v>
      </c>
      <c r="J184" s="2" t="s">
        <v>69</v>
      </c>
      <c r="K184" s="3">
        <v>140000</v>
      </c>
      <c r="L184" s="3" t="s">
        <v>144</v>
      </c>
      <c r="M184" s="3">
        <v>2800000</v>
      </c>
      <c r="N184" s="5">
        <v>45245</v>
      </c>
      <c r="O184" s="5">
        <v>45245</v>
      </c>
      <c r="P184" s="2"/>
      <c r="Q184" s="2"/>
      <c r="R184" s="6"/>
      <c r="S184" s="2" t="s">
        <v>75</v>
      </c>
      <c r="T184" t="str">
        <f t="shared" si="2"/>
        <v>1000001212KARYA MATERIALBAMBANGAGT602066CRdShibuya Desert60X6020BOX21,6M2140000Hijau28000004524545245Bekasi</v>
      </c>
    </row>
    <row r="185" spans="1:20" x14ac:dyDescent="0.3">
      <c r="A185" s="2">
        <v>1000001212</v>
      </c>
      <c r="B185" s="2" t="s">
        <v>72</v>
      </c>
      <c r="C185" s="2" t="s">
        <v>64</v>
      </c>
      <c r="D185" s="2" t="s">
        <v>155</v>
      </c>
      <c r="E185" s="2" t="s">
        <v>156</v>
      </c>
      <c r="F185" s="2" t="s">
        <v>67</v>
      </c>
      <c r="G185" s="3">
        <v>4</v>
      </c>
      <c r="H185" s="2" t="s">
        <v>68</v>
      </c>
      <c r="I185" s="4">
        <v>4.32</v>
      </c>
      <c r="J185" s="2" t="s">
        <v>69</v>
      </c>
      <c r="K185" s="3">
        <v>140000</v>
      </c>
      <c r="L185" s="3" t="s">
        <v>144</v>
      </c>
      <c r="M185" s="3">
        <v>560000</v>
      </c>
      <c r="N185" s="5">
        <v>45250</v>
      </c>
      <c r="O185" s="5">
        <v>45250</v>
      </c>
      <c r="P185" s="2"/>
      <c r="Q185" s="2"/>
      <c r="R185" s="6"/>
      <c r="S185" s="2" t="s">
        <v>75</v>
      </c>
      <c r="T185" t="str">
        <f t="shared" si="2"/>
        <v>1000001212KARYA MATERIALBAMBANGAGT602066CRdShibuya Desert60X604BOX4,32M2140000Hijau5600004525045250Bekasi</v>
      </c>
    </row>
    <row r="186" spans="1:20" x14ac:dyDescent="0.3">
      <c r="A186" s="2">
        <v>1000001212</v>
      </c>
      <c r="B186" s="2" t="s">
        <v>72</v>
      </c>
      <c r="C186" s="2" t="s">
        <v>64</v>
      </c>
      <c r="D186" s="2" t="s">
        <v>155</v>
      </c>
      <c r="E186" s="2" t="s">
        <v>156</v>
      </c>
      <c r="F186" s="2" t="s">
        <v>67</v>
      </c>
      <c r="G186" s="3">
        <v>4</v>
      </c>
      <c r="H186" s="2" t="s">
        <v>68</v>
      </c>
      <c r="I186" s="4">
        <v>4.32</v>
      </c>
      <c r="J186" s="2" t="s">
        <v>69</v>
      </c>
      <c r="K186" s="3">
        <v>140000</v>
      </c>
      <c r="L186" s="3" t="s">
        <v>144</v>
      </c>
      <c r="M186" s="3">
        <v>560000</v>
      </c>
      <c r="N186" s="5">
        <v>45251</v>
      </c>
      <c r="O186" s="5">
        <v>45252</v>
      </c>
      <c r="P186" s="2"/>
      <c r="Q186" s="2"/>
      <c r="R186" s="6"/>
      <c r="S186" s="2" t="s">
        <v>75</v>
      </c>
      <c r="T186" t="str">
        <f t="shared" si="2"/>
        <v>1000001212KARYA MATERIALBAMBANGAGT602066CRdShibuya Desert60X604BOX4,32M2140000Hijau5600004525145252Bekasi</v>
      </c>
    </row>
    <row r="187" spans="1:20" x14ac:dyDescent="0.3">
      <c r="A187" s="2">
        <v>1000001212</v>
      </c>
      <c r="B187" s="2" t="s">
        <v>72</v>
      </c>
      <c r="C187" s="2" t="s">
        <v>64</v>
      </c>
      <c r="D187" s="2" t="s">
        <v>151</v>
      </c>
      <c r="E187" s="2" t="s">
        <v>152</v>
      </c>
      <c r="F187" s="2" t="s">
        <v>67</v>
      </c>
      <c r="G187" s="3">
        <v>50</v>
      </c>
      <c r="H187" s="2" t="s">
        <v>68</v>
      </c>
      <c r="I187" s="4">
        <v>54</v>
      </c>
      <c r="J187" s="2" t="s">
        <v>69</v>
      </c>
      <c r="K187" s="3">
        <v>140000</v>
      </c>
      <c r="L187" s="3" t="s">
        <v>144</v>
      </c>
      <c r="M187" s="3">
        <v>7000000</v>
      </c>
      <c r="N187" s="5">
        <v>44940</v>
      </c>
      <c r="O187" s="5">
        <v>44942</v>
      </c>
      <c r="P187" s="2"/>
      <c r="Q187" s="2"/>
      <c r="R187" s="6"/>
      <c r="S187" s="2" t="s">
        <v>75</v>
      </c>
      <c r="T187" t="str">
        <f t="shared" si="2"/>
        <v>1000001212KARYA MATERIALBAMBANGAGT602057RdPiccadilly Grey60X6050BOX54M2140000Hijau70000004494044942Bekasi</v>
      </c>
    </row>
    <row r="188" spans="1:20" x14ac:dyDescent="0.3">
      <c r="A188" s="2">
        <v>1000001212</v>
      </c>
      <c r="B188" s="2" t="s">
        <v>72</v>
      </c>
      <c r="C188" s="2" t="s">
        <v>64</v>
      </c>
      <c r="D188" s="2" t="s">
        <v>151</v>
      </c>
      <c r="E188" s="2" t="s">
        <v>152</v>
      </c>
      <c r="F188" s="2" t="s">
        <v>67</v>
      </c>
      <c r="G188" s="3">
        <v>20</v>
      </c>
      <c r="H188" s="2" t="s">
        <v>68</v>
      </c>
      <c r="I188" s="4">
        <v>21.6</v>
      </c>
      <c r="J188" s="2" t="s">
        <v>69</v>
      </c>
      <c r="K188" s="3">
        <v>140000</v>
      </c>
      <c r="L188" s="3" t="s">
        <v>144</v>
      </c>
      <c r="M188" s="3">
        <v>2800000</v>
      </c>
      <c r="N188" s="5">
        <v>44953</v>
      </c>
      <c r="O188" s="5">
        <v>44953</v>
      </c>
      <c r="P188" s="2"/>
      <c r="Q188" s="2"/>
      <c r="R188" s="6"/>
      <c r="S188" s="2" t="s">
        <v>75</v>
      </c>
      <c r="T188" t="str">
        <f t="shared" si="2"/>
        <v>1000001212KARYA MATERIALBAMBANGAGT602057RdPiccadilly Grey60X6020BOX21,6M2140000Hijau28000004495344953Bekasi</v>
      </c>
    </row>
    <row r="189" spans="1:20" x14ac:dyDescent="0.3">
      <c r="A189" s="2">
        <v>1000001212</v>
      </c>
      <c r="B189" s="2" t="s">
        <v>72</v>
      </c>
      <c r="C189" s="2" t="s">
        <v>64</v>
      </c>
      <c r="D189" s="2" t="s">
        <v>155</v>
      </c>
      <c r="E189" s="2" t="s">
        <v>156</v>
      </c>
      <c r="F189" s="2" t="s">
        <v>67</v>
      </c>
      <c r="G189" s="3">
        <v>30</v>
      </c>
      <c r="H189" s="2" t="s">
        <v>68</v>
      </c>
      <c r="I189" s="4">
        <v>32.4</v>
      </c>
      <c r="J189" s="2" t="s">
        <v>69</v>
      </c>
      <c r="K189" s="3">
        <v>140000</v>
      </c>
      <c r="L189" s="3" t="s">
        <v>144</v>
      </c>
      <c r="M189" s="3">
        <v>4200000</v>
      </c>
      <c r="N189" s="5">
        <v>44956</v>
      </c>
      <c r="O189" s="5">
        <v>44956</v>
      </c>
      <c r="P189" s="2"/>
      <c r="Q189" s="2"/>
      <c r="R189" s="6"/>
      <c r="S189" s="2" t="s">
        <v>75</v>
      </c>
      <c r="T189" t="str">
        <f t="shared" si="2"/>
        <v>1000001212KARYA MATERIALBAMBANGAGT602066CRdShibuya Desert60X6030BOX32,4M2140000Hijau42000004495644956Bekasi</v>
      </c>
    </row>
    <row r="190" spans="1:20" x14ac:dyDescent="0.3">
      <c r="A190" s="2">
        <v>1000001212</v>
      </c>
      <c r="B190" s="2" t="s">
        <v>72</v>
      </c>
      <c r="C190" s="2" t="s">
        <v>64</v>
      </c>
      <c r="D190" s="2" t="s">
        <v>159</v>
      </c>
      <c r="E190" s="2" t="s">
        <v>160</v>
      </c>
      <c r="F190" s="2" t="s">
        <v>67</v>
      </c>
      <c r="G190" s="3">
        <v>293</v>
      </c>
      <c r="H190" s="2" t="s">
        <v>68</v>
      </c>
      <c r="I190" s="4">
        <v>316.44</v>
      </c>
      <c r="J190" s="2" t="s">
        <v>69</v>
      </c>
      <c r="K190" s="3">
        <v>140000</v>
      </c>
      <c r="L190" s="3" t="s">
        <v>144</v>
      </c>
      <c r="M190" s="3">
        <v>41020000</v>
      </c>
      <c r="N190" s="5">
        <v>44952</v>
      </c>
      <c r="O190" s="5">
        <v>44956</v>
      </c>
      <c r="P190" s="2"/>
      <c r="Q190" s="2"/>
      <c r="R190" s="6"/>
      <c r="S190" s="2" t="s">
        <v>75</v>
      </c>
      <c r="T190" t="str">
        <f t="shared" si="2"/>
        <v>1000001212KARYA MATERIALBAMBANGAGT602068CRdShibuya Stone60X60293BOX316,44M2140000Hijau410200004495244956Bekasi</v>
      </c>
    </row>
    <row r="191" spans="1:20" x14ac:dyDescent="0.3">
      <c r="A191" s="2">
        <v>1000001111</v>
      </c>
      <c r="B191" s="2" t="s">
        <v>131</v>
      </c>
      <c r="C191" s="2" t="s">
        <v>132</v>
      </c>
      <c r="D191" s="2" t="s">
        <v>113</v>
      </c>
      <c r="E191" s="2" t="s">
        <v>114</v>
      </c>
      <c r="F191" s="2" t="s">
        <v>67</v>
      </c>
      <c r="G191" s="3">
        <v>80</v>
      </c>
      <c r="H191" s="2" t="s">
        <v>68</v>
      </c>
      <c r="I191" s="4">
        <v>86.4</v>
      </c>
      <c r="J191" s="2" t="s">
        <v>69</v>
      </c>
      <c r="K191" s="3">
        <v>140000</v>
      </c>
      <c r="L191" s="3" t="s">
        <v>144</v>
      </c>
      <c r="M191" s="3">
        <v>11200000</v>
      </c>
      <c r="N191" s="5">
        <v>44946</v>
      </c>
      <c r="O191" s="5">
        <v>44949</v>
      </c>
      <c r="P191" s="2"/>
      <c r="Q191" s="2"/>
      <c r="R191" s="2"/>
      <c r="S191" s="2" t="s">
        <v>133</v>
      </c>
      <c r="T191" t="str">
        <f t="shared" si="2"/>
        <v>1000001111NIA BANGUNANHARRYAGT602121RdMelbourne White60X6080BOX86,4M2140000Hijau112000004494644949Jakarta</v>
      </c>
    </row>
    <row r="192" spans="1:20" x14ac:dyDescent="0.3">
      <c r="A192" s="2">
        <v>1000001010</v>
      </c>
      <c r="B192" s="2" t="s">
        <v>63</v>
      </c>
      <c r="C192" s="2" t="s">
        <v>64</v>
      </c>
      <c r="D192" s="2" t="s">
        <v>96</v>
      </c>
      <c r="E192" s="2" t="s">
        <v>97</v>
      </c>
      <c r="F192" s="2" t="s">
        <v>67</v>
      </c>
      <c r="G192" s="3">
        <v>5</v>
      </c>
      <c r="H192" s="2" t="s">
        <v>68</v>
      </c>
      <c r="I192" s="4">
        <v>5.4</v>
      </c>
      <c r="J192" s="2" t="s">
        <v>69</v>
      </c>
      <c r="K192" s="3">
        <v>140000</v>
      </c>
      <c r="L192" s="3" t="s">
        <v>144</v>
      </c>
      <c r="M192" s="3">
        <v>700000</v>
      </c>
      <c r="N192" s="5">
        <v>44931</v>
      </c>
      <c r="O192" s="5">
        <v>44932</v>
      </c>
      <c r="P192" s="2"/>
      <c r="Q192" s="2"/>
      <c r="R192" s="2"/>
      <c r="S192" s="2" t="s">
        <v>71</v>
      </c>
      <c r="T192" t="str">
        <f t="shared" si="2"/>
        <v>1000001010KERAMIK 123BAMBANGAGT602145RdVancouver Bone60X605BOX5,4M2140000Hijau7000004493144932Depok</v>
      </c>
    </row>
    <row r="193" spans="1:20" x14ac:dyDescent="0.3">
      <c r="A193" s="2">
        <v>1000001010</v>
      </c>
      <c r="B193" s="2" t="s">
        <v>63</v>
      </c>
      <c r="C193" s="2" t="s">
        <v>64</v>
      </c>
      <c r="D193" s="2" t="s">
        <v>96</v>
      </c>
      <c r="E193" s="2" t="s">
        <v>97</v>
      </c>
      <c r="F193" s="2" t="s">
        <v>67</v>
      </c>
      <c r="G193" s="3">
        <v>12</v>
      </c>
      <c r="H193" s="2" t="s">
        <v>68</v>
      </c>
      <c r="I193" s="4">
        <v>12.96</v>
      </c>
      <c r="J193" s="2" t="s">
        <v>69</v>
      </c>
      <c r="K193" s="3">
        <v>140000</v>
      </c>
      <c r="L193" s="3" t="s">
        <v>144</v>
      </c>
      <c r="M193" s="3">
        <v>1680000</v>
      </c>
      <c r="N193" s="5">
        <v>44937</v>
      </c>
      <c r="O193" s="5">
        <v>44938</v>
      </c>
      <c r="P193" s="2"/>
      <c r="Q193" s="2"/>
      <c r="R193" s="2"/>
      <c r="S193" s="2" t="s">
        <v>71</v>
      </c>
      <c r="T193" t="str">
        <f t="shared" si="2"/>
        <v>1000001010KERAMIK 123BAMBANGAGT602145RdVancouver Bone60X6012BOX12,96M2140000Hijau16800004493744938Depok</v>
      </c>
    </row>
    <row r="194" spans="1:20" x14ac:dyDescent="0.3">
      <c r="A194" s="2">
        <v>1000001010</v>
      </c>
      <c r="B194" s="2" t="s">
        <v>63</v>
      </c>
      <c r="C194" s="2" t="s">
        <v>64</v>
      </c>
      <c r="D194" s="2" t="s">
        <v>123</v>
      </c>
      <c r="E194" s="2" t="s">
        <v>124</v>
      </c>
      <c r="F194" s="2" t="s">
        <v>67</v>
      </c>
      <c r="G194" s="3">
        <v>1</v>
      </c>
      <c r="H194" s="2" t="s">
        <v>68</v>
      </c>
      <c r="I194" s="4">
        <v>1.08</v>
      </c>
      <c r="J194" s="2" t="s">
        <v>69</v>
      </c>
      <c r="K194" s="3">
        <v>140000</v>
      </c>
      <c r="L194" s="3" t="s">
        <v>144</v>
      </c>
      <c r="M194" s="3">
        <v>140000</v>
      </c>
      <c r="N194" s="5">
        <v>44928</v>
      </c>
      <c r="O194" s="5">
        <v>44928</v>
      </c>
      <c r="P194" s="2"/>
      <c r="Q194" s="2"/>
      <c r="R194" s="2"/>
      <c r="S194" s="2" t="s">
        <v>71</v>
      </c>
      <c r="T194" t="str">
        <f t="shared" ref="T194:T257" si="3">_xlfn.CONCAT(A194:S194)</f>
        <v>1000001010KERAMIK 123BAMBANGAGT602517RdPozlana Light60X601BOX1,08M2140000Hijau1400004492844928Depok</v>
      </c>
    </row>
    <row r="195" spans="1:20" x14ac:dyDescent="0.3">
      <c r="A195" s="2">
        <v>1000001010</v>
      </c>
      <c r="B195" s="2" t="s">
        <v>63</v>
      </c>
      <c r="C195" s="2" t="s">
        <v>64</v>
      </c>
      <c r="D195" s="2" t="s">
        <v>103</v>
      </c>
      <c r="E195" s="2" t="s">
        <v>104</v>
      </c>
      <c r="F195" s="2" t="s">
        <v>67</v>
      </c>
      <c r="G195" s="3">
        <v>5</v>
      </c>
      <c r="H195" s="2" t="s">
        <v>68</v>
      </c>
      <c r="I195" s="4">
        <v>5.4</v>
      </c>
      <c r="J195" s="2" t="s">
        <v>69</v>
      </c>
      <c r="K195" s="3">
        <v>140000</v>
      </c>
      <c r="L195" s="3" t="s">
        <v>144</v>
      </c>
      <c r="M195" s="3">
        <v>700000</v>
      </c>
      <c r="N195" s="5">
        <v>44942</v>
      </c>
      <c r="O195" s="5">
        <v>44943</v>
      </c>
      <c r="P195" s="2"/>
      <c r="Q195" s="2"/>
      <c r="R195" s="2"/>
      <c r="S195" s="2" t="s">
        <v>71</v>
      </c>
      <c r="T195" t="str">
        <f t="shared" si="3"/>
        <v>1000001010KERAMIK 123BAMBANGAGT602518RdPozlana Dark60X605BOX5,4M2140000Hijau7000004494244943Depok</v>
      </c>
    </row>
    <row r="196" spans="1:20" x14ac:dyDescent="0.3">
      <c r="A196" s="2">
        <v>1000001010</v>
      </c>
      <c r="B196" s="2" t="s">
        <v>63</v>
      </c>
      <c r="C196" s="2" t="s">
        <v>64</v>
      </c>
      <c r="D196" s="2" t="s">
        <v>103</v>
      </c>
      <c r="E196" s="2" t="s">
        <v>104</v>
      </c>
      <c r="F196" s="2" t="s">
        <v>67</v>
      </c>
      <c r="G196" s="3">
        <v>3</v>
      </c>
      <c r="H196" s="2" t="s">
        <v>68</v>
      </c>
      <c r="I196" s="4">
        <v>3.24</v>
      </c>
      <c r="J196" s="2" t="s">
        <v>69</v>
      </c>
      <c r="K196" s="3">
        <v>140000</v>
      </c>
      <c r="L196" s="3" t="s">
        <v>144</v>
      </c>
      <c r="M196" s="3">
        <v>420000</v>
      </c>
      <c r="N196" s="5">
        <v>44925</v>
      </c>
      <c r="O196" s="5">
        <v>44939</v>
      </c>
      <c r="P196" s="2"/>
      <c r="Q196" s="2"/>
      <c r="R196" s="6"/>
      <c r="S196" s="2" t="s">
        <v>71</v>
      </c>
      <c r="T196" t="str">
        <f t="shared" si="3"/>
        <v>1000001010KERAMIK 123BAMBANGAGT602518RdPozlana Dark60X603BOX3,24M2140000Hijau4200004492544939Depok</v>
      </c>
    </row>
    <row r="197" spans="1:20" x14ac:dyDescent="0.3">
      <c r="A197" s="2">
        <v>1000001111</v>
      </c>
      <c r="B197" s="2" t="s">
        <v>131</v>
      </c>
      <c r="C197" s="2" t="s">
        <v>132</v>
      </c>
      <c r="D197" s="2" t="s">
        <v>115</v>
      </c>
      <c r="E197" s="2" t="s">
        <v>116</v>
      </c>
      <c r="F197" s="2" t="s">
        <v>67</v>
      </c>
      <c r="G197" s="3">
        <v>4</v>
      </c>
      <c r="H197" s="2" t="s">
        <v>68</v>
      </c>
      <c r="I197" s="4">
        <v>4.32</v>
      </c>
      <c r="J197" s="2" t="s">
        <v>69</v>
      </c>
      <c r="K197" s="3">
        <v>140000</v>
      </c>
      <c r="L197" s="3" t="s">
        <v>144</v>
      </c>
      <c r="M197" s="3">
        <v>560000</v>
      </c>
      <c r="N197" s="5">
        <v>44928</v>
      </c>
      <c r="O197" s="5">
        <v>44931</v>
      </c>
      <c r="P197" s="2"/>
      <c r="Q197" s="2"/>
      <c r="R197" s="2"/>
      <c r="S197" s="2" t="s">
        <v>133</v>
      </c>
      <c r="T197" t="str">
        <f t="shared" si="3"/>
        <v>1000001111NIA BANGUNANHARRYAGT603501RdTucson Grey60X604BOX4,32M2140000Hijau5600004492844931Jakarta</v>
      </c>
    </row>
    <row r="198" spans="1:20" x14ac:dyDescent="0.3">
      <c r="A198" s="2">
        <v>1000001212</v>
      </c>
      <c r="B198" s="2" t="s">
        <v>72</v>
      </c>
      <c r="C198" s="2" t="s">
        <v>64</v>
      </c>
      <c r="D198" s="2" t="s">
        <v>151</v>
      </c>
      <c r="E198" s="2" t="s">
        <v>152</v>
      </c>
      <c r="F198" s="2" t="s">
        <v>67</v>
      </c>
      <c r="G198" s="3">
        <v>1</v>
      </c>
      <c r="H198" s="2" t="s">
        <v>68</v>
      </c>
      <c r="I198" s="4">
        <v>1.08</v>
      </c>
      <c r="J198" s="2" t="s">
        <v>69</v>
      </c>
      <c r="K198" s="3">
        <v>140000</v>
      </c>
      <c r="L198" s="3" t="s">
        <v>144</v>
      </c>
      <c r="M198" s="3">
        <v>140000</v>
      </c>
      <c r="N198" s="5">
        <v>44979</v>
      </c>
      <c r="O198" s="5">
        <v>44979</v>
      </c>
      <c r="P198" s="2"/>
      <c r="Q198" s="2"/>
      <c r="R198" s="6"/>
      <c r="S198" s="2" t="s">
        <v>75</v>
      </c>
      <c r="T198" t="str">
        <f t="shared" si="3"/>
        <v>1000001212KARYA MATERIALBAMBANGAGT602057RdPiccadilly Grey60X601BOX1,08M2140000Hijau1400004497944979Bekasi</v>
      </c>
    </row>
    <row r="199" spans="1:20" x14ac:dyDescent="0.3">
      <c r="A199" s="2">
        <v>1000001111</v>
      </c>
      <c r="B199" s="2" t="s">
        <v>131</v>
      </c>
      <c r="C199" s="2" t="s">
        <v>132</v>
      </c>
      <c r="D199" s="2" t="s">
        <v>113</v>
      </c>
      <c r="E199" s="2" t="s">
        <v>114</v>
      </c>
      <c r="F199" s="2" t="s">
        <v>67</v>
      </c>
      <c r="G199" s="3">
        <v>80</v>
      </c>
      <c r="H199" s="2" t="s">
        <v>68</v>
      </c>
      <c r="I199" s="4">
        <v>86.4</v>
      </c>
      <c r="J199" s="2" t="s">
        <v>69</v>
      </c>
      <c r="K199" s="3">
        <v>140000</v>
      </c>
      <c r="L199" s="3" t="s">
        <v>144</v>
      </c>
      <c r="M199" s="3">
        <v>11200000</v>
      </c>
      <c r="N199" s="5">
        <v>44974</v>
      </c>
      <c r="O199" s="5">
        <v>44978</v>
      </c>
      <c r="P199" s="2"/>
      <c r="Q199" s="2"/>
      <c r="R199" s="6"/>
      <c r="S199" s="2" t="s">
        <v>133</v>
      </c>
      <c r="T199" t="str">
        <f t="shared" si="3"/>
        <v>1000001111NIA BANGUNANHARRYAGT602121RdMelbourne White60X6080BOX86,4M2140000Hijau112000004497444978Jakarta</v>
      </c>
    </row>
    <row r="200" spans="1:20" x14ac:dyDescent="0.3">
      <c r="A200" s="2">
        <v>1000001111</v>
      </c>
      <c r="B200" s="2" t="s">
        <v>131</v>
      </c>
      <c r="C200" s="2" t="s">
        <v>132</v>
      </c>
      <c r="D200" s="2" t="s">
        <v>103</v>
      </c>
      <c r="E200" s="2" t="s">
        <v>104</v>
      </c>
      <c r="F200" s="2" t="s">
        <v>67</v>
      </c>
      <c r="G200" s="3">
        <v>80</v>
      </c>
      <c r="H200" s="2" t="s">
        <v>68</v>
      </c>
      <c r="I200" s="4">
        <v>86.4</v>
      </c>
      <c r="J200" s="2" t="s">
        <v>69</v>
      </c>
      <c r="K200" s="3">
        <v>140000</v>
      </c>
      <c r="L200" s="3" t="s">
        <v>144</v>
      </c>
      <c r="M200" s="3">
        <v>11200000</v>
      </c>
      <c r="N200" s="5">
        <v>44974</v>
      </c>
      <c r="O200" s="5">
        <v>44979</v>
      </c>
      <c r="P200" s="2"/>
      <c r="Q200" s="2"/>
      <c r="R200" s="6"/>
      <c r="S200" s="2" t="s">
        <v>133</v>
      </c>
      <c r="T200" t="str">
        <f t="shared" si="3"/>
        <v>1000001111NIA BANGUNANHARRYAGT602518RdPozlana Dark60X6080BOX86,4M2140000Hijau112000004497444979Jakarta</v>
      </c>
    </row>
    <row r="201" spans="1:20" x14ac:dyDescent="0.3">
      <c r="A201" s="2">
        <v>1000001111</v>
      </c>
      <c r="B201" s="2" t="s">
        <v>131</v>
      </c>
      <c r="C201" s="2" t="s">
        <v>132</v>
      </c>
      <c r="D201" s="2" t="s">
        <v>113</v>
      </c>
      <c r="E201" s="2" t="s">
        <v>114</v>
      </c>
      <c r="F201" s="2" t="s">
        <v>67</v>
      </c>
      <c r="G201" s="3">
        <v>60</v>
      </c>
      <c r="H201" s="2" t="s">
        <v>68</v>
      </c>
      <c r="I201" s="4">
        <v>64.8</v>
      </c>
      <c r="J201" s="2" t="s">
        <v>69</v>
      </c>
      <c r="K201" s="3">
        <v>140000</v>
      </c>
      <c r="L201" s="3" t="s">
        <v>144</v>
      </c>
      <c r="M201" s="3">
        <v>8400000</v>
      </c>
      <c r="N201" s="5">
        <v>44977</v>
      </c>
      <c r="O201" s="5">
        <v>44977</v>
      </c>
      <c r="P201" s="2"/>
      <c r="Q201" s="2"/>
      <c r="R201" s="6"/>
      <c r="S201" s="2" t="s">
        <v>133</v>
      </c>
      <c r="T201" t="str">
        <f t="shared" si="3"/>
        <v>1000001111NIA BANGUNANHARRYAGT602121RdMelbourne White60X6060BOX64,8M2140000Hijau84000004497744977Jakarta</v>
      </c>
    </row>
    <row r="202" spans="1:20" x14ac:dyDescent="0.3">
      <c r="A202" s="2">
        <v>1000001212</v>
      </c>
      <c r="B202" s="2" t="s">
        <v>72</v>
      </c>
      <c r="C202" s="2" t="s">
        <v>64</v>
      </c>
      <c r="D202" s="2" t="s">
        <v>163</v>
      </c>
      <c r="E202" s="2" t="s">
        <v>164</v>
      </c>
      <c r="F202" s="2" t="s">
        <v>67</v>
      </c>
      <c r="G202" s="3">
        <v>1</v>
      </c>
      <c r="H202" s="2" t="s">
        <v>68</v>
      </c>
      <c r="I202" s="4">
        <v>1.08</v>
      </c>
      <c r="J202" s="2" t="s">
        <v>69</v>
      </c>
      <c r="K202" s="3">
        <v>140000</v>
      </c>
      <c r="L202" s="3" t="s">
        <v>144</v>
      </c>
      <c r="M202" s="3">
        <v>140000</v>
      </c>
      <c r="N202" s="5">
        <v>44958</v>
      </c>
      <c r="O202" s="5">
        <v>44958</v>
      </c>
      <c r="P202" s="2"/>
      <c r="Q202" s="2"/>
      <c r="R202" s="6"/>
      <c r="S202" s="2" t="s">
        <v>75</v>
      </c>
      <c r="T202" t="str">
        <f t="shared" si="3"/>
        <v>1000001212KARYA MATERIALBAMBANGAGT602603RdVeneziana Bone60X601BOX1,08M2140000Hijau1400004495844958Bekasi</v>
      </c>
    </row>
    <row r="203" spans="1:20" x14ac:dyDescent="0.3">
      <c r="A203" s="2">
        <v>1000001212</v>
      </c>
      <c r="B203" s="2" t="s">
        <v>72</v>
      </c>
      <c r="C203" s="2" t="s">
        <v>64</v>
      </c>
      <c r="D203" s="2" t="s">
        <v>151</v>
      </c>
      <c r="E203" s="2" t="s">
        <v>152</v>
      </c>
      <c r="F203" s="2" t="s">
        <v>67</v>
      </c>
      <c r="G203" s="3">
        <v>6</v>
      </c>
      <c r="H203" s="2" t="s">
        <v>68</v>
      </c>
      <c r="I203" s="4">
        <v>6.48</v>
      </c>
      <c r="J203" s="2" t="s">
        <v>69</v>
      </c>
      <c r="K203" s="3">
        <v>140000</v>
      </c>
      <c r="L203" s="3" t="s">
        <v>144</v>
      </c>
      <c r="M203" s="3">
        <v>840000</v>
      </c>
      <c r="N203" s="5">
        <v>44960</v>
      </c>
      <c r="O203" s="5">
        <v>44960</v>
      </c>
      <c r="P203" s="2"/>
      <c r="Q203" s="2"/>
      <c r="R203" s="6"/>
      <c r="S203" s="2" t="s">
        <v>75</v>
      </c>
      <c r="T203" t="str">
        <f t="shared" si="3"/>
        <v>1000001212KARYA MATERIALBAMBANGAGT602057RdPiccadilly Grey60X606BOX6,48M2140000Hijau8400004496044960Bekasi</v>
      </c>
    </row>
    <row r="204" spans="1:20" x14ac:dyDescent="0.3">
      <c r="A204" s="2">
        <v>1000001212</v>
      </c>
      <c r="B204" s="2" t="s">
        <v>72</v>
      </c>
      <c r="C204" s="2" t="s">
        <v>64</v>
      </c>
      <c r="D204" s="2" t="s">
        <v>151</v>
      </c>
      <c r="E204" s="2" t="s">
        <v>152</v>
      </c>
      <c r="F204" s="2" t="s">
        <v>67</v>
      </c>
      <c r="G204" s="3">
        <v>5</v>
      </c>
      <c r="H204" s="2" t="s">
        <v>68</v>
      </c>
      <c r="I204" s="4">
        <v>5.4</v>
      </c>
      <c r="J204" s="2" t="s">
        <v>69</v>
      </c>
      <c r="K204" s="3">
        <v>140000</v>
      </c>
      <c r="L204" s="3" t="s">
        <v>144</v>
      </c>
      <c r="M204" s="3">
        <v>700000</v>
      </c>
      <c r="N204" s="5">
        <v>44963</v>
      </c>
      <c r="O204" s="5">
        <v>44963</v>
      </c>
      <c r="P204" s="2"/>
      <c r="Q204" s="2"/>
      <c r="R204" s="6"/>
      <c r="S204" s="2" t="s">
        <v>75</v>
      </c>
      <c r="T204" t="str">
        <f t="shared" si="3"/>
        <v>1000001212KARYA MATERIALBAMBANGAGT602057RdPiccadilly Grey60X605BOX5,4M2140000Hijau7000004496344963Bekasi</v>
      </c>
    </row>
    <row r="205" spans="1:20" x14ac:dyDescent="0.3">
      <c r="A205" s="2">
        <v>1000001111</v>
      </c>
      <c r="B205" s="2" t="s">
        <v>131</v>
      </c>
      <c r="C205" s="2" t="s">
        <v>132</v>
      </c>
      <c r="D205" s="2" t="s">
        <v>101</v>
      </c>
      <c r="E205" s="2" t="s">
        <v>102</v>
      </c>
      <c r="F205" s="2" t="s">
        <v>67</v>
      </c>
      <c r="G205" s="3">
        <v>4</v>
      </c>
      <c r="H205" s="2" t="s">
        <v>68</v>
      </c>
      <c r="I205" s="4">
        <v>4.32</v>
      </c>
      <c r="J205" s="2" t="s">
        <v>69</v>
      </c>
      <c r="K205" s="3">
        <v>140000</v>
      </c>
      <c r="L205" s="3" t="s">
        <v>144</v>
      </c>
      <c r="M205" s="3">
        <v>560000</v>
      </c>
      <c r="N205" s="5">
        <v>44964</v>
      </c>
      <c r="O205" s="5">
        <v>44964</v>
      </c>
      <c r="P205" s="2"/>
      <c r="Q205" s="2"/>
      <c r="R205" s="6"/>
      <c r="S205" s="2" t="s">
        <v>133</v>
      </c>
      <c r="T205" t="str">
        <f t="shared" si="3"/>
        <v>1000001111NIA BANGUNANHARRYAGT602251RdYokohama Bone60X604BOX4,32M2140000Hijau5600004496444964Jakarta</v>
      </c>
    </row>
    <row r="206" spans="1:20" x14ac:dyDescent="0.3">
      <c r="A206" s="2">
        <v>1000001212</v>
      </c>
      <c r="B206" s="2" t="s">
        <v>72</v>
      </c>
      <c r="C206" s="2" t="s">
        <v>64</v>
      </c>
      <c r="D206" s="2" t="s">
        <v>165</v>
      </c>
      <c r="E206" s="2" t="s">
        <v>166</v>
      </c>
      <c r="F206" s="2" t="s">
        <v>67</v>
      </c>
      <c r="G206" s="3">
        <v>6</v>
      </c>
      <c r="H206" s="2" t="s">
        <v>68</v>
      </c>
      <c r="I206" s="4">
        <v>6.48</v>
      </c>
      <c r="J206" s="2" t="s">
        <v>69</v>
      </c>
      <c r="K206" s="3">
        <v>140000</v>
      </c>
      <c r="L206" s="3" t="s">
        <v>144</v>
      </c>
      <c r="M206" s="3">
        <v>840000</v>
      </c>
      <c r="N206" s="5">
        <v>44991</v>
      </c>
      <c r="O206" s="5">
        <v>44991</v>
      </c>
      <c r="P206" s="2" t="s">
        <v>17</v>
      </c>
      <c r="Q206" s="2" t="s">
        <v>91</v>
      </c>
      <c r="R206" s="6">
        <v>1500</v>
      </c>
      <c r="S206" s="2" t="s">
        <v>75</v>
      </c>
      <c r="T206" t="str">
        <f t="shared" si="3"/>
        <v>1000001212KARYA MATERIALBAMBANGAGT602058RdPiccadilly Taupe60X606BOX6,48M2140000Hijau8400004499144991Promo LebaranPromo Diskon Langsung1500Bekasi</v>
      </c>
    </row>
    <row r="207" spans="1:20" x14ac:dyDescent="0.3">
      <c r="A207" s="2">
        <v>1000001111</v>
      </c>
      <c r="B207" s="2" t="s">
        <v>131</v>
      </c>
      <c r="C207" s="2" t="s">
        <v>132</v>
      </c>
      <c r="D207" s="2" t="s">
        <v>101</v>
      </c>
      <c r="E207" s="2" t="s">
        <v>102</v>
      </c>
      <c r="F207" s="2" t="s">
        <v>67</v>
      </c>
      <c r="G207" s="3">
        <v>8</v>
      </c>
      <c r="H207" s="2" t="s">
        <v>68</v>
      </c>
      <c r="I207" s="4">
        <v>8.64</v>
      </c>
      <c r="J207" s="2" t="s">
        <v>69</v>
      </c>
      <c r="K207" s="3">
        <v>140000</v>
      </c>
      <c r="L207" s="3" t="s">
        <v>144</v>
      </c>
      <c r="M207" s="3">
        <v>1120000</v>
      </c>
      <c r="N207" s="5">
        <v>44992</v>
      </c>
      <c r="O207" s="5">
        <v>44992</v>
      </c>
      <c r="P207" s="2" t="s">
        <v>17</v>
      </c>
      <c r="Q207" s="2" t="s">
        <v>91</v>
      </c>
      <c r="R207" s="6">
        <v>1500</v>
      </c>
      <c r="S207" s="2" t="s">
        <v>133</v>
      </c>
      <c r="T207" t="str">
        <f t="shared" si="3"/>
        <v>1000001111NIA BANGUNANHARRYAGT602251RdYokohama Bone60X608BOX8,64M2140000Hijau11200004499244992Promo LebaranPromo Diskon Langsung1500Jakarta</v>
      </c>
    </row>
    <row r="208" spans="1:20" x14ac:dyDescent="0.3">
      <c r="A208" s="2">
        <v>1000001212</v>
      </c>
      <c r="B208" s="2" t="s">
        <v>72</v>
      </c>
      <c r="C208" s="2" t="s">
        <v>64</v>
      </c>
      <c r="D208" s="2" t="s">
        <v>149</v>
      </c>
      <c r="E208" s="2" t="s">
        <v>150</v>
      </c>
      <c r="F208" s="2" t="s">
        <v>67</v>
      </c>
      <c r="G208" s="3">
        <v>1</v>
      </c>
      <c r="H208" s="2" t="s">
        <v>68</v>
      </c>
      <c r="I208" s="4">
        <v>1.08</v>
      </c>
      <c r="J208" s="2" t="s">
        <v>69</v>
      </c>
      <c r="K208" s="3">
        <v>140000</v>
      </c>
      <c r="L208" s="3" t="s">
        <v>144</v>
      </c>
      <c r="M208" s="3">
        <v>140000</v>
      </c>
      <c r="N208" s="5">
        <v>45005</v>
      </c>
      <c r="O208" s="5">
        <v>45005</v>
      </c>
      <c r="P208" s="2" t="s">
        <v>17</v>
      </c>
      <c r="Q208" s="2" t="s">
        <v>91</v>
      </c>
      <c r="R208" s="6">
        <v>1500</v>
      </c>
      <c r="S208" s="2" t="s">
        <v>75</v>
      </c>
      <c r="T208" t="str">
        <f t="shared" si="3"/>
        <v>1000001212KARYA MATERIALBAMBANGAGT602451RdChicago Grey60X601BOX1,08M2140000Hijau1400004500545005Promo LebaranPromo Diskon Langsung1500Bekasi</v>
      </c>
    </row>
    <row r="209" spans="1:20" x14ac:dyDescent="0.3">
      <c r="A209" s="2">
        <v>1000001111</v>
      </c>
      <c r="B209" s="2" t="s">
        <v>131</v>
      </c>
      <c r="C209" s="2" t="s">
        <v>132</v>
      </c>
      <c r="D209" s="2" t="s">
        <v>103</v>
      </c>
      <c r="E209" s="2" t="s">
        <v>104</v>
      </c>
      <c r="F209" s="2" t="s">
        <v>67</v>
      </c>
      <c r="G209" s="3">
        <v>80</v>
      </c>
      <c r="H209" s="2" t="s">
        <v>68</v>
      </c>
      <c r="I209" s="4">
        <v>86.4</v>
      </c>
      <c r="J209" s="2" t="s">
        <v>69</v>
      </c>
      <c r="K209" s="3">
        <v>140000</v>
      </c>
      <c r="L209" s="3" t="s">
        <v>144</v>
      </c>
      <c r="M209" s="3">
        <v>11200000</v>
      </c>
      <c r="N209" s="5">
        <v>45001</v>
      </c>
      <c r="O209" s="5">
        <v>45008</v>
      </c>
      <c r="P209" s="2" t="s">
        <v>17</v>
      </c>
      <c r="Q209" s="2" t="s">
        <v>91</v>
      </c>
      <c r="R209" s="6">
        <v>1500</v>
      </c>
      <c r="S209" s="2" t="s">
        <v>133</v>
      </c>
      <c r="T209" t="str">
        <f t="shared" si="3"/>
        <v>1000001111NIA BANGUNANHARRYAGT602518RdPozlana Dark60X6080BOX86,4M2140000Hijau112000004500145008Promo LebaranPromo Diskon Langsung1500Jakarta</v>
      </c>
    </row>
    <row r="210" spans="1:20" x14ac:dyDescent="0.3">
      <c r="A210" s="2">
        <v>1000001111</v>
      </c>
      <c r="B210" s="2" t="s">
        <v>131</v>
      </c>
      <c r="C210" s="2" t="s">
        <v>132</v>
      </c>
      <c r="D210" s="2" t="s">
        <v>113</v>
      </c>
      <c r="E210" s="2" t="s">
        <v>114</v>
      </c>
      <c r="F210" s="2" t="s">
        <v>67</v>
      </c>
      <c r="G210" s="3">
        <v>80</v>
      </c>
      <c r="H210" s="2" t="s">
        <v>68</v>
      </c>
      <c r="I210" s="4">
        <v>86.4</v>
      </c>
      <c r="J210" s="2" t="s">
        <v>69</v>
      </c>
      <c r="K210" s="3">
        <v>140000</v>
      </c>
      <c r="L210" s="3" t="s">
        <v>144</v>
      </c>
      <c r="M210" s="3">
        <v>11200000</v>
      </c>
      <c r="N210" s="5">
        <v>45001</v>
      </c>
      <c r="O210" s="5">
        <v>45008</v>
      </c>
      <c r="P210" s="2" t="s">
        <v>17</v>
      </c>
      <c r="Q210" s="2" t="s">
        <v>91</v>
      </c>
      <c r="R210" s="6">
        <v>1500</v>
      </c>
      <c r="S210" s="2" t="s">
        <v>133</v>
      </c>
      <c r="T210" t="str">
        <f t="shared" si="3"/>
        <v>1000001111NIA BANGUNANHARRYAGT602121RdMelbourne White60X6080BOX86,4M2140000Hijau112000004500145008Promo LebaranPromo Diskon Langsung1500Jakarta</v>
      </c>
    </row>
    <row r="211" spans="1:20" x14ac:dyDescent="0.3">
      <c r="A211" s="2">
        <v>1000001111</v>
      </c>
      <c r="B211" s="2" t="s">
        <v>131</v>
      </c>
      <c r="C211" s="2" t="s">
        <v>132</v>
      </c>
      <c r="D211" s="2" t="s">
        <v>167</v>
      </c>
      <c r="E211" s="2" t="s">
        <v>168</v>
      </c>
      <c r="F211" s="2" t="s">
        <v>67</v>
      </c>
      <c r="G211" s="3">
        <v>80</v>
      </c>
      <c r="H211" s="2" t="s">
        <v>68</v>
      </c>
      <c r="I211" s="4">
        <v>86.4</v>
      </c>
      <c r="J211" s="2" t="s">
        <v>69</v>
      </c>
      <c r="K211" s="3">
        <v>140000</v>
      </c>
      <c r="L211" s="3" t="s">
        <v>144</v>
      </c>
      <c r="M211" s="3">
        <v>11200000</v>
      </c>
      <c r="N211" s="5">
        <v>45001</v>
      </c>
      <c r="O211" s="5">
        <v>45008</v>
      </c>
      <c r="P211" s="2" t="s">
        <v>17</v>
      </c>
      <c r="Q211" s="2" t="s">
        <v>91</v>
      </c>
      <c r="R211" s="6">
        <v>1500</v>
      </c>
      <c r="S211" s="2" t="s">
        <v>133</v>
      </c>
      <c r="T211" t="str">
        <f t="shared" si="3"/>
        <v>1000001111NIA BANGUNANHARRYAGT602016RdBergamo Rustic60X6080BOX86,4M2140000Hijau112000004500145008Promo LebaranPromo Diskon Langsung1500Jakarta</v>
      </c>
    </row>
    <row r="212" spans="1:20" x14ac:dyDescent="0.3">
      <c r="A212" s="2">
        <v>1000001111</v>
      </c>
      <c r="B212" s="2" t="s">
        <v>131</v>
      </c>
      <c r="C212" s="2" t="s">
        <v>132</v>
      </c>
      <c r="D212" s="2" t="s">
        <v>96</v>
      </c>
      <c r="E212" s="2" t="s">
        <v>97</v>
      </c>
      <c r="F212" s="2" t="s">
        <v>67</v>
      </c>
      <c r="G212" s="3">
        <v>5</v>
      </c>
      <c r="H212" s="2" t="s">
        <v>68</v>
      </c>
      <c r="I212" s="4">
        <v>5.4</v>
      </c>
      <c r="J212" s="2" t="s">
        <v>69</v>
      </c>
      <c r="K212" s="3">
        <v>140000</v>
      </c>
      <c r="L212" s="3" t="s">
        <v>144</v>
      </c>
      <c r="M212" s="3">
        <v>700000</v>
      </c>
      <c r="N212" s="5">
        <v>45006</v>
      </c>
      <c r="O212" s="5">
        <v>45010</v>
      </c>
      <c r="P212" s="2" t="s">
        <v>17</v>
      </c>
      <c r="Q212" s="2" t="s">
        <v>91</v>
      </c>
      <c r="R212" s="6">
        <v>1500</v>
      </c>
      <c r="S212" s="2" t="s">
        <v>133</v>
      </c>
      <c r="T212" t="str">
        <f t="shared" si="3"/>
        <v>1000001111NIA BANGUNANHARRYAGT602145RdVancouver Bone60X605BOX5,4M2140000Hijau7000004500645010Promo LebaranPromo Diskon Langsung1500Jakarta</v>
      </c>
    </row>
    <row r="213" spans="1:20" x14ac:dyDescent="0.3">
      <c r="A213" s="2">
        <v>1000001111</v>
      </c>
      <c r="B213" s="2" t="s">
        <v>131</v>
      </c>
      <c r="C213" s="2" t="s">
        <v>132</v>
      </c>
      <c r="D213" s="2" t="s">
        <v>121</v>
      </c>
      <c r="E213" s="2" t="s">
        <v>122</v>
      </c>
      <c r="F213" s="2" t="s">
        <v>67</v>
      </c>
      <c r="G213" s="3">
        <v>11</v>
      </c>
      <c r="H213" s="2" t="s">
        <v>68</v>
      </c>
      <c r="I213" s="4">
        <v>11.88</v>
      </c>
      <c r="J213" s="2" t="s">
        <v>69</v>
      </c>
      <c r="K213" s="3">
        <v>140000</v>
      </c>
      <c r="L213" s="3" t="s">
        <v>144</v>
      </c>
      <c r="M213" s="3">
        <v>1540000</v>
      </c>
      <c r="N213" s="5">
        <v>45009</v>
      </c>
      <c r="O213" s="5">
        <v>45010</v>
      </c>
      <c r="P213" s="2" t="s">
        <v>17</v>
      </c>
      <c r="Q213" s="2" t="s">
        <v>91</v>
      </c>
      <c r="R213" s="6">
        <v>1500</v>
      </c>
      <c r="S213" s="2" t="s">
        <v>133</v>
      </c>
      <c r="T213" t="str">
        <f t="shared" si="3"/>
        <v>1000001111NIA BANGUNANHARRYAGT602609RdDomus Bone60X6011BOX11,88M2140000Hijau15400004500945010Promo LebaranPromo Diskon Langsung1500Jakarta</v>
      </c>
    </row>
    <row r="214" spans="1:20" x14ac:dyDescent="0.3">
      <c r="A214" s="2">
        <v>1000001111</v>
      </c>
      <c r="B214" s="2" t="s">
        <v>131</v>
      </c>
      <c r="C214" s="2" t="s">
        <v>132</v>
      </c>
      <c r="D214" s="2" t="s">
        <v>103</v>
      </c>
      <c r="E214" s="2" t="s">
        <v>104</v>
      </c>
      <c r="F214" s="2" t="s">
        <v>67</v>
      </c>
      <c r="G214" s="3">
        <v>80</v>
      </c>
      <c r="H214" s="2" t="s">
        <v>68</v>
      </c>
      <c r="I214" s="4">
        <v>86.4</v>
      </c>
      <c r="J214" s="2" t="s">
        <v>69</v>
      </c>
      <c r="K214" s="3">
        <v>140000</v>
      </c>
      <c r="L214" s="3" t="s">
        <v>144</v>
      </c>
      <c r="M214" s="3">
        <v>11200000</v>
      </c>
      <c r="N214" s="5">
        <v>45012</v>
      </c>
      <c r="O214" s="5">
        <v>45012</v>
      </c>
      <c r="P214" s="2" t="s">
        <v>17</v>
      </c>
      <c r="Q214" s="2" t="s">
        <v>91</v>
      </c>
      <c r="R214" s="6">
        <v>1500</v>
      </c>
      <c r="S214" s="2" t="s">
        <v>133</v>
      </c>
      <c r="T214" t="str">
        <f t="shared" si="3"/>
        <v>1000001111NIA BANGUNANHARRYAGT602518RdPozlana Dark60X6080BOX86,4M2140000Hijau112000004501245012Promo LebaranPromo Diskon Langsung1500Jakarta</v>
      </c>
    </row>
    <row r="215" spans="1:20" x14ac:dyDescent="0.3">
      <c r="A215" s="2">
        <v>1000001111</v>
      </c>
      <c r="B215" s="2" t="s">
        <v>131</v>
      </c>
      <c r="C215" s="2" t="s">
        <v>132</v>
      </c>
      <c r="D215" s="2" t="s">
        <v>123</v>
      </c>
      <c r="E215" s="2" t="s">
        <v>124</v>
      </c>
      <c r="F215" s="2" t="s">
        <v>67</v>
      </c>
      <c r="G215" s="3">
        <v>40</v>
      </c>
      <c r="H215" s="2" t="s">
        <v>68</v>
      </c>
      <c r="I215" s="4">
        <v>43.2</v>
      </c>
      <c r="J215" s="2" t="s">
        <v>69</v>
      </c>
      <c r="K215" s="3">
        <v>140000</v>
      </c>
      <c r="L215" s="3" t="s">
        <v>144</v>
      </c>
      <c r="M215" s="3">
        <v>5600000</v>
      </c>
      <c r="N215" s="5">
        <v>45012</v>
      </c>
      <c r="O215" s="5">
        <v>45012</v>
      </c>
      <c r="P215" s="2" t="s">
        <v>17</v>
      </c>
      <c r="Q215" s="2" t="s">
        <v>91</v>
      </c>
      <c r="R215" s="6">
        <v>1500</v>
      </c>
      <c r="S215" s="2" t="s">
        <v>133</v>
      </c>
      <c r="T215" t="str">
        <f t="shared" si="3"/>
        <v>1000001111NIA BANGUNANHARRYAGT602517RdPozlana Light60X6040BOX43,2M2140000Hijau56000004501245012Promo LebaranPromo Diskon Langsung1500Jakarta</v>
      </c>
    </row>
    <row r="216" spans="1:20" x14ac:dyDescent="0.3">
      <c r="A216" s="2">
        <v>1000001212</v>
      </c>
      <c r="B216" s="2" t="s">
        <v>72</v>
      </c>
      <c r="C216" s="2" t="s">
        <v>64</v>
      </c>
      <c r="D216" s="2" t="s">
        <v>103</v>
      </c>
      <c r="E216" s="2" t="s">
        <v>104</v>
      </c>
      <c r="F216" s="2" t="s">
        <v>67</v>
      </c>
      <c r="G216" s="3">
        <v>20</v>
      </c>
      <c r="H216" s="2" t="s">
        <v>68</v>
      </c>
      <c r="I216" s="4">
        <v>21.6</v>
      </c>
      <c r="J216" s="2" t="s">
        <v>69</v>
      </c>
      <c r="K216" s="3">
        <v>140000</v>
      </c>
      <c r="L216" s="3" t="s">
        <v>144</v>
      </c>
      <c r="M216" s="3">
        <v>2800000</v>
      </c>
      <c r="N216" s="5">
        <v>45026</v>
      </c>
      <c r="O216" s="5">
        <v>45028</v>
      </c>
      <c r="P216" s="2" t="s">
        <v>17</v>
      </c>
      <c r="Q216" s="2" t="s">
        <v>91</v>
      </c>
      <c r="R216" s="6">
        <v>1500</v>
      </c>
      <c r="S216" s="2" t="s">
        <v>75</v>
      </c>
      <c r="T216" t="str">
        <f t="shared" si="3"/>
        <v>1000001212KARYA MATERIALBAMBANGAGT602518RdPozlana Dark60X6020BOX21,6M2140000Hijau28000004502645028Promo LebaranPromo Diskon Langsung1500Bekasi</v>
      </c>
    </row>
    <row r="217" spans="1:20" x14ac:dyDescent="0.3">
      <c r="A217" s="2">
        <v>1000001212</v>
      </c>
      <c r="B217" s="2" t="s">
        <v>72</v>
      </c>
      <c r="C217" s="2" t="s">
        <v>64</v>
      </c>
      <c r="D217" s="2" t="s">
        <v>149</v>
      </c>
      <c r="E217" s="2" t="s">
        <v>150</v>
      </c>
      <c r="F217" s="2" t="s">
        <v>67</v>
      </c>
      <c r="G217" s="3">
        <v>29</v>
      </c>
      <c r="H217" s="2" t="s">
        <v>68</v>
      </c>
      <c r="I217" s="4">
        <v>31.32</v>
      </c>
      <c r="J217" s="2" t="s">
        <v>69</v>
      </c>
      <c r="K217" s="3">
        <v>140000</v>
      </c>
      <c r="L217" s="3" t="s">
        <v>144</v>
      </c>
      <c r="M217" s="3">
        <v>4060000</v>
      </c>
      <c r="N217" s="5">
        <v>45029</v>
      </c>
      <c r="O217" s="5">
        <v>45029</v>
      </c>
      <c r="P217" s="2" t="s">
        <v>17</v>
      </c>
      <c r="Q217" s="2" t="s">
        <v>91</v>
      </c>
      <c r="R217" s="6">
        <v>1500</v>
      </c>
      <c r="S217" s="2" t="s">
        <v>75</v>
      </c>
      <c r="T217" t="str">
        <f t="shared" si="3"/>
        <v>1000001212KARYA MATERIALBAMBANGAGT602451RdChicago Grey60X6029BOX31,32M2140000Hijau40600004502945029Promo LebaranPromo Diskon Langsung1500Bekasi</v>
      </c>
    </row>
    <row r="218" spans="1:20" x14ac:dyDescent="0.3">
      <c r="A218" s="2">
        <v>1000001212</v>
      </c>
      <c r="B218" s="2" t="s">
        <v>72</v>
      </c>
      <c r="C218" s="2" t="s">
        <v>64</v>
      </c>
      <c r="D218" s="2" t="s">
        <v>96</v>
      </c>
      <c r="E218" s="2" t="s">
        <v>97</v>
      </c>
      <c r="F218" s="2" t="s">
        <v>67</v>
      </c>
      <c r="G218" s="3">
        <v>24</v>
      </c>
      <c r="H218" s="2" t="s">
        <v>68</v>
      </c>
      <c r="I218" s="4">
        <v>25.92</v>
      </c>
      <c r="J218" s="2" t="s">
        <v>69</v>
      </c>
      <c r="K218" s="3">
        <v>140000</v>
      </c>
      <c r="L218" s="3" t="s">
        <v>144</v>
      </c>
      <c r="M218" s="3">
        <v>3360000</v>
      </c>
      <c r="N218" s="5">
        <v>45021</v>
      </c>
      <c r="O218" s="5">
        <v>45022</v>
      </c>
      <c r="P218" s="2" t="s">
        <v>17</v>
      </c>
      <c r="Q218" s="2" t="s">
        <v>91</v>
      </c>
      <c r="R218" s="6">
        <v>1500</v>
      </c>
      <c r="S218" s="2" t="s">
        <v>75</v>
      </c>
      <c r="T218" t="str">
        <f t="shared" si="3"/>
        <v>1000001212KARYA MATERIALBAMBANGAGT602145RdVancouver Bone60X6024BOX25,92M2140000Hijau33600004502145022Promo LebaranPromo Diskon Langsung1500Bekasi</v>
      </c>
    </row>
    <row r="219" spans="1:20" x14ac:dyDescent="0.3">
      <c r="A219" s="2">
        <v>1000001111</v>
      </c>
      <c r="B219" s="2" t="s">
        <v>131</v>
      </c>
      <c r="C219" s="2" t="s">
        <v>132</v>
      </c>
      <c r="D219" s="2" t="s">
        <v>123</v>
      </c>
      <c r="E219" s="2" t="s">
        <v>124</v>
      </c>
      <c r="F219" s="2" t="s">
        <v>67</v>
      </c>
      <c r="G219" s="3">
        <v>18</v>
      </c>
      <c r="H219" s="2" t="s">
        <v>68</v>
      </c>
      <c r="I219" s="4">
        <v>19.440000000000001</v>
      </c>
      <c r="J219" s="2" t="s">
        <v>69</v>
      </c>
      <c r="K219" s="3">
        <v>140000</v>
      </c>
      <c r="L219" s="3" t="s">
        <v>144</v>
      </c>
      <c r="M219" s="3">
        <v>2520000</v>
      </c>
      <c r="N219" s="5">
        <v>45020</v>
      </c>
      <c r="O219" s="5">
        <v>45043</v>
      </c>
      <c r="P219" s="2" t="s">
        <v>17</v>
      </c>
      <c r="Q219" s="2" t="s">
        <v>91</v>
      </c>
      <c r="R219" s="6">
        <v>1500</v>
      </c>
      <c r="S219" s="2" t="s">
        <v>133</v>
      </c>
      <c r="T219" t="str">
        <f t="shared" si="3"/>
        <v>1000001111NIA BANGUNANHARRYAGT602517RdPozlana Light60X6018BOX19,44M2140000Hijau25200004502045043Promo LebaranPromo Diskon Langsung1500Jakarta</v>
      </c>
    </row>
    <row r="220" spans="1:20" x14ac:dyDescent="0.3">
      <c r="A220" s="2">
        <v>1000001111</v>
      </c>
      <c r="B220" s="2" t="s">
        <v>131</v>
      </c>
      <c r="C220" s="2" t="s">
        <v>132</v>
      </c>
      <c r="D220" s="2" t="s">
        <v>96</v>
      </c>
      <c r="E220" s="2" t="s">
        <v>97</v>
      </c>
      <c r="F220" s="2" t="s">
        <v>67</v>
      </c>
      <c r="G220" s="3">
        <v>19</v>
      </c>
      <c r="H220" s="2" t="s">
        <v>68</v>
      </c>
      <c r="I220" s="4">
        <v>20.52</v>
      </c>
      <c r="J220" s="2" t="s">
        <v>69</v>
      </c>
      <c r="K220" s="3">
        <v>140000</v>
      </c>
      <c r="L220" s="3" t="s">
        <v>144</v>
      </c>
      <c r="M220" s="3">
        <v>2660000</v>
      </c>
      <c r="N220" s="5">
        <v>45054</v>
      </c>
      <c r="O220" s="5">
        <v>45059</v>
      </c>
      <c r="P220" s="2" t="s">
        <v>17</v>
      </c>
      <c r="Q220" s="2" t="s">
        <v>91</v>
      </c>
      <c r="R220" s="6">
        <v>1500</v>
      </c>
      <c r="S220" s="2" t="s">
        <v>133</v>
      </c>
      <c r="T220" t="str">
        <f t="shared" si="3"/>
        <v>1000001111NIA BANGUNANHARRYAGT602145RdVancouver Bone60X6019BOX20,52M2140000Hijau26600004505445059Promo LebaranPromo Diskon Langsung1500Jakarta</v>
      </c>
    </row>
    <row r="221" spans="1:20" x14ac:dyDescent="0.3">
      <c r="A221" s="2">
        <v>1000001111</v>
      </c>
      <c r="B221" s="2" t="s">
        <v>131</v>
      </c>
      <c r="C221" s="2" t="s">
        <v>132</v>
      </c>
      <c r="D221" s="2" t="s">
        <v>96</v>
      </c>
      <c r="E221" s="2" t="s">
        <v>97</v>
      </c>
      <c r="F221" s="2" t="s">
        <v>67</v>
      </c>
      <c r="G221" s="3">
        <v>80</v>
      </c>
      <c r="H221" s="2" t="s">
        <v>68</v>
      </c>
      <c r="I221" s="4">
        <v>86.4</v>
      </c>
      <c r="J221" s="2" t="s">
        <v>69</v>
      </c>
      <c r="K221" s="3">
        <v>140000</v>
      </c>
      <c r="L221" s="3" t="s">
        <v>144</v>
      </c>
      <c r="M221" s="3">
        <v>11200000</v>
      </c>
      <c r="N221" s="5">
        <v>45056</v>
      </c>
      <c r="O221" s="5">
        <v>45062</v>
      </c>
      <c r="P221" s="2" t="s">
        <v>17</v>
      </c>
      <c r="Q221" s="2" t="s">
        <v>91</v>
      </c>
      <c r="R221" s="6">
        <v>1500</v>
      </c>
      <c r="S221" s="2" t="s">
        <v>133</v>
      </c>
      <c r="T221" t="str">
        <f t="shared" si="3"/>
        <v>1000001111NIA BANGUNANHARRYAGT602145RdVancouver Bone60X6080BOX86,4M2140000Hijau112000004505645062Promo LebaranPromo Diskon Langsung1500Jakarta</v>
      </c>
    </row>
    <row r="222" spans="1:20" x14ac:dyDescent="0.3">
      <c r="A222" s="2">
        <v>1000001111</v>
      </c>
      <c r="B222" s="2" t="s">
        <v>131</v>
      </c>
      <c r="C222" s="2" t="s">
        <v>132</v>
      </c>
      <c r="D222" s="2" t="s">
        <v>105</v>
      </c>
      <c r="E222" s="2" t="s">
        <v>106</v>
      </c>
      <c r="F222" s="2" t="s">
        <v>67</v>
      </c>
      <c r="G222" s="3">
        <v>1</v>
      </c>
      <c r="H222" s="2" t="s">
        <v>68</v>
      </c>
      <c r="I222" s="4">
        <v>1.08</v>
      </c>
      <c r="J222" s="2" t="s">
        <v>69</v>
      </c>
      <c r="K222" s="3">
        <v>140000</v>
      </c>
      <c r="L222" s="3" t="s">
        <v>144</v>
      </c>
      <c r="M222" s="3">
        <v>140000</v>
      </c>
      <c r="N222" s="5">
        <v>45062</v>
      </c>
      <c r="O222" s="5">
        <v>45062</v>
      </c>
      <c r="P222" s="2" t="s">
        <v>17</v>
      </c>
      <c r="Q222" s="2" t="s">
        <v>91</v>
      </c>
      <c r="R222" s="6">
        <v>1500</v>
      </c>
      <c r="S222" s="2" t="s">
        <v>133</v>
      </c>
      <c r="T222" t="str">
        <f t="shared" si="3"/>
        <v>1000001111NIA BANGUNANHARRYAGT603522RdVeneti Grigio60X601BOX1,08M2140000Hijau1400004506245062Promo LebaranPromo Diskon Langsung1500Jakarta</v>
      </c>
    </row>
    <row r="223" spans="1:20" x14ac:dyDescent="0.3">
      <c r="A223" s="2">
        <v>1000001212</v>
      </c>
      <c r="B223" s="2" t="s">
        <v>72</v>
      </c>
      <c r="C223" s="2" t="s">
        <v>64</v>
      </c>
      <c r="D223" s="2" t="s">
        <v>155</v>
      </c>
      <c r="E223" s="2" t="s">
        <v>156</v>
      </c>
      <c r="F223" s="2" t="s">
        <v>67</v>
      </c>
      <c r="G223" s="3">
        <v>5</v>
      </c>
      <c r="H223" s="2" t="s">
        <v>68</v>
      </c>
      <c r="I223" s="4">
        <v>5.4</v>
      </c>
      <c r="J223" s="2" t="s">
        <v>69</v>
      </c>
      <c r="K223" s="3">
        <v>140000</v>
      </c>
      <c r="L223" s="3" t="s">
        <v>144</v>
      </c>
      <c r="M223" s="3">
        <v>700000</v>
      </c>
      <c r="N223" s="5">
        <v>45070</v>
      </c>
      <c r="O223" s="5">
        <v>45070</v>
      </c>
      <c r="P223" s="2" t="s">
        <v>17</v>
      </c>
      <c r="Q223" s="2" t="s">
        <v>91</v>
      </c>
      <c r="R223" s="6">
        <v>1500</v>
      </c>
      <c r="S223" s="2" t="s">
        <v>75</v>
      </c>
      <c r="T223" t="str">
        <f t="shared" si="3"/>
        <v>1000001212KARYA MATERIALBAMBANGAGT602066CRdShibuya Desert60X605BOX5,4M2140000Hijau7000004507045070Promo LebaranPromo Diskon Langsung1500Bekasi</v>
      </c>
    </row>
    <row r="224" spans="1:20" x14ac:dyDescent="0.3">
      <c r="A224" s="2">
        <v>1000001212</v>
      </c>
      <c r="B224" s="2" t="s">
        <v>72</v>
      </c>
      <c r="C224" s="2" t="s">
        <v>64</v>
      </c>
      <c r="D224" s="2" t="s">
        <v>151</v>
      </c>
      <c r="E224" s="2" t="s">
        <v>152</v>
      </c>
      <c r="F224" s="2" t="s">
        <v>67</v>
      </c>
      <c r="G224" s="3">
        <v>6</v>
      </c>
      <c r="H224" s="2" t="s">
        <v>68</v>
      </c>
      <c r="I224" s="4">
        <v>6.48</v>
      </c>
      <c r="J224" s="2" t="s">
        <v>69</v>
      </c>
      <c r="K224" s="3">
        <v>140000</v>
      </c>
      <c r="L224" s="3" t="s">
        <v>144</v>
      </c>
      <c r="M224" s="3">
        <v>840000</v>
      </c>
      <c r="N224" s="5">
        <v>45076</v>
      </c>
      <c r="O224" s="5">
        <v>45080</v>
      </c>
      <c r="P224" s="2"/>
      <c r="Q224" s="2"/>
      <c r="R224" s="6"/>
      <c r="S224" s="2" t="s">
        <v>75</v>
      </c>
      <c r="T224" t="str">
        <f t="shared" si="3"/>
        <v>1000001212KARYA MATERIALBAMBANGAGT602057RdPiccadilly Grey60X606BOX6,48M2140000Hijau8400004507645080Bekasi</v>
      </c>
    </row>
    <row r="225" spans="1:20" x14ac:dyDescent="0.3">
      <c r="A225" s="2">
        <v>1000001212</v>
      </c>
      <c r="B225" s="2" t="s">
        <v>72</v>
      </c>
      <c r="C225" s="2" t="s">
        <v>64</v>
      </c>
      <c r="D225" s="2" t="s">
        <v>123</v>
      </c>
      <c r="E225" s="2" t="s">
        <v>124</v>
      </c>
      <c r="F225" s="2" t="s">
        <v>67</v>
      </c>
      <c r="G225" s="3">
        <v>13</v>
      </c>
      <c r="H225" s="2" t="s">
        <v>68</v>
      </c>
      <c r="I225" s="4">
        <v>14.04</v>
      </c>
      <c r="J225" s="2" t="s">
        <v>69</v>
      </c>
      <c r="K225" s="3">
        <v>140000</v>
      </c>
      <c r="L225" s="3" t="s">
        <v>144</v>
      </c>
      <c r="M225" s="3">
        <v>1820000</v>
      </c>
      <c r="N225" s="5">
        <v>45080</v>
      </c>
      <c r="O225" s="5">
        <v>45082</v>
      </c>
      <c r="P225" s="2"/>
      <c r="Q225" s="2"/>
      <c r="R225" s="6"/>
      <c r="S225" s="2" t="s">
        <v>75</v>
      </c>
      <c r="T225" t="str">
        <f t="shared" si="3"/>
        <v>1000001212KARYA MATERIALBAMBANGAGT602517RdPozlana Light60X6013BOX14,04M2140000Hijau18200004508045082Bekasi</v>
      </c>
    </row>
    <row r="226" spans="1:20" x14ac:dyDescent="0.3">
      <c r="A226" s="2">
        <v>1000001212</v>
      </c>
      <c r="B226" s="2" t="s">
        <v>72</v>
      </c>
      <c r="C226" s="2" t="s">
        <v>64</v>
      </c>
      <c r="D226" s="2" t="s">
        <v>99</v>
      </c>
      <c r="E226" s="2" t="s">
        <v>100</v>
      </c>
      <c r="F226" s="2" t="s">
        <v>67</v>
      </c>
      <c r="G226" s="3">
        <v>1</v>
      </c>
      <c r="H226" s="2" t="s">
        <v>68</v>
      </c>
      <c r="I226" s="4">
        <v>1.08</v>
      </c>
      <c r="J226" s="2" t="s">
        <v>69</v>
      </c>
      <c r="K226" s="3">
        <v>140000</v>
      </c>
      <c r="L226" s="3" t="s">
        <v>144</v>
      </c>
      <c r="M226" s="3">
        <v>140000</v>
      </c>
      <c r="N226" s="5">
        <v>45082</v>
      </c>
      <c r="O226" s="5">
        <v>45083</v>
      </c>
      <c r="P226" s="2"/>
      <c r="Q226" s="2"/>
      <c r="R226" s="6"/>
      <c r="S226" s="2" t="s">
        <v>75</v>
      </c>
      <c r="T226" t="str">
        <f t="shared" si="3"/>
        <v>1000001212KARYA MATERIALBAMBANGAGT602155RdMarseille Beige60X601BOX1,08M2140000Hijau1400004508245083Bekasi</v>
      </c>
    </row>
    <row r="227" spans="1:20" x14ac:dyDescent="0.3">
      <c r="A227" s="2">
        <v>1000001212</v>
      </c>
      <c r="B227" s="2" t="s">
        <v>72</v>
      </c>
      <c r="C227" s="2" t="s">
        <v>64</v>
      </c>
      <c r="D227" s="2" t="s">
        <v>123</v>
      </c>
      <c r="E227" s="2" t="s">
        <v>124</v>
      </c>
      <c r="F227" s="2" t="s">
        <v>67</v>
      </c>
      <c r="G227" s="3">
        <v>30</v>
      </c>
      <c r="H227" s="2" t="s">
        <v>68</v>
      </c>
      <c r="I227" s="4">
        <v>32.4</v>
      </c>
      <c r="J227" s="2" t="s">
        <v>69</v>
      </c>
      <c r="K227" s="3">
        <v>140000</v>
      </c>
      <c r="L227" s="3" t="s">
        <v>144</v>
      </c>
      <c r="M227" s="3">
        <v>4200000</v>
      </c>
      <c r="N227" s="5">
        <v>45083</v>
      </c>
      <c r="O227" s="5">
        <v>45084</v>
      </c>
      <c r="P227" s="2"/>
      <c r="Q227" s="2"/>
      <c r="R227" s="6"/>
      <c r="S227" s="2" t="s">
        <v>75</v>
      </c>
      <c r="T227" t="str">
        <f t="shared" si="3"/>
        <v>1000001212KARYA MATERIALBAMBANGAGT602517RdPozlana Light60X6030BOX32,4M2140000Hijau42000004508345084Bekasi</v>
      </c>
    </row>
    <row r="228" spans="1:20" x14ac:dyDescent="0.3">
      <c r="A228" s="2">
        <v>1000001212</v>
      </c>
      <c r="B228" s="2" t="s">
        <v>72</v>
      </c>
      <c r="C228" s="2" t="s">
        <v>64</v>
      </c>
      <c r="D228" s="2" t="s">
        <v>101</v>
      </c>
      <c r="E228" s="2" t="s">
        <v>102</v>
      </c>
      <c r="F228" s="2" t="s">
        <v>67</v>
      </c>
      <c r="G228" s="3">
        <v>3</v>
      </c>
      <c r="H228" s="2" t="s">
        <v>68</v>
      </c>
      <c r="I228" s="4">
        <v>3.24</v>
      </c>
      <c r="J228" s="2" t="s">
        <v>69</v>
      </c>
      <c r="K228" s="3">
        <v>140000</v>
      </c>
      <c r="L228" s="3" t="s">
        <v>144</v>
      </c>
      <c r="M228" s="3">
        <v>420000</v>
      </c>
      <c r="N228" s="5">
        <v>45083</v>
      </c>
      <c r="O228" s="5">
        <v>45084</v>
      </c>
      <c r="P228" s="2"/>
      <c r="Q228" s="2"/>
      <c r="R228" s="6"/>
      <c r="S228" s="2" t="s">
        <v>75</v>
      </c>
      <c r="T228" t="str">
        <f t="shared" si="3"/>
        <v>1000001212KARYA MATERIALBAMBANGAGT602251RdYokohama Bone60X603BOX3,24M2140000Hijau4200004508345084Bekasi</v>
      </c>
    </row>
    <row r="229" spans="1:20" x14ac:dyDescent="0.3">
      <c r="A229" s="2">
        <v>1000001212</v>
      </c>
      <c r="B229" s="2" t="s">
        <v>72</v>
      </c>
      <c r="C229" s="2" t="s">
        <v>64</v>
      </c>
      <c r="D229" s="2" t="s">
        <v>153</v>
      </c>
      <c r="E229" s="2" t="s">
        <v>154</v>
      </c>
      <c r="F229" s="2" t="s">
        <v>67</v>
      </c>
      <c r="G229" s="3">
        <v>72</v>
      </c>
      <c r="H229" s="2" t="s">
        <v>68</v>
      </c>
      <c r="I229" s="4">
        <v>77.760000000000005</v>
      </c>
      <c r="J229" s="2" t="s">
        <v>69</v>
      </c>
      <c r="K229" s="3">
        <v>140000</v>
      </c>
      <c r="L229" s="3" t="s">
        <v>144</v>
      </c>
      <c r="M229" s="3">
        <v>10080000</v>
      </c>
      <c r="N229" s="5">
        <v>45076</v>
      </c>
      <c r="O229" s="5">
        <v>45085</v>
      </c>
      <c r="P229" s="2"/>
      <c r="Q229" s="2"/>
      <c r="R229" s="6"/>
      <c r="S229" s="2" t="s">
        <v>75</v>
      </c>
      <c r="T229" t="str">
        <f t="shared" si="3"/>
        <v>1000001212KARYA MATERIALBAMBANGAGT602606RdCeppodigre Light60X6072BOX77,76M2140000Hijau100800004507645085Bekasi</v>
      </c>
    </row>
    <row r="230" spans="1:20" x14ac:dyDescent="0.3">
      <c r="A230" s="2">
        <v>1000001212</v>
      </c>
      <c r="B230" s="2" t="s">
        <v>72</v>
      </c>
      <c r="C230" s="2" t="s">
        <v>64</v>
      </c>
      <c r="D230" s="2" t="s">
        <v>105</v>
      </c>
      <c r="E230" s="2" t="s">
        <v>106</v>
      </c>
      <c r="F230" s="2" t="s">
        <v>67</v>
      </c>
      <c r="G230" s="3">
        <v>15</v>
      </c>
      <c r="H230" s="2" t="s">
        <v>68</v>
      </c>
      <c r="I230" s="4">
        <v>16.2</v>
      </c>
      <c r="J230" s="2" t="s">
        <v>69</v>
      </c>
      <c r="K230" s="3">
        <v>140000</v>
      </c>
      <c r="L230" s="3" t="s">
        <v>144</v>
      </c>
      <c r="M230" s="3">
        <v>2100000</v>
      </c>
      <c r="N230" s="5">
        <v>45086</v>
      </c>
      <c r="O230" s="5">
        <v>45089</v>
      </c>
      <c r="P230" s="2"/>
      <c r="Q230" s="2"/>
      <c r="R230" s="6"/>
      <c r="S230" s="2" t="s">
        <v>75</v>
      </c>
      <c r="T230" t="str">
        <f t="shared" si="3"/>
        <v>1000001212KARYA MATERIALBAMBANGAGT603522RdVeneti Grigio60X6015BOX16,2M2140000Hijau21000004508645089Bekasi</v>
      </c>
    </row>
    <row r="231" spans="1:20" x14ac:dyDescent="0.3">
      <c r="A231" s="2">
        <v>1000001212</v>
      </c>
      <c r="B231" s="2" t="s">
        <v>72</v>
      </c>
      <c r="C231" s="2" t="s">
        <v>64</v>
      </c>
      <c r="D231" s="2" t="s">
        <v>96</v>
      </c>
      <c r="E231" s="2" t="s">
        <v>97</v>
      </c>
      <c r="F231" s="2" t="s">
        <v>67</v>
      </c>
      <c r="G231" s="3">
        <v>6</v>
      </c>
      <c r="H231" s="2" t="s">
        <v>68</v>
      </c>
      <c r="I231" s="4">
        <v>6.48</v>
      </c>
      <c r="J231" s="2" t="s">
        <v>69</v>
      </c>
      <c r="K231" s="3">
        <v>140000</v>
      </c>
      <c r="L231" s="3" t="s">
        <v>144</v>
      </c>
      <c r="M231" s="3">
        <v>840000</v>
      </c>
      <c r="N231" s="5">
        <v>45090</v>
      </c>
      <c r="O231" s="5">
        <v>45090</v>
      </c>
      <c r="P231" s="2"/>
      <c r="Q231" s="2"/>
      <c r="R231" s="6"/>
      <c r="S231" s="2" t="s">
        <v>75</v>
      </c>
      <c r="T231" t="str">
        <f t="shared" si="3"/>
        <v>1000001212KARYA MATERIALBAMBANGAGT602145RdVancouver Bone60X606BOX6,48M2140000Hijau8400004509045090Bekasi</v>
      </c>
    </row>
    <row r="232" spans="1:20" x14ac:dyDescent="0.3">
      <c r="A232" s="2">
        <v>1000001212</v>
      </c>
      <c r="B232" s="2" t="s">
        <v>72</v>
      </c>
      <c r="C232" s="2" t="s">
        <v>64</v>
      </c>
      <c r="D232" s="2" t="s">
        <v>96</v>
      </c>
      <c r="E232" s="2" t="s">
        <v>97</v>
      </c>
      <c r="F232" s="2" t="s">
        <v>67</v>
      </c>
      <c r="G232" s="3">
        <v>26</v>
      </c>
      <c r="H232" s="2" t="s">
        <v>68</v>
      </c>
      <c r="I232" s="4">
        <v>28.08</v>
      </c>
      <c r="J232" s="2" t="s">
        <v>69</v>
      </c>
      <c r="K232" s="3">
        <v>140000</v>
      </c>
      <c r="L232" s="3" t="s">
        <v>144</v>
      </c>
      <c r="M232" s="3">
        <v>3640000</v>
      </c>
      <c r="N232" s="5">
        <v>45090</v>
      </c>
      <c r="O232" s="5">
        <v>45091</v>
      </c>
      <c r="P232" s="2"/>
      <c r="Q232" s="2"/>
      <c r="R232" s="6"/>
      <c r="S232" s="2" t="s">
        <v>75</v>
      </c>
      <c r="T232" t="str">
        <f t="shared" si="3"/>
        <v>1000001212KARYA MATERIALBAMBANGAGT602145RdVancouver Bone60X6026BOX28,08M2140000Hijau36400004509045091Bekasi</v>
      </c>
    </row>
    <row r="233" spans="1:20" x14ac:dyDescent="0.3">
      <c r="A233" s="2">
        <v>1000001212</v>
      </c>
      <c r="B233" s="2" t="s">
        <v>72</v>
      </c>
      <c r="C233" s="2" t="s">
        <v>64</v>
      </c>
      <c r="D233" s="2" t="s">
        <v>96</v>
      </c>
      <c r="E233" s="2" t="s">
        <v>97</v>
      </c>
      <c r="F233" s="2" t="s">
        <v>67</v>
      </c>
      <c r="G233" s="3">
        <v>9</v>
      </c>
      <c r="H233" s="2" t="s">
        <v>68</v>
      </c>
      <c r="I233" s="4">
        <v>9.7200000000000006</v>
      </c>
      <c r="J233" s="2" t="s">
        <v>69</v>
      </c>
      <c r="K233" s="3">
        <v>140000</v>
      </c>
      <c r="L233" s="3" t="s">
        <v>144</v>
      </c>
      <c r="M233" s="3">
        <v>1260000</v>
      </c>
      <c r="N233" s="5">
        <v>45090</v>
      </c>
      <c r="O233" s="5">
        <v>45091</v>
      </c>
      <c r="P233" s="2"/>
      <c r="Q233" s="2"/>
      <c r="R233" s="6"/>
      <c r="S233" s="2" t="s">
        <v>75</v>
      </c>
      <c r="T233" t="str">
        <f t="shared" si="3"/>
        <v>1000001212KARYA MATERIALBAMBANGAGT602145RdVancouver Bone60X609BOX9,72M2140000Hijau12600004509045091Bekasi</v>
      </c>
    </row>
    <row r="234" spans="1:20" x14ac:dyDescent="0.3">
      <c r="A234" s="2">
        <v>1000001212</v>
      </c>
      <c r="B234" s="2" t="s">
        <v>72</v>
      </c>
      <c r="C234" s="2" t="s">
        <v>64</v>
      </c>
      <c r="D234" s="2" t="s">
        <v>113</v>
      </c>
      <c r="E234" s="2" t="s">
        <v>114</v>
      </c>
      <c r="F234" s="2" t="s">
        <v>67</v>
      </c>
      <c r="G234" s="3">
        <v>55</v>
      </c>
      <c r="H234" s="2" t="s">
        <v>68</v>
      </c>
      <c r="I234" s="4">
        <v>59.4</v>
      </c>
      <c r="J234" s="2" t="s">
        <v>69</v>
      </c>
      <c r="K234" s="3">
        <v>140000</v>
      </c>
      <c r="L234" s="3" t="s">
        <v>144</v>
      </c>
      <c r="M234" s="3">
        <v>7700000</v>
      </c>
      <c r="N234" s="5">
        <v>45093</v>
      </c>
      <c r="O234" s="5">
        <v>45093</v>
      </c>
      <c r="P234" s="2"/>
      <c r="Q234" s="2"/>
      <c r="R234" s="6"/>
      <c r="S234" s="2" t="s">
        <v>75</v>
      </c>
      <c r="T234" t="str">
        <f t="shared" si="3"/>
        <v>1000001212KARYA MATERIALBAMBANGAGT602121RdMelbourne White60X6055BOX59,4M2140000Hijau77000004509345093Bekasi</v>
      </c>
    </row>
    <row r="235" spans="1:20" x14ac:dyDescent="0.3">
      <c r="A235" s="2">
        <v>1000001212</v>
      </c>
      <c r="B235" s="2" t="s">
        <v>72</v>
      </c>
      <c r="C235" s="2" t="s">
        <v>64</v>
      </c>
      <c r="D235" s="2" t="s">
        <v>169</v>
      </c>
      <c r="E235" s="2" t="s">
        <v>170</v>
      </c>
      <c r="F235" s="2" t="s">
        <v>67</v>
      </c>
      <c r="G235" s="3">
        <v>55</v>
      </c>
      <c r="H235" s="2" t="s">
        <v>68</v>
      </c>
      <c r="I235" s="4">
        <v>59.4</v>
      </c>
      <c r="J235" s="2" t="s">
        <v>69</v>
      </c>
      <c r="K235" s="3">
        <v>140000</v>
      </c>
      <c r="L235" s="3" t="s">
        <v>144</v>
      </c>
      <c r="M235" s="3">
        <v>7700000</v>
      </c>
      <c r="N235" s="5">
        <v>45092</v>
      </c>
      <c r="O235" s="5">
        <v>45097</v>
      </c>
      <c r="P235" s="2"/>
      <c r="Q235" s="2"/>
      <c r="R235" s="6"/>
      <c r="S235" s="2" t="s">
        <v>75</v>
      </c>
      <c r="T235" t="str">
        <f t="shared" si="3"/>
        <v>1000001212KARYA MATERIALBAMBANGAGT603527RdCasamila Charcoal60X6055BOX59,4M2140000Hijau77000004509245097Bekasi</v>
      </c>
    </row>
    <row r="236" spans="1:20" x14ac:dyDescent="0.3">
      <c r="A236" s="2">
        <v>1000001212</v>
      </c>
      <c r="B236" s="2" t="s">
        <v>72</v>
      </c>
      <c r="C236" s="2" t="s">
        <v>64</v>
      </c>
      <c r="D236" s="2" t="s">
        <v>121</v>
      </c>
      <c r="E236" s="2" t="s">
        <v>122</v>
      </c>
      <c r="F236" s="2" t="s">
        <v>67</v>
      </c>
      <c r="G236" s="3">
        <v>23</v>
      </c>
      <c r="H236" s="2" t="s">
        <v>68</v>
      </c>
      <c r="I236" s="4">
        <v>24.84</v>
      </c>
      <c r="J236" s="2" t="s">
        <v>69</v>
      </c>
      <c r="K236" s="3">
        <v>140000</v>
      </c>
      <c r="L236" s="3" t="s">
        <v>144</v>
      </c>
      <c r="M236" s="3">
        <v>3220000</v>
      </c>
      <c r="N236" s="5">
        <v>45097</v>
      </c>
      <c r="O236" s="5">
        <v>45097</v>
      </c>
      <c r="P236" s="2"/>
      <c r="Q236" s="2"/>
      <c r="R236" s="6"/>
      <c r="S236" s="2" t="s">
        <v>75</v>
      </c>
      <c r="T236" t="str">
        <f t="shared" si="3"/>
        <v>1000001212KARYA MATERIALBAMBANGAGT602609RdDomus Bone60X6023BOX24,84M2140000Hijau32200004509745097Bekasi</v>
      </c>
    </row>
    <row r="237" spans="1:20" x14ac:dyDescent="0.3">
      <c r="A237" s="2">
        <v>1000001212</v>
      </c>
      <c r="B237" s="2" t="s">
        <v>72</v>
      </c>
      <c r="C237" s="2" t="s">
        <v>64</v>
      </c>
      <c r="D237" s="2" t="s">
        <v>105</v>
      </c>
      <c r="E237" s="2" t="s">
        <v>106</v>
      </c>
      <c r="F237" s="2" t="s">
        <v>67</v>
      </c>
      <c r="G237" s="3">
        <v>20</v>
      </c>
      <c r="H237" s="2" t="s">
        <v>68</v>
      </c>
      <c r="I237" s="4">
        <v>21.6</v>
      </c>
      <c r="J237" s="2" t="s">
        <v>69</v>
      </c>
      <c r="K237" s="3">
        <v>140000</v>
      </c>
      <c r="L237" s="3" t="s">
        <v>144</v>
      </c>
      <c r="M237" s="3">
        <v>2800000</v>
      </c>
      <c r="N237" s="5">
        <v>45097</v>
      </c>
      <c r="O237" s="5">
        <v>45097</v>
      </c>
      <c r="P237" s="2"/>
      <c r="Q237" s="2"/>
      <c r="R237" s="6"/>
      <c r="S237" s="2" t="s">
        <v>75</v>
      </c>
      <c r="T237" t="str">
        <f t="shared" si="3"/>
        <v>1000001212KARYA MATERIALBAMBANGAGT603522RdVeneti Grigio60X6020BOX21,6M2140000Hijau28000004509745097Bekasi</v>
      </c>
    </row>
    <row r="238" spans="1:20" x14ac:dyDescent="0.3">
      <c r="A238" s="2">
        <v>1000001212</v>
      </c>
      <c r="B238" s="2" t="s">
        <v>72</v>
      </c>
      <c r="C238" s="2" t="s">
        <v>64</v>
      </c>
      <c r="D238" s="2" t="s">
        <v>121</v>
      </c>
      <c r="E238" s="2" t="s">
        <v>122</v>
      </c>
      <c r="F238" s="2" t="s">
        <v>67</v>
      </c>
      <c r="G238" s="3">
        <v>40</v>
      </c>
      <c r="H238" s="2" t="s">
        <v>68</v>
      </c>
      <c r="I238" s="4">
        <v>43.2</v>
      </c>
      <c r="J238" s="2" t="s">
        <v>69</v>
      </c>
      <c r="K238" s="3">
        <v>140000</v>
      </c>
      <c r="L238" s="3" t="s">
        <v>144</v>
      </c>
      <c r="M238" s="3">
        <v>5600000</v>
      </c>
      <c r="N238" s="5">
        <v>45100</v>
      </c>
      <c r="O238" s="5">
        <v>45103</v>
      </c>
      <c r="P238" s="2"/>
      <c r="Q238" s="2"/>
      <c r="R238" s="6"/>
      <c r="S238" s="2" t="s">
        <v>75</v>
      </c>
      <c r="T238" t="str">
        <f t="shared" si="3"/>
        <v>1000001212KARYA MATERIALBAMBANGAGT602609RdDomus Bone60X6040BOX43,2M2140000Hijau56000004510045103Bekasi</v>
      </c>
    </row>
    <row r="239" spans="1:20" x14ac:dyDescent="0.3">
      <c r="A239" s="2">
        <v>1000001212</v>
      </c>
      <c r="B239" s="2" t="s">
        <v>72</v>
      </c>
      <c r="C239" s="2" t="s">
        <v>64</v>
      </c>
      <c r="D239" s="2" t="s">
        <v>159</v>
      </c>
      <c r="E239" s="2" t="s">
        <v>160</v>
      </c>
      <c r="F239" s="2" t="s">
        <v>67</v>
      </c>
      <c r="G239" s="3">
        <v>8</v>
      </c>
      <c r="H239" s="2" t="s">
        <v>68</v>
      </c>
      <c r="I239" s="4">
        <v>8.64</v>
      </c>
      <c r="J239" s="2" t="s">
        <v>69</v>
      </c>
      <c r="K239" s="3">
        <v>140000</v>
      </c>
      <c r="L239" s="3" t="s">
        <v>144</v>
      </c>
      <c r="M239" s="3">
        <v>1120000</v>
      </c>
      <c r="N239" s="5">
        <v>45101</v>
      </c>
      <c r="O239" s="5">
        <v>45103</v>
      </c>
      <c r="P239" s="2"/>
      <c r="Q239" s="2"/>
      <c r="R239" s="6"/>
      <c r="S239" s="2" t="s">
        <v>75</v>
      </c>
      <c r="T239" t="str">
        <f t="shared" si="3"/>
        <v>1000001212KARYA MATERIALBAMBANGAGT602068CRdShibuya Stone60X608BOX8,64M2140000Hijau11200004510145103Bekasi</v>
      </c>
    </row>
    <row r="240" spans="1:20" x14ac:dyDescent="0.3">
      <c r="A240" s="2">
        <v>1000001212</v>
      </c>
      <c r="B240" s="2" t="s">
        <v>72</v>
      </c>
      <c r="C240" s="2" t="s">
        <v>64</v>
      </c>
      <c r="D240" s="2" t="s">
        <v>105</v>
      </c>
      <c r="E240" s="2" t="s">
        <v>106</v>
      </c>
      <c r="F240" s="2" t="s">
        <v>67</v>
      </c>
      <c r="G240" s="3">
        <v>9</v>
      </c>
      <c r="H240" s="2" t="s">
        <v>68</v>
      </c>
      <c r="I240" s="4">
        <v>9.7200000000000006</v>
      </c>
      <c r="J240" s="2" t="s">
        <v>69</v>
      </c>
      <c r="K240" s="3">
        <v>140000</v>
      </c>
      <c r="L240" s="3" t="s">
        <v>144</v>
      </c>
      <c r="M240" s="3">
        <v>1260000</v>
      </c>
      <c r="N240" s="5">
        <v>45104</v>
      </c>
      <c r="O240" s="5">
        <v>45104</v>
      </c>
      <c r="P240" s="2"/>
      <c r="Q240" s="2"/>
      <c r="R240" s="6"/>
      <c r="S240" s="2" t="s">
        <v>75</v>
      </c>
      <c r="T240" t="str">
        <f t="shared" si="3"/>
        <v>1000001212KARYA MATERIALBAMBANGAGT603522RdVeneti Grigio60X609BOX9,72M2140000Hijau12600004510445104Bekasi</v>
      </c>
    </row>
    <row r="241" spans="1:20" x14ac:dyDescent="0.3">
      <c r="A241" s="2">
        <v>1000001212</v>
      </c>
      <c r="B241" s="2" t="s">
        <v>72</v>
      </c>
      <c r="C241" s="2" t="s">
        <v>64</v>
      </c>
      <c r="D241" s="2" t="s">
        <v>113</v>
      </c>
      <c r="E241" s="2" t="s">
        <v>114</v>
      </c>
      <c r="F241" s="2" t="s">
        <v>67</v>
      </c>
      <c r="G241" s="3">
        <v>12</v>
      </c>
      <c r="H241" s="2" t="s">
        <v>68</v>
      </c>
      <c r="I241" s="4">
        <v>12.96</v>
      </c>
      <c r="J241" s="2" t="s">
        <v>69</v>
      </c>
      <c r="K241" s="3">
        <v>140000</v>
      </c>
      <c r="L241" s="3" t="s">
        <v>144</v>
      </c>
      <c r="M241" s="3">
        <v>1680000</v>
      </c>
      <c r="N241" s="5">
        <v>45104</v>
      </c>
      <c r="O241" s="5">
        <v>45105</v>
      </c>
      <c r="P241" s="2"/>
      <c r="Q241" s="2"/>
      <c r="R241" s="6"/>
      <c r="S241" s="2" t="s">
        <v>75</v>
      </c>
      <c r="T241" t="str">
        <f t="shared" si="3"/>
        <v>1000001212KARYA MATERIALBAMBANGAGT602121RdMelbourne White60X6012BOX12,96M2140000Hijau16800004510445105Bekasi</v>
      </c>
    </row>
    <row r="242" spans="1:20" x14ac:dyDescent="0.3">
      <c r="A242" s="2">
        <v>1000001010</v>
      </c>
      <c r="B242" s="2" t="s">
        <v>63</v>
      </c>
      <c r="C242" s="2" t="s">
        <v>64</v>
      </c>
      <c r="D242" s="2" t="s">
        <v>113</v>
      </c>
      <c r="E242" s="2" t="s">
        <v>114</v>
      </c>
      <c r="F242" s="2" t="s">
        <v>67</v>
      </c>
      <c r="G242" s="3">
        <v>2</v>
      </c>
      <c r="H242" s="2" t="s">
        <v>68</v>
      </c>
      <c r="I242" s="4">
        <v>2.16</v>
      </c>
      <c r="J242" s="2" t="s">
        <v>69</v>
      </c>
      <c r="K242" s="3">
        <v>140000</v>
      </c>
      <c r="L242" s="3" t="s">
        <v>144</v>
      </c>
      <c r="M242" s="3">
        <v>280000</v>
      </c>
      <c r="N242" s="5">
        <v>45085</v>
      </c>
      <c r="O242" s="5">
        <v>45085</v>
      </c>
      <c r="P242" s="2"/>
      <c r="Q242" s="2"/>
      <c r="R242" s="6"/>
      <c r="S242" s="2" t="s">
        <v>71</v>
      </c>
      <c r="T242" t="str">
        <f t="shared" si="3"/>
        <v>1000001010KERAMIK 123BAMBANGAGT602121RdMelbourne White60X602BOX2,16M2140000Hijau2800004508545085Depok</v>
      </c>
    </row>
    <row r="243" spans="1:20" x14ac:dyDescent="0.3">
      <c r="A243" s="2">
        <v>1000001010</v>
      </c>
      <c r="B243" s="2" t="s">
        <v>63</v>
      </c>
      <c r="C243" s="2" t="s">
        <v>64</v>
      </c>
      <c r="D243" s="2" t="s">
        <v>113</v>
      </c>
      <c r="E243" s="2" t="s">
        <v>114</v>
      </c>
      <c r="F243" s="2" t="s">
        <v>67</v>
      </c>
      <c r="G243" s="3">
        <v>17</v>
      </c>
      <c r="H243" s="2" t="s">
        <v>68</v>
      </c>
      <c r="I243" s="4">
        <v>18.36</v>
      </c>
      <c r="J243" s="2" t="s">
        <v>69</v>
      </c>
      <c r="K243" s="3">
        <v>140000</v>
      </c>
      <c r="L243" s="3" t="s">
        <v>144</v>
      </c>
      <c r="M243" s="3">
        <v>2380000</v>
      </c>
      <c r="N243" s="5">
        <v>45085</v>
      </c>
      <c r="O243" s="5">
        <v>45085</v>
      </c>
      <c r="P243" s="2"/>
      <c r="Q243" s="2"/>
      <c r="R243" s="6"/>
      <c r="S243" s="2" t="s">
        <v>71</v>
      </c>
      <c r="T243" t="str">
        <f t="shared" si="3"/>
        <v>1000001010KERAMIK 123BAMBANGAGT602121RdMelbourne White60X6017BOX18,36M2140000Hijau23800004508545085Depok</v>
      </c>
    </row>
    <row r="244" spans="1:20" x14ac:dyDescent="0.3">
      <c r="A244" s="2">
        <v>1000001010</v>
      </c>
      <c r="B244" s="2" t="s">
        <v>63</v>
      </c>
      <c r="C244" s="2" t="s">
        <v>64</v>
      </c>
      <c r="D244" s="2" t="s">
        <v>113</v>
      </c>
      <c r="E244" s="2" t="s">
        <v>114</v>
      </c>
      <c r="F244" s="2" t="s">
        <v>67</v>
      </c>
      <c r="G244" s="3">
        <v>4</v>
      </c>
      <c r="H244" s="2" t="s">
        <v>68</v>
      </c>
      <c r="I244" s="4">
        <v>4.32</v>
      </c>
      <c r="J244" s="2" t="s">
        <v>69</v>
      </c>
      <c r="K244" s="3">
        <v>140000</v>
      </c>
      <c r="L244" s="3" t="s">
        <v>144</v>
      </c>
      <c r="M244" s="3">
        <v>560000</v>
      </c>
      <c r="N244" s="5">
        <v>45085</v>
      </c>
      <c r="O244" s="5">
        <v>45085</v>
      </c>
      <c r="P244" s="2"/>
      <c r="Q244" s="2"/>
      <c r="R244" s="6"/>
      <c r="S244" s="2" t="s">
        <v>71</v>
      </c>
      <c r="T244" t="str">
        <f t="shared" si="3"/>
        <v>1000001010KERAMIK 123BAMBANGAGT602121RdMelbourne White60X604BOX4,32M2140000Hijau5600004508545085Depok</v>
      </c>
    </row>
    <row r="245" spans="1:20" x14ac:dyDescent="0.3">
      <c r="A245" s="2">
        <v>1000001010</v>
      </c>
      <c r="B245" s="2" t="s">
        <v>63</v>
      </c>
      <c r="C245" s="2" t="s">
        <v>64</v>
      </c>
      <c r="D245" s="2" t="s">
        <v>107</v>
      </c>
      <c r="E245" s="2" t="s">
        <v>108</v>
      </c>
      <c r="F245" s="2" t="s">
        <v>67</v>
      </c>
      <c r="G245" s="3">
        <v>27</v>
      </c>
      <c r="H245" s="2" t="s">
        <v>68</v>
      </c>
      <c r="I245" s="4">
        <v>29.16</v>
      </c>
      <c r="J245" s="2" t="s">
        <v>69</v>
      </c>
      <c r="K245" s="3">
        <v>140000</v>
      </c>
      <c r="L245" s="3" t="s">
        <v>144</v>
      </c>
      <c r="M245" s="3">
        <v>3780000</v>
      </c>
      <c r="N245" s="5">
        <v>45090</v>
      </c>
      <c r="O245" s="5">
        <v>45091</v>
      </c>
      <c r="P245" s="2"/>
      <c r="Q245" s="2"/>
      <c r="R245" s="6"/>
      <c r="S245" s="2" t="s">
        <v>71</v>
      </c>
      <c r="T245" t="str">
        <f t="shared" si="3"/>
        <v>1000001010KERAMIK 123BAMBANGAGT603523RdVeneti Charcoal60X6027BOX29,16M2140000Hijau37800004509045091Depok</v>
      </c>
    </row>
    <row r="246" spans="1:20" x14ac:dyDescent="0.3">
      <c r="A246" s="2">
        <v>1000001010</v>
      </c>
      <c r="B246" s="2" t="s">
        <v>63</v>
      </c>
      <c r="C246" s="2" t="s">
        <v>64</v>
      </c>
      <c r="D246" s="2" t="s">
        <v>113</v>
      </c>
      <c r="E246" s="2" t="s">
        <v>114</v>
      </c>
      <c r="F246" s="2" t="s">
        <v>67</v>
      </c>
      <c r="G246" s="3">
        <v>15</v>
      </c>
      <c r="H246" s="2" t="s">
        <v>68</v>
      </c>
      <c r="I246" s="4">
        <v>16.2</v>
      </c>
      <c r="J246" s="2" t="s">
        <v>69</v>
      </c>
      <c r="K246" s="3">
        <v>140000</v>
      </c>
      <c r="L246" s="3" t="s">
        <v>144</v>
      </c>
      <c r="M246" s="3">
        <v>2100000</v>
      </c>
      <c r="N246" s="5">
        <v>45097</v>
      </c>
      <c r="O246" s="5">
        <v>45097</v>
      </c>
      <c r="P246" s="2"/>
      <c r="Q246" s="2"/>
      <c r="R246" s="6"/>
      <c r="S246" s="2" t="s">
        <v>71</v>
      </c>
      <c r="T246" t="str">
        <f t="shared" si="3"/>
        <v>1000001010KERAMIK 123BAMBANGAGT602121RdMelbourne White60X6015BOX16,2M2140000Hijau21000004509745097Depok</v>
      </c>
    </row>
    <row r="247" spans="1:20" x14ac:dyDescent="0.3">
      <c r="A247" s="2">
        <v>1000001111</v>
      </c>
      <c r="B247" s="2" t="s">
        <v>131</v>
      </c>
      <c r="C247" s="2" t="s">
        <v>132</v>
      </c>
      <c r="D247" s="2" t="s">
        <v>113</v>
      </c>
      <c r="E247" s="2" t="s">
        <v>114</v>
      </c>
      <c r="F247" s="2" t="s">
        <v>67</v>
      </c>
      <c r="G247" s="3">
        <v>80</v>
      </c>
      <c r="H247" s="2" t="s">
        <v>68</v>
      </c>
      <c r="I247" s="4">
        <v>86.4</v>
      </c>
      <c r="J247" s="2" t="s">
        <v>69</v>
      </c>
      <c r="K247" s="3">
        <v>140000</v>
      </c>
      <c r="L247" s="3" t="s">
        <v>144</v>
      </c>
      <c r="M247" s="3">
        <v>11200000</v>
      </c>
      <c r="N247" s="5">
        <v>45092</v>
      </c>
      <c r="O247" s="5">
        <v>45099</v>
      </c>
      <c r="P247" s="2"/>
      <c r="Q247" s="2"/>
      <c r="R247" s="6"/>
      <c r="S247" s="2" t="s">
        <v>133</v>
      </c>
      <c r="T247" t="str">
        <f t="shared" si="3"/>
        <v>1000001111NIA BANGUNANHARRYAGT602121RdMelbourne White60X6080BOX86,4M2140000Hijau112000004509245099Jakarta</v>
      </c>
    </row>
    <row r="248" spans="1:20" x14ac:dyDescent="0.3">
      <c r="A248" s="2">
        <v>1000001010</v>
      </c>
      <c r="B248" s="2" t="s">
        <v>63</v>
      </c>
      <c r="C248" s="2" t="s">
        <v>64</v>
      </c>
      <c r="D248" s="2" t="s">
        <v>96</v>
      </c>
      <c r="E248" s="2" t="s">
        <v>97</v>
      </c>
      <c r="F248" s="2" t="s">
        <v>67</v>
      </c>
      <c r="G248" s="3">
        <v>13</v>
      </c>
      <c r="H248" s="2" t="s">
        <v>68</v>
      </c>
      <c r="I248" s="4">
        <v>14.04</v>
      </c>
      <c r="J248" s="2" t="s">
        <v>69</v>
      </c>
      <c r="K248" s="3">
        <v>140000</v>
      </c>
      <c r="L248" s="3" t="s">
        <v>144</v>
      </c>
      <c r="M248" s="3">
        <v>1820000</v>
      </c>
      <c r="N248" s="5">
        <v>45099</v>
      </c>
      <c r="O248" s="5">
        <v>45099</v>
      </c>
      <c r="P248" s="2"/>
      <c r="Q248" s="2"/>
      <c r="R248" s="6"/>
      <c r="S248" s="2" t="s">
        <v>71</v>
      </c>
      <c r="T248" t="str">
        <f t="shared" si="3"/>
        <v>1000001010KERAMIK 123BAMBANGAGT602145RdVancouver Bone60X6013BOX14,04M2140000Hijau18200004509945099Depok</v>
      </c>
    </row>
    <row r="249" spans="1:20" x14ac:dyDescent="0.3">
      <c r="A249" s="2">
        <v>1000001010</v>
      </c>
      <c r="B249" s="2" t="s">
        <v>63</v>
      </c>
      <c r="C249" s="2" t="s">
        <v>64</v>
      </c>
      <c r="D249" s="2" t="s">
        <v>113</v>
      </c>
      <c r="E249" s="2" t="s">
        <v>114</v>
      </c>
      <c r="F249" s="2" t="s">
        <v>67</v>
      </c>
      <c r="G249" s="3">
        <v>3</v>
      </c>
      <c r="H249" s="2" t="s">
        <v>68</v>
      </c>
      <c r="I249" s="4">
        <v>3.24</v>
      </c>
      <c r="J249" s="2" t="s">
        <v>69</v>
      </c>
      <c r="K249" s="3">
        <v>140000</v>
      </c>
      <c r="L249" s="3" t="s">
        <v>144</v>
      </c>
      <c r="M249" s="3">
        <v>420000</v>
      </c>
      <c r="N249" s="5">
        <v>45101</v>
      </c>
      <c r="O249" s="5">
        <v>45103</v>
      </c>
      <c r="P249" s="2"/>
      <c r="Q249" s="2"/>
      <c r="R249" s="6"/>
      <c r="S249" s="2" t="s">
        <v>71</v>
      </c>
      <c r="T249" t="str">
        <f t="shared" si="3"/>
        <v>1000001010KERAMIK 123BAMBANGAGT602121RdMelbourne White60X603BOX3,24M2140000Hijau4200004510145103Depok</v>
      </c>
    </row>
    <row r="250" spans="1:20" x14ac:dyDescent="0.3">
      <c r="A250" s="2">
        <v>1000001212</v>
      </c>
      <c r="B250" s="2" t="s">
        <v>72</v>
      </c>
      <c r="C250" s="2" t="s">
        <v>64</v>
      </c>
      <c r="D250" s="2" t="s">
        <v>96</v>
      </c>
      <c r="E250" s="2" t="s">
        <v>97</v>
      </c>
      <c r="F250" s="2" t="s">
        <v>67</v>
      </c>
      <c r="G250" s="3">
        <v>14</v>
      </c>
      <c r="H250" s="2" t="s">
        <v>68</v>
      </c>
      <c r="I250" s="4">
        <v>15.12</v>
      </c>
      <c r="J250" s="2" t="s">
        <v>69</v>
      </c>
      <c r="K250" s="3">
        <v>140000</v>
      </c>
      <c r="L250" s="3" t="s">
        <v>144</v>
      </c>
      <c r="M250" s="3">
        <v>1960000</v>
      </c>
      <c r="N250" s="5">
        <v>45111</v>
      </c>
      <c r="O250" s="5">
        <v>45111</v>
      </c>
      <c r="P250" s="2"/>
      <c r="Q250" s="2"/>
      <c r="R250" s="2"/>
      <c r="S250" s="2" t="s">
        <v>75</v>
      </c>
      <c r="T250" t="str">
        <f t="shared" si="3"/>
        <v>1000001212KARYA MATERIALBAMBANGAGT602145RdVancouver Bone60X6014BOX15,12M2140000Hijau19600004511145111Bekasi</v>
      </c>
    </row>
    <row r="251" spans="1:20" x14ac:dyDescent="0.3">
      <c r="A251" s="2">
        <v>1000001212</v>
      </c>
      <c r="B251" s="2" t="s">
        <v>72</v>
      </c>
      <c r="C251" s="2" t="s">
        <v>64</v>
      </c>
      <c r="D251" s="2" t="s">
        <v>96</v>
      </c>
      <c r="E251" s="2" t="s">
        <v>97</v>
      </c>
      <c r="F251" s="2" t="s">
        <v>67</v>
      </c>
      <c r="G251" s="3">
        <v>5</v>
      </c>
      <c r="H251" s="2" t="s">
        <v>68</v>
      </c>
      <c r="I251" s="4">
        <v>5.4</v>
      </c>
      <c r="J251" s="2" t="s">
        <v>69</v>
      </c>
      <c r="K251" s="3">
        <v>140000</v>
      </c>
      <c r="L251" s="3" t="s">
        <v>144</v>
      </c>
      <c r="M251" s="3">
        <v>700000</v>
      </c>
      <c r="N251" s="5">
        <v>45111</v>
      </c>
      <c r="O251" s="5">
        <v>45112</v>
      </c>
      <c r="P251" s="2"/>
      <c r="Q251" s="2"/>
      <c r="R251" s="2"/>
      <c r="S251" s="2" t="s">
        <v>75</v>
      </c>
      <c r="T251" t="str">
        <f t="shared" si="3"/>
        <v>1000001212KARYA MATERIALBAMBANGAGT602145RdVancouver Bone60X605BOX5,4M2140000Hijau7000004511145112Bekasi</v>
      </c>
    </row>
    <row r="252" spans="1:20" x14ac:dyDescent="0.3">
      <c r="A252" s="2">
        <v>1000001212</v>
      </c>
      <c r="B252" s="2" t="s">
        <v>72</v>
      </c>
      <c r="C252" s="2" t="s">
        <v>64</v>
      </c>
      <c r="D252" s="2" t="s">
        <v>96</v>
      </c>
      <c r="E252" s="2" t="s">
        <v>97</v>
      </c>
      <c r="F252" s="2" t="s">
        <v>67</v>
      </c>
      <c r="G252" s="3">
        <v>22</v>
      </c>
      <c r="H252" s="2" t="s">
        <v>68</v>
      </c>
      <c r="I252" s="4">
        <v>23.76</v>
      </c>
      <c r="J252" s="2" t="s">
        <v>69</v>
      </c>
      <c r="K252" s="3">
        <v>140000</v>
      </c>
      <c r="L252" s="3" t="s">
        <v>144</v>
      </c>
      <c r="M252" s="3">
        <v>3080000</v>
      </c>
      <c r="N252" s="5">
        <v>45112</v>
      </c>
      <c r="O252" s="5">
        <v>45112</v>
      </c>
      <c r="P252" s="2"/>
      <c r="Q252" s="2"/>
      <c r="R252" s="2"/>
      <c r="S252" s="2" t="s">
        <v>75</v>
      </c>
      <c r="T252" t="str">
        <f t="shared" si="3"/>
        <v>1000001212KARYA MATERIALBAMBANGAGT602145RdVancouver Bone60X6022BOX23,76M2140000Hijau30800004511245112Bekasi</v>
      </c>
    </row>
    <row r="253" spans="1:20" x14ac:dyDescent="0.3">
      <c r="A253" s="2">
        <v>1000001212</v>
      </c>
      <c r="B253" s="2" t="s">
        <v>72</v>
      </c>
      <c r="C253" s="2" t="s">
        <v>64</v>
      </c>
      <c r="D253" s="2" t="s">
        <v>96</v>
      </c>
      <c r="E253" s="2" t="s">
        <v>97</v>
      </c>
      <c r="F253" s="2" t="s">
        <v>67</v>
      </c>
      <c r="G253" s="3">
        <v>1</v>
      </c>
      <c r="H253" s="2" t="s">
        <v>68</v>
      </c>
      <c r="I253" s="4">
        <v>1.08</v>
      </c>
      <c r="J253" s="2" t="s">
        <v>69</v>
      </c>
      <c r="K253" s="3">
        <v>140000</v>
      </c>
      <c r="L253" s="3" t="s">
        <v>144</v>
      </c>
      <c r="M253" s="3">
        <v>140000</v>
      </c>
      <c r="N253" s="5">
        <v>45113</v>
      </c>
      <c r="O253" s="5">
        <v>45114</v>
      </c>
      <c r="P253" s="2"/>
      <c r="Q253" s="2"/>
      <c r="R253" s="2"/>
      <c r="S253" s="2" t="s">
        <v>75</v>
      </c>
      <c r="T253" t="str">
        <f t="shared" si="3"/>
        <v>1000001212KARYA MATERIALBAMBANGAGT602145RdVancouver Bone60X601BOX1,08M2140000Hijau1400004511345114Bekasi</v>
      </c>
    </row>
    <row r="254" spans="1:20" x14ac:dyDescent="0.3">
      <c r="A254" s="2">
        <v>1000001010</v>
      </c>
      <c r="B254" s="2" t="s">
        <v>63</v>
      </c>
      <c r="C254" s="2" t="s">
        <v>64</v>
      </c>
      <c r="D254" s="2" t="s">
        <v>103</v>
      </c>
      <c r="E254" s="2" t="s">
        <v>104</v>
      </c>
      <c r="F254" s="2" t="s">
        <v>67</v>
      </c>
      <c r="G254" s="3">
        <v>35</v>
      </c>
      <c r="H254" s="2" t="s">
        <v>68</v>
      </c>
      <c r="I254" s="4">
        <v>37.799999999999997</v>
      </c>
      <c r="J254" s="2" t="s">
        <v>69</v>
      </c>
      <c r="K254" s="3">
        <v>140000</v>
      </c>
      <c r="L254" s="3" t="s">
        <v>144</v>
      </c>
      <c r="M254" s="3">
        <v>4900000</v>
      </c>
      <c r="N254" s="5">
        <v>45117</v>
      </c>
      <c r="O254" s="5">
        <v>45117</v>
      </c>
      <c r="P254" s="2"/>
      <c r="Q254" s="2"/>
      <c r="R254" s="2"/>
      <c r="S254" s="2" t="s">
        <v>71</v>
      </c>
      <c r="T254" t="str">
        <f t="shared" si="3"/>
        <v>1000001010KERAMIK 123BAMBANGAGT602518RdPozlana Dark60X6035BOX37,8M2140000Hijau49000004511745117Depok</v>
      </c>
    </row>
    <row r="255" spans="1:20" x14ac:dyDescent="0.3">
      <c r="A255" s="2">
        <v>1000001010</v>
      </c>
      <c r="B255" s="2" t="s">
        <v>63</v>
      </c>
      <c r="C255" s="2" t="s">
        <v>64</v>
      </c>
      <c r="D255" s="2" t="s">
        <v>113</v>
      </c>
      <c r="E255" s="2" t="s">
        <v>114</v>
      </c>
      <c r="F255" s="2" t="s">
        <v>67</v>
      </c>
      <c r="G255" s="3">
        <v>1</v>
      </c>
      <c r="H255" s="2" t="s">
        <v>68</v>
      </c>
      <c r="I255" s="4">
        <v>1.08</v>
      </c>
      <c r="J255" s="2" t="s">
        <v>69</v>
      </c>
      <c r="K255" s="3">
        <v>140000</v>
      </c>
      <c r="L255" s="3" t="s">
        <v>144</v>
      </c>
      <c r="M255" s="3">
        <v>140000</v>
      </c>
      <c r="N255" s="5">
        <v>45117</v>
      </c>
      <c r="O255" s="5">
        <v>45117</v>
      </c>
      <c r="P255" s="2"/>
      <c r="Q255" s="2"/>
      <c r="R255" s="2"/>
      <c r="S255" s="2" t="s">
        <v>71</v>
      </c>
      <c r="T255" t="str">
        <f t="shared" si="3"/>
        <v>1000001010KERAMIK 123BAMBANGAGT602121RdMelbourne White60X601BOX1,08M2140000Hijau1400004511745117Depok</v>
      </c>
    </row>
    <row r="256" spans="1:20" x14ac:dyDescent="0.3">
      <c r="A256" s="2">
        <v>1000001212</v>
      </c>
      <c r="B256" s="2" t="s">
        <v>72</v>
      </c>
      <c r="C256" s="2" t="s">
        <v>64</v>
      </c>
      <c r="D256" s="2" t="s">
        <v>113</v>
      </c>
      <c r="E256" s="2" t="s">
        <v>114</v>
      </c>
      <c r="F256" s="2" t="s">
        <v>67</v>
      </c>
      <c r="G256" s="3">
        <v>2</v>
      </c>
      <c r="H256" s="2" t="s">
        <v>68</v>
      </c>
      <c r="I256" s="4">
        <v>2.16</v>
      </c>
      <c r="J256" s="2" t="s">
        <v>69</v>
      </c>
      <c r="K256" s="3">
        <v>140000</v>
      </c>
      <c r="L256" s="3" t="s">
        <v>144</v>
      </c>
      <c r="M256" s="3">
        <v>280000</v>
      </c>
      <c r="N256" s="5">
        <v>45118</v>
      </c>
      <c r="O256" s="5">
        <v>45118</v>
      </c>
      <c r="P256" s="2"/>
      <c r="Q256" s="2"/>
      <c r="R256" s="2"/>
      <c r="S256" s="2" t="s">
        <v>75</v>
      </c>
      <c r="T256" t="str">
        <f t="shared" si="3"/>
        <v>1000001212KARYA MATERIALBAMBANGAGT602121RdMelbourne White60X602BOX2,16M2140000Hijau2800004511845118Bekasi</v>
      </c>
    </row>
    <row r="257" spans="1:20" x14ac:dyDescent="0.3">
      <c r="A257" s="2">
        <v>1000001212</v>
      </c>
      <c r="B257" s="2" t="s">
        <v>72</v>
      </c>
      <c r="C257" s="2" t="s">
        <v>64</v>
      </c>
      <c r="D257" s="2" t="s">
        <v>113</v>
      </c>
      <c r="E257" s="2" t="s">
        <v>114</v>
      </c>
      <c r="F257" s="2" t="s">
        <v>67</v>
      </c>
      <c r="G257" s="3">
        <v>65</v>
      </c>
      <c r="H257" s="2" t="s">
        <v>68</v>
      </c>
      <c r="I257" s="4">
        <v>70.2</v>
      </c>
      <c r="J257" s="2" t="s">
        <v>69</v>
      </c>
      <c r="K257" s="3">
        <v>140000</v>
      </c>
      <c r="L257" s="3" t="s">
        <v>144</v>
      </c>
      <c r="M257" s="3">
        <v>9100000</v>
      </c>
      <c r="N257" s="5">
        <v>45117</v>
      </c>
      <c r="O257" s="5">
        <v>45119</v>
      </c>
      <c r="P257" s="2"/>
      <c r="Q257" s="2"/>
      <c r="R257" s="2"/>
      <c r="S257" s="2" t="s">
        <v>75</v>
      </c>
      <c r="T257" t="str">
        <f t="shared" si="3"/>
        <v>1000001212KARYA MATERIALBAMBANGAGT602121RdMelbourne White60X6065BOX70,2M2140000Hijau91000004511745119Bekasi</v>
      </c>
    </row>
    <row r="258" spans="1:20" x14ac:dyDescent="0.3">
      <c r="A258" s="2">
        <v>1000001212</v>
      </c>
      <c r="B258" s="2" t="s">
        <v>72</v>
      </c>
      <c r="C258" s="2" t="s">
        <v>64</v>
      </c>
      <c r="D258" s="2" t="s">
        <v>96</v>
      </c>
      <c r="E258" s="2" t="s">
        <v>97</v>
      </c>
      <c r="F258" s="2" t="s">
        <v>67</v>
      </c>
      <c r="G258" s="3">
        <v>1</v>
      </c>
      <c r="H258" s="2" t="s">
        <v>68</v>
      </c>
      <c r="I258" s="4">
        <v>1.08</v>
      </c>
      <c r="J258" s="2" t="s">
        <v>69</v>
      </c>
      <c r="K258" s="3">
        <v>140000</v>
      </c>
      <c r="L258" s="3" t="s">
        <v>144</v>
      </c>
      <c r="M258" s="3">
        <v>140000</v>
      </c>
      <c r="N258" s="5">
        <v>45118</v>
      </c>
      <c r="O258" s="5">
        <v>45119</v>
      </c>
      <c r="P258" s="2"/>
      <c r="Q258" s="2"/>
      <c r="R258" s="2"/>
      <c r="S258" s="2" t="s">
        <v>75</v>
      </c>
      <c r="T258" t="str">
        <f t="shared" ref="T258:T321" si="4">_xlfn.CONCAT(A258:S258)</f>
        <v>1000001212KARYA MATERIALBAMBANGAGT602145RdVancouver Bone60X601BOX1,08M2140000Hijau1400004511845119Bekasi</v>
      </c>
    </row>
    <row r="259" spans="1:20" x14ac:dyDescent="0.3">
      <c r="A259" s="2">
        <v>1000001212</v>
      </c>
      <c r="B259" s="2" t="s">
        <v>72</v>
      </c>
      <c r="C259" s="2" t="s">
        <v>64</v>
      </c>
      <c r="D259" s="2" t="s">
        <v>96</v>
      </c>
      <c r="E259" s="2" t="s">
        <v>97</v>
      </c>
      <c r="F259" s="2" t="s">
        <v>67</v>
      </c>
      <c r="G259" s="3">
        <v>3</v>
      </c>
      <c r="H259" s="2" t="s">
        <v>68</v>
      </c>
      <c r="I259" s="4">
        <v>3.24</v>
      </c>
      <c r="J259" s="2" t="s">
        <v>69</v>
      </c>
      <c r="K259" s="3">
        <v>140000</v>
      </c>
      <c r="L259" s="3" t="s">
        <v>144</v>
      </c>
      <c r="M259" s="3">
        <v>420000</v>
      </c>
      <c r="N259" s="5">
        <v>45118</v>
      </c>
      <c r="O259" s="5">
        <v>45119</v>
      </c>
      <c r="P259" s="2"/>
      <c r="Q259" s="2"/>
      <c r="R259" s="2"/>
      <c r="S259" s="2" t="s">
        <v>75</v>
      </c>
      <c r="T259" t="str">
        <f t="shared" si="4"/>
        <v>1000001212KARYA MATERIALBAMBANGAGT602145RdVancouver Bone60X603BOX3,24M2140000Hijau4200004511845119Bekasi</v>
      </c>
    </row>
    <row r="260" spans="1:20" x14ac:dyDescent="0.3">
      <c r="A260" s="2">
        <v>1000001212</v>
      </c>
      <c r="B260" s="2" t="s">
        <v>72</v>
      </c>
      <c r="C260" s="2" t="s">
        <v>64</v>
      </c>
      <c r="D260" s="2" t="s">
        <v>96</v>
      </c>
      <c r="E260" s="2" t="s">
        <v>97</v>
      </c>
      <c r="F260" s="2" t="s">
        <v>67</v>
      </c>
      <c r="G260" s="3">
        <v>13</v>
      </c>
      <c r="H260" s="2" t="s">
        <v>68</v>
      </c>
      <c r="I260" s="4">
        <v>14.04</v>
      </c>
      <c r="J260" s="2" t="s">
        <v>69</v>
      </c>
      <c r="K260" s="3">
        <v>140000</v>
      </c>
      <c r="L260" s="3" t="s">
        <v>144</v>
      </c>
      <c r="M260" s="3">
        <v>1820000</v>
      </c>
      <c r="N260" s="5">
        <v>45121</v>
      </c>
      <c r="O260" s="5">
        <v>45124</v>
      </c>
      <c r="P260" s="2"/>
      <c r="Q260" s="2"/>
      <c r="R260" s="2"/>
      <c r="S260" s="2" t="s">
        <v>75</v>
      </c>
      <c r="T260" t="str">
        <f t="shared" si="4"/>
        <v>1000001212KARYA MATERIALBAMBANGAGT602145RdVancouver Bone60X6013BOX14,04M2140000Hijau18200004512145124Bekasi</v>
      </c>
    </row>
    <row r="261" spans="1:20" x14ac:dyDescent="0.3">
      <c r="A261" s="2">
        <v>1000001212</v>
      </c>
      <c r="B261" s="2" t="s">
        <v>72</v>
      </c>
      <c r="C261" s="2" t="s">
        <v>64</v>
      </c>
      <c r="D261" s="2" t="s">
        <v>96</v>
      </c>
      <c r="E261" s="2" t="s">
        <v>97</v>
      </c>
      <c r="F261" s="2" t="s">
        <v>67</v>
      </c>
      <c r="G261" s="3">
        <v>39</v>
      </c>
      <c r="H261" s="2" t="s">
        <v>68</v>
      </c>
      <c r="I261" s="4">
        <v>42.12</v>
      </c>
      <c r="J261" s="2" t="s">
        <v>69</v>
      </c>
      <c r="K261" s="3">
        <v>140000</v>
      </c>
      <c r="L261" s="3" t="s">
        <v>144</v>
      </c>
      <c r="M261" s="3">
        <v>5460000</v>
      </c>
      <c r="N261" s="5">
        <v>45124</v>
      </c>
      <c r="O261" s="5">
        <v>45124</v>
      </c>
      <c r="P261" s="2"/>
      <c r="Q261" s="2"/>
      <c r="R261" s="2"/>
      <c r="S261" s="2" t="s">
        <v>75</v>
      </c>
      <c r="T261" t="str">
        <f t="shared" si="4"/>
        <v>1000001212KARYA MATERIALBAMBANGAGT602145RdVancouver Bone60X6039BOX42,12M2140000Hijau54600004512445124Bekasi</v>
      </c>
    </row>
    <row r="262" spans="1:20" x14ac:dyDescent="0.3">
      <c r="A262" s="2">
        <v>1000001010</v>
      </c>
      <c r="B262" s="2" t="s">
        <v>63</v>
      </c>
      <c r="C262" s="2" t="s">
        <v>64</v>
      </c>
      <c r="D262" s="2" t="s">
        <v>119</v>
      </c>
      <c r="E262" s="2" t="s">
        <v>120</v>
      </c>
      <c r="F262" s="2" t="s">
        <v>67</v>
      </c>
      <c r="G262" s="3">
        <v>1</v>
      </c>
      <c r="H262" s="2" t="s">
        <v>68</v>
      </c>
      <c r="I262" s="4">
        <v>1.08</v>
      </c>
      <c r="J262" s="2" t="s">
        <v>69</v>
      </c>
      <c r="K262" s="3">
        <v>140000</v>
      </c>
      <c r="L262" s="3" t="s">
        <v>144</v>
      </c>
      <c r="M262" s="3">
        <v>140000</v>
      </c>
      <c r="N262" s="5">
        <v>45118</v>
      </c>
      <c r="O262" s="5">
        <v>45118</v>
      </c>
      <c r="P262" s="2"/>
      <c r="Q262" s="2"/>
      <c r="R262" s="2"/>
      <c r="S262" s="2" t="s">
        <v>71</v>
      </c>
      <c r="T262" t="str">
        <f t="shared" si="4"/>
        <v>1000001010KERAMIK 123BAMBANGAGT603521RdVeneti Perla60X601BOX1,08M2140000Hijau1400004511845118Depok</v>
      </c>
    </row>
    <row r="263" spans="1:20" x14ac:dyDescent="0.3">
      <c r="A263" s="2">
        <v>1000001010</v>
      </c>
      <c r="B263" s="2" t="s">
        <v>63</v>
      </c>
      <c r="C263" s="2" t="s">
        <v>64</v>
      </c>
      <c r="D263" s="2" t="s">
        <v>103</v>
      </c>
      <c r="E263" s="2" t="s">
        <v>104</v>
      </c>
      <c r="F263" s="2" t="s">
        <v>67</v>
      </c>
      <c r="G263" s="3">
        <v>171</v>
      </c>
      <c r="H263" s="2" t="s">
        <v>68</v>
      </c>
      <c r="I263" s="4">
        <v>184.68</v>
      </c>
      <c r="J263" s="2" t="s">
        <v>69</v>
      </c>
      <c r="K263" s="3">
        <v>140000</v>
      </c>
      <c r="L263" s="3" t="s">
        <v>144</v>
      </c>
      <c r="M263" s="3">
        <v>23940000</v>
      </c>
      <c r="N263" s="5">
        <v>45117</v>
      </c>
      <c r="O263" s="5">
        <v>45118</v>
      </c>
      <c r="P263" s="2"/>
      <c r="Q263" s="2"/>
      <c r="R263" s="2"/>
      <c r="S263" s="2" t="s">
        <v>71</v>
      </c>
      <c r="T263" t="str">
        <f t="shared" si="4"/>
        <v>1000001010KERAMIK 123BAMBANGAGT602518RdPozlana Dark60X60171BOX184,68M2140000Hijau239400004511745118Depok</v>
      </c>
    </row>
    <row r="264" spans="1:20" x14ac:dyDescent="0.3">
      <c r="A264" s="2">
        <v>1000001010</v>
      </c>
      <c r="B264" s="2" t="s">
        <v>63</v>
      </c>
      <c r="C264" s="2" t="s">
        <v>64</v>
      </c>
      <c r="D264" s="2" t="s">
        <v>113</v>
      </c>
      <c r="E264" s="2" t="s">
        <v>114</v>
      </c>
      <c r="F264" s="2" t="s">
        <v>67</v>
      </c>
      <c r="G264" s="3">
        <v>6</v>
      </c>
      <c r="H264" s="2" t="s">
        <v>68</v>
      </c>
      <c r="I264" s="4">
        <v>6.48</v>
      </c>
      <c r="J264" s="2" t="s">
        <v>69</v>
      </c>
      <c r="K264" s="3">
        <v>140000</v>
      </c>
      <c r="L264" s="3" t="s">
        <v>144</v>
      </c>
      <c r="M264" s="3">
        <v>840000</v>
      </c>
      <c r="N264" s="5">
        <v>45122</v>
      </c>
      <c r="O264" s="5">
        <v>45124</v>
      </c>
      <c r="P264" s="2"/>
      <c r="Q264" s="2"/>
      <c r="R264" s="2"/>
      <c r="S264" s="2" t="s">
        <v>71</v>
      </c>
      <c r="T264" t="str">
        <f t="shared" si="4"/>
        <v>1000001010KERAMIK 123BAMBANGAGT602121RdMelbourne White60X606BOX6,48M2140000Hijau8400004512245124Depok</v>
      </c>
    </row>
    <row r="265" spans="1:20" x14ac:dyDescent="0.3">
      <c r="A265" s="2">
        <v>1000001010</v>
      </c>
      <c r="B265" s="2" t="s">
        <v>63</v>
      </c>
      <c r="C265" s="2" t="s">
        <v>64</v>
      </c>
      <c r="D265" s="2" t="s">
        <v>125</v>
      </c>
      <c r="E265" s="2" t="s">
        <v>126</v>
      </c>
      <c r="F265" s="2" t="s">
        <v>67</v>
      </c>
      <c r="G265" s="3">
        <v>10</v>
      </c>
      <c r="H265" s="2" t="s">
        <v>68</v>
      </c>
      <c r="I265" s="4">
        <v>10.8</v>
      </c>
      <c r="J265" s="2" t="s">
        <v>69</v>
      </c>
      <c r="K265" s="3">
        <v>140000</v>
      </c>
      <c r="L265" s="3" t="s">
        <v>144</v>
      </c>
      <c r="M265" s="3">
        <v>1400000</v>
      </c>
      <c r="N265" s="5">
        <v>45124</v>
      </c>
      <c r="O265" s="5">
        <v>45124</v>
      </c>
      <c r="P265" s="2"/>
      <c r="Q265" s="2"/>
      <c r="R265" s="2"/>
      <c r="S265" s="2" t="s">
        <v>71</v>
      </c>
      <c r="T265" t="str">
        <f t="shared" si="4"/>
        <v>1000001010KERAMIK 123BAMBANGAGT602156RdMarseille Grey60X6010BOX10,8M2140000Hijau14000004512445124Depok</v>
      </c>
    </row>
    <row r="266" spans="1:20" x14ac:dyDescent="0.3">
      <c r="A266" s="2">
        <v>1000001010</v>
      </c>
      <c r="B266" s="2" t="s">
        <v>63</v>
      </c>
      <c r="C266" s="2" t="s">
        <v>64</v>
      </c>
      <c r="D266" s="2" t="s">
        <v>107</v>
      </c>
      <c r="E266" s="2" t="s">
        <v>108</v>
      </c>
      <c r="F266" s="2" t="s">
        <v>67</v>
      </c>
      <c r="G266" s="3">
        <v>19</v>
      </c>
      <c r="H266" s="2" t="s">
        <v>68</v>
      </c>
      <c r="I266" s="4">
        <v>20.52</v>
      </c>
      <c r="J266" s="2" t="s">
        <v>69</v>
      </c>
      <c r="K266" s="3">
        <v>140000</v>
      </c>
      <c r="L266" s="3" t="s">
        <v>144</v>
      </c>
      <c r="M266" s="3">
        <v>2660000</v>
      </c>
      <c r="N266" s="5">
        <v>45124</v>
      </c>
      <c r="O266" s="5">
        <v>45124</v>
      </c>
      <c r="P266" s="2"/>
      <c r="Q266" s="2"/>
      <c r="R266" s="2"/>
      <c r="S266" s="2" t="s">
        <v>71</v>
      </c>
      <c r="T266" t="str">
        <f t="shared" si="4"/>
        <v>1000001010KERAMIK 123BAMBANGAGT603523RdVeneti Charcoal60X6019BOX20,52M2140000Hijau26600004512445124Depok</v>
      </c>
    </row>
    <row r="267" spans="1:20" x14ac:dyDescent="0.3">
      <c r="A267" s="2">
        <v>1000001212</v>
      </c>
      <c r="B267" s="2" t="s">
        <v>72</v>
      </c>
      <c r="C267" s="2" t="s">
        <v>64</v>
      </c>
      <c r="D267" s="2" t="s">
        <v>127</v>
      </c>
      <c r="E267" s="2" t="s">
        <v>128</v>
      </c>
      <c r="F267" s="2" t="s">
        <v>67</v>
      </c>
      <c r="G267" s="3">
        <v>5</v>
      </c>
      <c r="H267" s="2" t="s">
        <v>68</v>
      </c>
      <c r="I267" s="4">
        <v>5.4</v>
      </c>
      <c r="J267" s="2" t="s">
        <v>69</v>
      </c>
      <c r="K267" s="3">
        <v>140000</v>
      </c>
      <c r="L267" s="3" t="s">
        <v>144</v>
      </c>
      <c r="M267" s="3">
        <v>700000</v>
      </c>
      <c r="N267" s="5">
        <v>45132</v>
      </c>
      <c r="O267" s="5">
        <v>45133</v>
      </c>
      <c r="P267" s="2"/>
      <c r="Q267" s="2"/>
      <c r="R267" s="2"/>
      <c r="S267" s="2" t="s">
        <v>75</v>
      </c>
      <c r="T267" t="str">
        <f t="shared" si="4"/>
        <v>1000001212KARYA MATERIALBAMBANGAGT602146RdVancouver Grey60X605BOX5,4M2140000Hijau7000004513245133Bekasi</v>
      </c>
    </row>
    <row r="268" spans="1:20" x14ac:dyDescent="0.3">
      <c r="A268" s="2">
        <v>1000001212</v>
      </c>
      <c r="B268" s="2" t="s">
        <v>72</v>
      </c>
      <c r="C268" s="2" t="s">
        <v>64</v>
      </c>
      <c r="D268" s="2" t="s">
        <v>96</v>
      </c>
      <c r="E268" s="2" t="s">
        <v>97</v>
      </c>
      <c r="F268" s="2" t="s">
        <v>67</v>
      </c>
      <c r="G268" s="3">
        <v>5</v>
      </c>
      <c r="H268" s="2" t="s">
        <v>68</v>
      </c>
      <c r="I268" s="4">
        <v>5.4</v>
      </c>
      <c r="J268" s="2" t="s">
        <v>69</v>
      </c>
      <c r="K268" s="3">
        <v>140000</v>
      </c>
      <c r="L268" s="3" t="s">
        <v>144</v>
      </c>
      <c r="M268" s="3">
        <v>700000</v>
      </c>
      <c r="N268" s="5">
        <v>45132</v>
      </c>
      <c r="O268" s="5">
        <v>45133</v>
      </c>
      <c r="P268" s="2"/>
      <c r="Q268" s="2"/>
      <c r="R268" s="2"/>
      <c r="S268" s="2" t="s">
        <v>75</v>
      </c>
      <c r="T268" t="str">
        <f t="shared" si="4"/>
        <v>1000001212KARYA MATERIALBAMBANGAGT602145RdVancouver Bone60X605BOX5,4M2140000Hijau7000004513245133Bekasi</v>
      </c>
    </row>
    <row r="269" spans="1:20" x14ac:dyDescent="0.3">
      <c r="A269" s="2">
        <v>1000001212</v>
      </c>
      <c r="B269" s="2" t="s">
        <v>72</v>
      </c>
      <c r="C269" s="2" t="s">
        <v>64</v>
      </c>
      <c r="D269" s="2" t="s">
        <v>169</v>
      </c>
      <c r="E269" s="2" t="s">
        <v>170</v>
      </c>
      <c r="F269" s="2" t="s">
        <v>67</v>
      </c>
      <c r="G269" s="3">
        <v>15</v>
      </c>
      <c r="H269" s="2" t="s">
        <v>68</v>
      </c>
      <c r="I269" s="4">
        <v>16.2</v>
      </c>
      <c r="J269" s="2" t="s">
        <v>69</v>
      </c>
      <c r="K269" s="3">
        <v>140000</v>
      </c>
      <c r="L269" s="3" t="s">
        <v>144</v>
      </c>
      <c r="M269" s="3">
        <v>2100000</v>
      </c>
      <c r="N269" s="5">
        <v>45133</v>
      </c>
      <c r="O269" s="5">
        <v>45134</v>
      </c>
      <c r="P269" s="2"/>
      <c r="Q269" s="2"/>
      <c r="R269" s="2"/>
      <c r="S269" s="2" t="s">
        <v>75</v>
      </c>
      <c r="T269" t="str">
        <f t="shared" si="4"/>
        <v>1000001212KARYA MATERIALBAMBANGAGT603527RdCasamila Charcoal60X6015BOX16,2M2140000Hijau21000004513345134Bekasi</v>
      </c>
    </row>
    <row r="270" spans="1:20" x14ac:dyDescent="0.3">
      <c r="A270" s="2">
        <v>1000001212</v>
      </c>
      <c r="B270" s="2" t="s">
        <v>72</v>
      </c>
      <c r="C270" s="2" t="s">
        <v>64</v>
      </c>
      <c r="D270" s="2" t="s">
        <v>113</v>
      </c>
      <c r="E270" s="2" t="s">
        <v>114</v>
      </c>
      <c r="F270" s="2" t="s">
        <v>67</v>
      </c>
      <c r="G270" s="3">
        <v>8</v>
      </c>
      <c r="H270" s="2" t="s">
        <v>68</v>
      </c>
      <c r="I270" s="4">
        <v>8.64</v>
      </c>
      <c r="J270" s="2" t="s">
        <v>69</v>
      </c>
      <c r="K270" s="3">
        <v>140000</v>
      </c>
      <c r="L270" s="3" t="s">
        <v>144</v>
      </c>
      <c r="M270" s="3">
        <v>1120000</v>
      </c>
      <c r="N270" s="5">
        <v>45134</v>
      </c>
      <c r="O270" s="5">
        <v>45135</v>
      </c>
      <c r="P270" s="2"/>
      <c r="Q270" s="2"/>
      <c r="R270" s="2"/>
      <c r="S270" s="2" t="s">
        <v>75</v>
      </c>
      <c r="T270" t="str">
        <f t="shared" si="4"/>
        <v>1000001212KARYA MATERIALBAMBANGAGT602121RdMelbourne White60X608BOX8,64M2140000Hijau11200004513445135Bekasi</v>
      </c>
    </row>
    <row r="271" spans="1:20" x14ac:dyDescent="0.3">
      <c r="A271" s="2">
        <v>1000001212</v>
      </c>
      <c r="B271" s="2" t="s">
        <v>72</v>
      </c>
      <c r="C271" s="2" t="s">
        <v>64</v>
      </c>
      <c r="D271" s="2" t="s">
        <v>105</v>
      </c>
      <c r="E271" s="2" t="s">
        <v>106</v>
      </c>
      <c r="F271" s="2" t="s">
        <v>67</v>
      </c>
      <c r="G271" s="3">
        <v>22</v>
      </c>
      <c r="H271" s="2" t="s">
        <v>68</v>
      </c>
      <c r="I271" s="4">
        <v>23.76</v>
      </c>
      <c r="J271" s="2" t="s">
        <v>69</v>
      </c>
      <c r="K271" s="3">
        <v>140000</v>
      </c>
      <c r="L271" s="3" t="s">
        <v>144</v>
      </c>
      <c r="M271" s="3">
        <v>3080000</v>
      </c>
      <c r="N271" s="5">
        <v>45134</v>
      </c>
      <c r="O271" s="5">
        <v>45135</v>
      </c>
      <c r="P271" s="2"/>
      <c r="Q271" s="2"/>
      <c r="R271" s="2"/>
      <c r="S271" s="2" t="s">
        <v>75</v>
      </c>
      <c r="T271" t="str">
        <f t="shared" si="4"/>
        <v>1000001212KARYA MATERIALBAMBANGAGT603522RdVeneti Grigio60X6022BOX23,76M2140000Hijau30800004513445135Bekasi</v>
      </c>
    </row>
    <row r="272" spans="1:20" x14ac:dyDescent="0.3">
      <c r="A272" s="2">
        <v>1000001212</v>
      </c>
      <c r="B272" s="2" t="s">
        <v>72</v>
      </c>
      <c r="C272" s="2" t="s">
        <v>64</v>
      </c>
      <c r="D272" s="2" t="s">
        <v>96</v>
      </c>
      <c r="E272" s="2" t="s">
        <v>97</v>
      </c>
      <c r="F272" s="2" t="s">
        <v>67</v>
      </c>
      <c r="G272" s="3">
        <v>8</v>
      </c>
      <c r="H272" s="2" t="s">
        <v>68</v>
      </c>
      <c r="I272" s="4">
        <v>8.64</v>
      </c>
      <c r="J272" s="2" t="s">
        <v>69</v>
      </c>
      <c r="K272" s="3">
        <v>140000</v>
      </c>
      <c r="L272" s="3" t="s">
        <v>144</v>
      </c>
      <c r="M272" s="3">
        <v>1120000</v>
      </c>
      <c r="N272" s="5">
        <v>45135</v>
      </c>
      <c r="O272" s="5">
        <v>45135</v>
      </c>
      <c r="P272" s="2"/>
      <c r="Q272" s="2"/>
      <c r="R272" s="2"/>
      <c r="S272" s="2" t="s">
        <v>75</v>
      </c>
      <c r="T272" t="str">
        <f t="shared" si="4"/>
        <v>1000001212KARYA MATERIALBAMBANGAGT602145RdVancouver Bone60X608BOX8,64M2140000Hijau11200004513545135Bekasi</v>
      </c>
    </row>
    <row r="273" spans="1:20" x14ac:dyDescent="0.3">
      <c r="A273" s="2">
        <v>1000001111</v>
      </c>
      <c r="B273" s="2" t="s">
        <v>131</v>
      </c>
      <c r="C273" s="2" t="s">
        <v>132</v>
      </c>
      <c r="D273" s="2" t="s">
        <v>113</v>
      </c>
      <c r="E273" s="2" t="s">
        <v>114</v>
      </c>
      <c r="F273" s="2" t="s">
        <v>67</v>
      </c>
      <c r="G273" s="3">
        <v>80</v>
      </c>
      <c r="H273" s="2" t="s">
        <v>68</v>
      </c>
      <c r="I273" s="4">
        <v>86.4</v>
      </c>
      <c r="J273" s="2" t="s">
        <v>69</v>
      </c>
      <c r="K273" s="3">
        <v>140000</v>
      </c>
      <c r="L273" s="3" t="s">
        <v>144</v>
      </c>
      <c r="M273" s="3">
        <v>11200000</v>
      </c>
      <c r="N273" s="5">
        <v>45132</v>
      </c>
      <c r="O273" s="5">
        <v>45136</v>
      </c>
      <c r="P273" s="2"/>
      <c r="Q273" s="2"/>
      <c r="R273" s="2"/>
      <c r="S273" s="2" t="s">
        <v>133</v>
      </c>
      <c r="T273" t="str">
        <f t="shared" si="4"/>
        <v>1000001111NIA BANGUNANHARRYAGT602121RdMelbourne White60X6080BOX86,4M2140000Hijau112000004513245136Jakarta</v>
      </c>
    </row>
    <row r="274" spans="1:20" x14ac:dyDescent="0.3">
      <c r="A274" s="2">
        <v>1000001010</v>
      </c>
      <c r="B274" s="2" t="s">
        <v>63</v>
      </c>
      <c r="C274" s="2" t="s">
        <v>64</v>
      </c>
      <c r="D274" s="2" t="s">
        <v>103</v>
      </c>
      <c r="E274" s="2" t="s">
        <v>104</v>
      </c>
      <c r="F274" s="2" t="s">
        <v>67</v>
      </c>
      <c r="G274" s="3">
        <v>35</v>
      </c>
      <c r="H274" s="2" t="s">
        <v>68</v>
      </c>
      <c r="I274" s="4">
        <v>37.799999999999997</v>
      </c>
      <c r="J274" s="2" t="s">
        <v>69</v>
      </c>
      <c r="K274" s="3">
        <v>140000</v>
      </c>
      <c r="L274" s="3" t="s">
        <v>144</v>
      </c>
      <c r="M274" s="3">
        <v>4900000</v>
      </c>
      <c r="N274" s="5">
        <v>45134</v>
      </c>
      <c r="O274" s="5">
        <v>45134</v>
      </c>
      <c r="P274" s="2"/>
      <c r="Q274" s="2"/>
      <c r="R274" s="2"/>
      <c r="S274" s="2" t="s">
        <v>71</v>
      </c>
      <c r="T274" t="str">
        <f t="shared" si="4"/>
        <v>1000001010KERAMIK 123BAMBANGAGT602518RdPozlana Dark60X6035BOX37,8M2140000Hijau49000004513445134Depok</v>
      </c>
    </row>
    <row r="275" spans="1:20" x14ac:dyDescent="0.3">
      <c r="A275" s="2">
        <v>1000001010</v>
      </c>
      <c r="B275" s="2" t="s">
        <v>63</v>
      </c>
      <c r="C275" s="2" t="s">
        <v>64</v>
      </c>
      <c r="D275" s="2" t="s">
        <v>103</v>
      </c>
      <c r="E275" s="2" t="s">
        <v>104</v>
      </c>
      <c r="F275" s="2" t="s">
        <v>67</v>
      </c>
      <c r="G275" s="3">
        <v>48</v>
      </c>
      <c r="H275" s="2" t="s">
        <v>68</v>
      </c>
      <c r="I275" s="4">
        <v>51.84</v>
      </c>
      <c r="J275" s="2" t="s">
        <v>69</v>
      </c>
      <c r="K275" s="3">
        <v>140000</v>
      </c>
      <c r="L275" s="3" t="s">
        <v>144</v>
      </c>
      <c r="M275" s="3">
        <v>6720000</v>
      </c>
      <c r="N275" s="5">
        <v>45134</v>
      </c>
      <c r="O275" s="5">
        <v>45134</v>
      </c>
      <c r="P275" s="2"/>
      <c r="Q275" s="2"/>
      <c r="R275" s="2"/>
      <c r="S275" s="2" t="s">
        <v>71</v>
      </c>
      <c r="T275" t="str">
        <f t="shared" si="4"/>
        <v>1000001010KERAMIK 123BAMBANGAGT602518RdPozlana Dark60X6048BOX51,84M2140000Hijau67200004513445134Depok</v>
      </c>
    </row>
    <row r="276" spans="1:20" x14ac:dyDescent="0.3">
      <c r="A276" s="2">
        <v>1000001010</v>
      </c>
      <c r="B276" s="2" t="s">
        <v>63</v>
      </c>
      <c r="C276" s="2" t="s">
        <v>64</v>
      </c>
      <c r="D276" s="2" t="s">
        <v>113</v>
      </c>
      <c r="E276" s="2" t="s">
        <v>114</v>
      </c>
      <c r="F276" s="2" t="s">
        <v>67</v>
      </c>
      <c r="G276" s="3">
        <v>21</v>
      </c>
      <c r="H276" s="2" t="s">
        <v>68</v>
      </c>
      <c r="I276" s="4">
        <v>22.68</v>
      </c>
      <c r="J276" s="2" t="s">
        <v>69</v>
      </c>
      <c r="K276" s="3">
        <v>140000</v>
      </c>
      <c r="L276" s="3" t="s">
        <v>144</v>
      </c>
      <c r="M276" s="3">
        <v>2940000</v>
      </c>
      <c r="N276" s="5">
        <v>45132</v>
      </c>
      <c r="O276" s="5">
        <v>45134</v>
      </c>
      <c r="P276" s="2"/>
      <c r="Q276" s="2"/>
      <c r="R276" s="2"/>
      <c r="S276" s="2" t="s">
        <v>71</v>
      </c>
      <c r="T276" t="str">
        <f t="shared" si="4"/>
        <v>1000001010KERAMIK 123BAMBANGAGT602121RdMelbourne White60X6021BOX22,68M2140000Hijau29400004513245134Depok</v>
      </c>
    </row>
    <row r="277" spans="1:20" x14ac:dyDescent="0.3">
      <c r="A277" s="2">
        <v>1000001010</v>
      </c>
      <c r="B277" s="2" t="s">
        <v>63</v>
      </c>
      <c r="C277" s="2" t="s">
        <v>64</v>
      </c>
      <c r="D277" s="2" t="s">
        <v>113</v>
      </c>
      <c r="E277" s="2" t="s">
        <v>114</v>
      </c>
      <c r="F277" s="2" t="s">
        <v>67</v>
      </c>
      <c r="G277" s="3">
        <v>4</v>
      </c>
      <c r="H277" s="2" t="s">
        <v>68</v>
      </c>
      <c r="I277" s="4">
        <v>4.32</v>
      </c>
      <c r="J277" s="2" t="s">
        <v>69</v>
      </c>
      <c r="K277" s="3">
        <v>140000</v>
      </c>
      <c r="L277" s="3" t="s">
        <v>144</v>
      </c>
      <c r="M277" s="3">
        <v>560000</v>
      </c>
      <c r="N277" s="5">
        <v>45132</v>
      </c>
      <c r="O277" s="5">
        <v>45134</v>
      </c>
      <c r="P277" s="2"/>
      <c r="Q277" s="2"/>
      <c r="R277" s="2"/>
      <c r="S277" s="2" t="s">
        <v>71</v>
      </c>
      <c r="T277" t="str">
        <f t="shared" si="4"/>
        <v>1000001010KERAMIK 123BAMBANGAGT602121RdMelbourne White60X604BOX4,32M2140000Hijau5600004513245134Depok</v>
      </c>
    </row>
    <row r="278" spans="1:20" x14ac:dyDescent="0.3">
      <c r="A278" s="2">
        <v>1000001212</v>
      </c>
      <c r="B278" s="2" t="s">
        <v>72</v>
      </c>
      <c r="C278" s="2" t="s">
        <v>64</v>
      </c>
      <c r="D278" s="2" t="s">
        <v>129</v>
      </c>
      <c r="E278" s="2" t="s">
        <v>130</v>
      </c>
      <c r="F278" s="2" t="s">
        <v>67</v>
      </c>
      <c r="G278" s="3">
        <v>9</v>
      </c>
      <c r="H278" s="2" t="s">
        <v>68</v>
      </c>
      <c r="I278" s="4">
        <v>9.7200000000000006</v>
      </c>
      <c r="J278" s="2" t="s">
        <v>69</v>
      </c>
      <c r="K278" s="3">
        <v>140000</v>
      </c>
      <c r="L278" s="3" t="s">
        <v>144</v>
      </c>
      <c r="M278" s="3">
        <v>1260000</v>
      </c>
      <c r="N278" s="5">
        <v>45156</v>
      </c>
      <c r="O278" s="5">
        <v>45159</v>
      </c>
      <c r="P278" s="2"/>
      <c r="Q278" s="2"/>
      <c r="R278" s="2"/>
      <c r="S278" s="2" t="s">
        <v>75</v>
      </c>
      <c r="T278" t="str">
        <f t="shared" si="4"/>
        <v>1000001212KARYA MATERIALBAMBANGAGT603525RdCasamila Ash60X609BOX9,72M2140000Hijau12600004515645159Bekasi</v>
      </c>
    </row>
    <row r="279" spans="1:20" x14ac:dyDescent="0.3">
      <c r="A279" s="2">
        <v>1000001212</v>
      </c>
      <c r="B279" s="2" t="s">
        <v>72</v>
      </c>
      <c r="C279" s="2" t="s">
        <v>64</v>
      </c>
      <c r="D279" s="2" t="s">
        <v>117</v>
      </c>
      <c r="E279" s="2" t="s">
        <v>118</v>
      </c>
      <c r="F279" s="2" t="s">
        <v>67</v>
      </c>
      <c r="G279" s="3">
        <v>31</v>
      </c>
      <c r="H279" s="2" t="s">
        <v>68</v>
      </c>
      <c r="I279" s="4">
        <v>33.479999999999997</v>
      </c>
      <c r="J279" s="2" t="s">
        <v>69</v>
      </c>
      <c r="K279" s="3">
        <v>140000</v>
      </c>
      <c r="L279" s="3" t="s">
        <v>144</v>
      </c>
      <c r="M279" s="3">
        <v>4340000</v>
      </c>
      <c r="N279" s="5">
        <v>45160</v>
      </c>
      <c r="O279" s="5">
        <v>45160</v>
      </c>
      <c r="P279" s="2"/>
      <c r="Q279" s="2"/>
      <c r="R279" s="2"/>
      <c r="S279" s="2" t="s">
        <v>75</v>
      </c>
      <c r="T279" t="str">
        <f t="shared" si="4"/>
        <v>1000001212KARYA MATERIALBAMBANGAGT603500RdTucson Pearl60X6031BOX33,48M2140000Hijau43400004516045160Bekasi</v>
      </c>
    </row>
    <row r="280" spans="1:20" x14ac:dyDescent="0.3">
      <c r="A280" s="2">
        <v>1000001212</v>
      </c>
      <c r="B280" s="2" t="s">
        <v>72</v>
      </c>
      <c r="C280" s="2" t="s">
        <v>64</v>
      </c>
      <c r="D280" s="2" t="s">
        <v>125</v>
      </c>
      <c r="E280" s="2" t="s">
        <v>126</v>
      </c>
      <c r="F280" s="2" t="s">
        <v>67</v>
      </c>
      <c r="G280" s="3">
        <v>19</v>
      </c>
      <c r="H280" s="2" t="s">
        <v>68</v>
      </c>
      <c r="I280" s="4">
        <v>20.52</v>
      </c>
      <c r="J280" s="2" t="s">
        <v>69</v>
      </c>
      <c r="K280" s="3">
        <v>140000</v>
      </c>
      <c r="L280" s="3" t="s">
        <v>144</v>
      </c>
      <c r="M280" s="3">
        <v>2660000</v>
      </c>
      <c r="N280" s="5">
        <v>45160</v>
      </c>
      <c r="O280" s="5">
        <v>45160</v>
      </c>
      <c r="P280" s="2"/>
      <c r="Q280" s="2"/>
      <c r="R280" s="2"/>
      <c r="S280" s="2" t="s">
        <v>75</v>
      </c>
      <c r="T280" t="str">
        <f t="shared" si="4"/>
        <v>1000001212KARYA MATERIALBAMBANGAGT602156RdMarseille Grey60X6019BOX20,52M2140000Hijau26600004516045160Bekasi</v>
      </c>
    </row>
    <row r="281" spans="1:20" x14ac:dyDescent="0.3">
      <c r="A281" s="2">
        <v>1000001212</v>
      </c>
      <c r="B281" s="2" t="s">
        <v>72</v>
      </c>
      <c r="C281" s="2" t="s">
        <v>64</v>
      </c>
      <c r="D281" s="2" t="s">
        <v>96</v>
      </c>
      <c r="E281" s="2" t="s">
        <v>97</v>
      </c>
      <c r="F281" s="2" t="s">
        <v>67</v>
      </c>
      <c r="G281" s="3">
        <v>12</v>
      </c>
      <c r="H281" s="2" t="s">
        <v>68</v>
      </c>
      <c r="I281" s="4">
        <v>12.96</v>
      </c>
      <c r="J281" s="2" t="s">
        <v>69</v>
      </c>
      <c r="K281" s="3">
        <v>140000</v>
      </c>
      <c r="L281" s="3" t="s">
        <v>144</v>
      </c>
      <c r="M281" s="3">
        <v>1680000</v>
      </c>
      <c r="N281" s="5">
        <v>45161</v>
      </c>
      <c r="O281" s="5">
        <v>45161</v>
      </c>
      <c r="P281" s="2"/>
      <c r="Q281" s="2"/>
      <c r="R281" s="2"/>
      <c r="S281" s="2" t="s">
        <v>75</v>
      </c>
      <c r="T281" t="str">
        <f t="shared" si="4"/>
        <v>1000001212KARYA MATERIALBAMBANGAGT602145RdVancouver Bone60X6012BOX12,96M2140000Hijau16800004516145161Bekasi</v>
      </c>
    </row>
    <row r="282" spans="1:20" x14ac:dyDescent="0.3">
      <c r="A282" s="2">
        <v>1000001212</v>
      </c>
      <c r="B282" s="2" t="s">
        <v>72</v>
      </c>
      <c r="C282" s="2" t="s">
        <v>64</v>
      </c>
      <c r="D282" s="2" t="s">
        <v>111</v>
      </c>
      <c r="E282" s="2" t="s">
        <v>112</v>
      </c>
      <c r="F282" s="2" t="s">
        <v>67</v>
      </c>
      <c r="G282" s="3">
        <v>70</v>
      </c>
      <c r="H282" s="2" t="s">
        <v>68</v>
      </c>
      <c r="I282" s="4">
        <v>75.599999999999994</v>
      </c>
      <c r="J282" s="2" t="s">
        <v>69</v>
      </c>
      <c r="K282" s="3">
        <v>140000</v>
      </c>
      <c r="L282" s="3" t="s">
        <v>144</v>
      </c>
      <c r="M282" s="3">
        <v>9800000</v>
      </c>
      <c r="N282" s="5">
        <v>45162</v>
      </c>
      <c r="O282" s="5">
        <v>45163</v>
      </c>
      <c r="P282" s="2"/>
      <c r="Q282" s="2"/>
      <c r="R282" s="2"/>
      <c r="S282" s="2" t="s">
        <v>75</v>
      </c>
      <c r="T282" t="str">
        <f t="shared" si="4"/>
        <v>1000001212KARYA MATERIALBAMBANGAGT602154RdMarseille Bone60X6070BOX75,6M2140000Hijau98000004516245163Bekasi</v>
      </c>
    </row>
    <row r="283" spans="1:20" x14ac:dyDescent="0.3">
      <c r="A283" s="2">
        <v>1000001212</v>
      </c>
      <c r="B283" s="2" t="s">
        <v>72</v>
      </c>
      <c r="C283" s="2" t="s">
        <v>64</v>
      </c>
      <c r="D283" s="2" t="s">
        <v>96</v>
      </c>
      <c r="E283" s="2" t="s">
        <v>97</v>
      </c>
      <c r="F283" s="2" t="s">
        <v>67</v>
      </c>
      <c r="G283" s="3">
        <v>6</v>
      </c>
      <c r="H283" s="2" t="s">
        <v>68</v>
      </c>
      <c r="I283" s="4">
        <v>6.48</v>
      </c>
      <c r="J283" s="2" t="s">
        <v>69</v>
      </c>
      <c r="K283" s="3">
        <v>140000</v>
      </c>
      <c r="L283" s="3" t="s">
        <v>144</v>
      </c>
      <c r="M283" s="3">
        <v>840000</v>
      </c>
      <c r="N283" s="5">
        <v>45166</v>
      </c>
      <c r="O283" s="5">
        <v>45166</v>
      </c>
      <c r="P283" s="2"/>
      <c r="Q283" s="2"/>
      <c r="R283" s="2"/>
      <c r="S283" s="2" t="s">
        <v>75</v>
      </c>
      <c r="T283" t="str">
        <f t="shared" si="4"/>
        <v>1000001212KARYA MATERIALBAMBANGAGT602145RdVancouver Bone60X606BOX6,48M2140000Hijau8400004516645166Bekasi</v>
      </c>
    </row>
    <row r="284" spans="1:20" x14ac:dyDescent="0.3">
      <c r="A284" s="2">
        <v>1000001212</v>
      </c>
      <c r="B284" s="2" t="s">
        <v>72</v>
      </c>
      <c r="C284" s="2" t="s">
        <v>64</v>
      </c>
      <c r="D284" s="2" t="s">
        <v>96</v>
      </c>
      <c r="E284" s="2" t="s">
        <v>97</v>
      </c>
      <c r="F284" s="2" t="s">
        <v>67</v>
      </c>
      <c r="G284" s="3">
        <v>2</v>
      </c>
      <c r="H284" s="2" t="s">
        <v>68</v>
      </c>
      <c r="I284" s="4">
        <v>2.16</v>
      </c>
      <c r="J284" s="2" t="s">
        <v>69</v>
      </c>
      <c r="K284" s="3">
        <v>140000</v>
      </c>
      <c r="L284" s="3" t="s">
        <v>144</v>
      </c>
      <c r="M284" s="3">
        <v>280000</v>
      </c>
      <c r="N284" s="5">
        <v>45167</v>
      </c>
      <c r="O284" s="5">
        <v>45167</v>
      </c>
      <c r="P284" s="2"/>
      <c r="Q284" s="2"/>
      <c r="R284" s="2"/>
      <c r="S284" s="2" t="s">
        <v>75</v>
      </c>
      <c r="T284" t="str">
        <f t="shared" si="4"/>
        <v>1000001212KARYA MATERIALBAMBANGAGT602145RdVancouver Bone60X602BOX2,16M2140000Hijau2800004516745167Bekasi</v>
      </c>
    </row>
    <row r="285" spans="1:20" x14ac:dyDescent="0.3">
      <c r="A285" s="2">
        <v>1000001212</v>
      </c>
      <c r="B285" s="2" t="s">
        <v>72</v>
      </c>
      <c r="C285" s="2" t="s">
        <v>64</v>
      </c>
      <c r="D285" s="2" t="s">
        <v>117</v>
      </c>
      <c r="E285" s="2" t="s">
        <v>118</v>
      </c>
      <c r="F285" s="2" t="s">
        <v>67</v>
      </c>
      <c r="G285" s="3">
        <v>50</v>
      </c>
      <c r="H285" s="2" t="s">
        <v>68</v>
      </c>
      <c r="I285" s="4">
        <v>54</v>
      </c>
      <c r="J285" s="2" t="s">
        <v>69</v>
      </c>
      <c r="K285" s="3">
        <v>140000</v>
      </c>
      <c r="L285" s="3" t="s">
        <v>144</v>
      </c>
      <c r="M285" s="3">
        <v>7000000</v>
      </c>
      <c r="N285" s="5">
        <v>45168</v>
      </c>
      <c r="O285" s="5">
        <v>45168</v>
      </c>
      <c r="P285" s="2"/>
      <c r="Q285" s="2"/>
      <c r="R285" s="2"/>
      <c r="S285" s="2" t="s">
        <v>75</v>
      </c>
      <c r="T285" t="str">
        <f t="shared" si="4"/>
        <v>1000001212KARYA MATERIALBAMBANGAGT603500RdTucson Pearl60X6050BOX54M2140000Hijau70000004516845168Bekasi</v>
      </c>
    </row>
    <row r="286" spans="1:20" x14ac:dyDescent="0.3">
      <c r="A286" s="2">
        <v>1000001212</v>
      </c>
      <c r="B286" s="2" t="s">
        <v>72</v>
      </c>
      <c r="C286" s="2" t="s">
        <v>64</v>
      </c>
      <c r="D286" s="2" t="s">
        <v>113</v>
      </c>
      <c r="E286" s="2" t="s">
        <v>114</v>
      </c>
      <c r="F286" s="2" t="s">
        <v>67</v>
      </c>
      <c r="G286" s="3">
        <v>163</v>
      </c>
      <c r="H286" s="2" t="s">
        <v>68</v>
      </c>
      <c r="I286" s="4">
        <v>176.04</v>
      </c>
      <c r="J286" s="2" t="s">
        <v>69</v>
      </c>
      <c r="K286" s="3">
        <v>140000</v>
      </c>
      <c r="L286" s="3" t="s">
        <v>144</v>
      </c>
      <c r="M286" s="3">
        <v>22820000</v>
      </c>
      <c r="N286" s="5">
        <v>45167</v>
      </c>
      <c r="O286" s="5">
        <v>45169</v>
      </c>
      <c r="P286" s="2"/>
      <c r="Q286" s="2"/>
      <c r="R286" s="2"/>
      <c r="S286" s="2" t="s">
        <v>75</v>
      </c>
      <c r="T286" t="str">
        <f t="shared" si="4"/>
        <v>1000001212KARYA MATERIALBAMBANGAGT602121RdMelbourne White60X60163BOX176,04M2140000Hijau228200004516745169Bekasi</v>
      </c>
    </row>
    <row r="287" spans="1:20" x14ac:dyDescent="0.3">
      <c r="A287" s="2">
        <v>1000001010</v>
      </c>
      <c r="B287" s="2" t="s">
        <v>63</v>
      </c>
      <c r="C287" s="2" t="s">
        <v>64</v>
      </c>
      <c r="D287" s="2" t="s">
        <v>113</v>
      </c>
      <c r="E287" s="2" t="s">
        <v>114</v>
      </c>
      <c r="F287" s="2" t="s">
        <v>67</v>
      </c>
      <c r="G287" s="3">
        <v>80</v>
      </c>
      <c r="H287" s="2" t="s">
        <v>68</v>
      </c>
      <c r="I287" s="4">
        <v>86.4</v>
      </c>
      <c r="J287" s="2" t="s">
        <v>69</v>
      </c>
      <c r="K287" s="3">
        <v>140000</v>
      </c>
      <c r="L287" s="3" t="s">
        <v>144</v>
      </c>
      <c r="M287" s="3">
        <v>11200000</v>
      </c>
      <c r="N287" s="5">
        <v>45154</v>
      </c>
      <c r="O287" s="5">
        <v>45156</v>
      </c>
      <c r="P287" s="2"/>
      <c r="Q287" s="2"/>
      <c r="R287" s="2"/>
      <c r="S287" s="2" t="s">
        <v>71</v>
      </c>
      <c r="T287" t="str">
        <f t="shared" si="4"/>
        <v>1000001010KERAMIK 123BAMBANGAGT602121RdMelbourne White60X6080BOX86,4M2140000Hijau112000004515445156Depok</v>
      </c>
    </row>
    <row r="288" spans="1:20" x14ac:dyDescent="0.3">
      <c r="A288" s="2">
        <v>1000001010</v>
      </c>
      <c r="B288" s="2" t="s">
        <v>63</v>
      </c>
      <c r="C288" s="2" t="s">
        <v>64</v>
      </c>
      <c r="D288" s="2" t="s">
        <v>113</v>
      </c>
      <c r="E288" s="2" t="s">
        <v>114</v>
      </c>
      <c r="F288" s="2" t="s">
        <v>67</v>
      </c>
      <c r="G288" s="3">
        <v>35</v>
      </c>
      <c r="H288" s="2" t="s">
        <v>68</v>
      </c>
      <c r="I288" s="4">
        <v>37.799999999999997</v>
      </c>
      <c r="J288" s="2" t="s">
        <v>69</v>
      </c>
      <c r="K288" s="3">
        <v>140000</v>
      </c>
      <c r="L288" s="3" t="s">
        <v>144</v>
      </c>
      <c r="M288" s="3">
        <v>4900000</v>
      </c>
      <c r="N288" s="5">
        <v>45154</v>
      </c>
      <c r="O288" s="5">
        <v>45159</v>
      </c>
      <c r="P288" s="2"/>
      <c r="Q288" s="2"/>
      <c r="R288" s="2"/>
      <c r="S288" s="2" t="s">
        <v>71</v>
      </c>
      <c r="T288" t="str">
        <f t="shared" si="4"/>
        <v>1000001010KERAMIK 123BAMBANGAGT602121RdMelbourne White60X6035BOX37,8M2140000Hijau49000004515445159Depok</v>
      </c>
    </row>
    <row r="289" spans="1:20" x14ac:dyDescent="0.3">
      <c r="A289" s="2">
        <v>1000001010</v>
      </c>
      <c r="B289" s="2" t="s">
        <v>63</v>
      </c>
      <c r="C289" s="2" t="s">
        <v>64</v>
      </c>
      <c r="D289" s="2" t="s">
        <v>103</v>
      </c>
      <c r="E289" s="2" t="s">
        <v>104</v>
      </c>
      <c r="F289" s="2" t="s">
        <v>67</v>
      </c>
      <c r="G289" s="3">
        <v>7</v>
      </c>
      <c r="H289" s="2" t="s">
        <v>68</v>
      </c>
      <c r="I289" s="4">
        <v>7.56</v>
      </c>
      <c r="J289" s="2" t="s">
        <v>69</v>
      </c>
      <c r="K289" s="3">
        <v>140000</v>
      </c>
      <c r="L289" s="3" t="s">
        <v>144</v>
      </c>
      <c r="M289" s="3">
        <v>980000</v>
      </c>
      <c r="N289" s="5">
        <v>45159</v>
      </c>
      <c r="O289" s="5">
        <v>45161</v>
      </c>
      <c r="P289" s="2"/>
      <c r="Q289" s="2"/>
      <c r="R289" s="2"/>
      <c r="S289" s="2" t="s">
        <v>71</v>
      </c>
      <c r="T289" t="str">
        <f t="shared" si="4"/>
        <v>1000001010KERAMIK 123BAMBANGAGT602518RdPozlana Dark60X607BOX7,56M2140000Hijau9800004515945161Depok</v>
      </c>
    </row>
    <row r="290" spans="1:20" x14ac:dyDescent="0.3">
      <c r="A290" s="2">
        <v>1000001010</v>
      </c>
      <c r="B290" s="2" t="s">
        <v>63</v>
      </c>
      <c r="C290" s="2" t="s">
        <v>64</v>
      </c>
      <c r="D290" s="2" t="s">
        <v>103</v>
      </c>
      <c r="E290" s="2" t="s">
        <v>104</v>
      </c>
      <c r="F290" s="2" t="s">
        <v>67</v>
      </c>
      <c r="G290" s="3">
        <v>3</v>
      </c>
      <c r="H290" s="2" t="s">
        <v>68</v>
      </c>
      <c r="I290" s="4">
        <v>3.24</v>
      </c>
      <c r="J290" s="2" t="s">
        <v>69</v>
      </c>
      <c r="K290" s="3">
        <v>140000</v>
      </c>
      <c r="L290" s="3" t="s">
        <v>144</v>
      </c>
      <c r="M290" s="3">
        <v>420000</v>
      </c>
      <c r="N290" s="5">
        <v>45159</v>
      </c>
      <c r="O290" s="5">
        <v>45161</v>
      </c>
      <c r="P290" s="2"/>
      <c r="Q290" s="2"/>
      <c r="R290" s="2"/>
      <c r="S290" s="2" t="s">
        <v>71</v>
      </c>
      <c r="T290" t="str">
        <f t="shared" si="4"/>
        <v>1000001010KERAMIK 123BAMBANGAGT602518RdPozlana Dark60X603BOX3,24M2140000Hijau4200004515945161Depok</v>
      </c>
    </row>
    <row r="291" spans="1:20" x14ac:dyDescent="0.3">
      <c r="A291" s="2">
        <v>1000001010</v>
      </c>
      <c r="B291" s="2" t="s">
        <v>63</v>
      </c>
      <c r="C291" s="2" t="s">
        <v>64</v>
      </c>
      <c r="D291" s="2" t="s">
        <v>96</v>
      </c>
      <c r="E291" s="2" t="s">
        <v>97</v>
      </c>
      <c r="F291" s="2" t="s">
        <v>67</v>
      </c>
      <c r="G291" s="3">
        <v>4</v>
      </c>
      <c r="H291" s="2" t="s">
        <v>68</v>
      </c>
      <c r="I291" s="4">
        <v>4.32</v>
      </c>
      <c r="J291" s="2" t="s">
        <v>69</v>
      </c>
      <c r="K291" s="3">
        <v>140000</v>
      </c>
      <c r="L291" s="3" t="s">
        <v>144</v>
      </c>
      <c r="M291" s="3">
        <v>560000</v>
      </c>
      <c r="N291" s="5">
        <v>45163</v>
      </c>
      <c r="O291" s="5">
        <v>45163</v>
      </c>
      <c r="P291" s="2"/>
      <c r="Q291" s="2"/>
      <c r="R291" s="2"/>
      <c r="S291" s="2" t="s">
        <v>71</v>
      </c>
      <c r="T291" t="str">
        <f t="shared" si="4"/>
        <v>1000001010KERAMIK 123BAMBANGAGT602145RdVancouver Bone60X604BOX4,32M2140000Hijau5600004516345163Depok</v>
      </c>
    </row>
    <row r="292" spans="1:20" x14ac:dyDescent="0.3">
      <c r="A292" s="2">
        <v>1000001010</v>
      </c>
      <c r="B292" s="2" t="s">
        <v>63</v>
      </c>
      <c r="C292" s="2" t="s">
        <v>64</v>
      </c>
      <c r="D292" s="2" t="s">
        <v>103</v>
      </c>
      <c r="E292" s="2" t="s">
        <v>104</v>
      </c>
      <c r="F292" s="2" t="s">
        <v>67</v>
      </c>
      <c r="G292" s="3">
        <v>20</v>
      </c>
      <c r="H292" s="2" t="s">
        <v>68</v>
      </c>
      <c r="I292" s="4">
        <v>21.6</v>
      </c>
      <c r="J292" s="2" t="s">
        <v>69</v>
      </c>
      <c r="K292" s="3">
        <v>140000</v>
      </c>
      <c r="L292" s="3" t="s">
        <v>144</v>
      </c>
      <c r="M292" s="3">
        <v>2800000</v>
      </c>
      <c r="N292" s="5">
        <v>45167</v>
      </c>
      <c r="O292" s="5">
        <v>45169</v>
      </c>
      <c r="P292" s="2"/>
      <c r="Q292" s="2"/>
      <c r="R292" s="2"/>
      <c r="S292" s="2" t="s">
        <v>71</v>
      </c>
      <c r="T292" t="str">
        <f t="shared" si="4"/>
        <v>1000001010KERAMIK 123BAMBANGAGT602518RdPozlana Dark60X6020BOX21,6M2140000Hijau28000004516745169Depok</v>
      </c>
    </row>
    <row r="293" spans="1:20" x14ac:dyDescent="0.3">
      <c r="A293" s="2">
        <v>1000001212</v>
      </c>
      <c r="B293" s="2" t="s">
        <v>72</v>
      </c>
      <c r="C293" s="2" t="s">
        <v>64</v>
      </c>
      <c r="D293" s="2" t="s">
        <v>113</v>
      </c>
      <c r="E293" s="2" t="s">
        <v>114</v>
      </c>
      <c r="F293" s="2" t="s">
        <v>67</v>
      </c>
      <c r="G293" s="3">
        <v>2</v>
      </c>
      <c r="H293" s="2" t="s">
        <v>68</v>
      </c>
      <c r="I293" s="4">
        <v>2.16</v>
      </c>
      <c r="J293" s="2" t="s">
        <v>69</v>
      </c>
      <c r="K293" s="3">
        <v>140000</v>
      </c>
      <c r="L293" s="3" t="s">
        <v>144</v>
      </c>
      <c r="M293" s="3">
        <v>280000</v>
      </c>
      <c r="N293" s="5">
        <v>45140</v>
      </c>
      <c r="O293" s="5">
        <v>45140</v>
      </c>
      <c r="P293" s="2"/>
      <c r="Q293" s="2"/>
      <c r="R293" s="2"/>
      <c r="S293" s="2" t="s">
        <v>75</v>
      </c>
      <c r="T293" t="str">
        <f t="shared" si="4"/>
        <v>1000001212KARYA MATERIALBAMBANGAGT602121RdMelbourne White60X602BOX2,16M2140000Hijau2800004514045140Bekasi</v>
      </c>
    </row>
    <row r="294" spans="1:20" x14ac:dyDescent="0.3">
      <c r="A294" s="2">
        <v>1000001212</v>
      </c>
      <c r="B294" s="2" t="s">
        <v>72</v>
      </c>
      <c r="C294" s="2" t="s">
        <v>64</v>
      </c>
      <c r="D294" s="2" t="s">
        <v>169</v>
      </c>
      <c r="E294" s="2" t="s">
        <v>170</v>
      </c>
      <c r="F294" s="2" t="s">
        <v>67</v>
      </c>
      <c r="G294" s="3">
        <v>2</v>
      </c>
      <c r="H294" s="2" t="s">
        <v>68</v>
      </c>
      <c r="I294" s="4">
        <v>2.16</v>
      </c>
      <c r="J294" s="2" t="s">
        <v>69</v>
      </c>
      <c r="K294" s="3">
        <v>140000</v>
      </c>
      <c r="L294" s="3" t="s">
        <v>144</v>
      </c>
      <c r="M294" s="3">
        <v>280000</v>
      </c>
      <c r="N294" s="5">
        <v>45140</v>
      </c>
      <c r="O294" s="5">
        <v>45141</v>
      </c>
      <c r="P294" s="2"/>
      <c r="Q294" s="2"/>
      <c r="R294" s="2"/>
      <c r="S294" s="2" t="s">
        <v>75</v>
      </c>
      <c r="T294" t="str">
        <f t="shared" si="4"/>
        <v>1000001212KARYA MATERIALBAMBANGAGT603527RdCasamila Charcoal60X602BOX2,16M2140000Hijau2800004514045141Bekasi</v>
      </c>
    </row>
    <row r="295" spans="1:20" x14ac:dyDescent="0.3">
      <c r="A295" s="2">
        <v>1000001212</v>
      </c>
      <c r="B295" s="2" t="s">
        <v>72</v>
      </c>
      <c r="C295" s="2" t="s">
        <v>64</v>
      </c>
      <c r="D295" s="2" t="s">
        <v>96</v>
      </c>
      <c r="E295" s="2" t="s">
        <v>97</v>
      </c>
      <c r="F295" s="2" t="s">
        <v>67</v>
      </c>
      <c r="G295" s="3">
        <v>7</v>
      </c>
      <c r="H295" s="2" t="s">
        <v>68</v>
      </c>
      <c r="I295" s="4">
        <v>7.56</v>
      </c>
      <c r="J295" s="2" t="s">
        <v>69</v>
      </c>
      <c r="K295" s="3">
        <v>140000</v>
      </c>
      <c r="L295" s="3" t="s">
        <v>144</v>
      </c>
      <c r="M295" s="3">
        <v>980000</v>
      </c>
      <c r="N295" s="5">
        <v>45139</v>
      </c>
      <c r="O295" s="5">
        <v>45142</v>
      </c>
      <c r="P295" s="2"/>
      <c r="Q295" s="2"/>
      <c r="R295" s="2"/>
      <c r="S295" s="2" t="s">
        <v>75</v>
      </c>
      <c r="T295" t="str">
        <f t="shared" si="4"/>
        <v>1000001212KARYA MATERIALBAMBANGAGT602145RdVancouver Bone60X607BOX7,56M2140000Hijau9800004513945142Bekasi</v>
      </c>
    </row>
    <row r="296" spans="1:20" x14ac:dyDescent="0.3">
      <c r="A296" s="2">
        <v>1000001212</v>
      </c>
      <c r="B296" s="2" t="s">
        <v>72</v>
      </c>
      <c r="C296" s="2" t="s">
        <v>64</v>
      </c>
      <c r="D296" s="2" t="s">
        <v>103</v>
      </c>
      <c r="E296" s="2" t="s">
        <v>104</v>
      </c>
      <c r="F296" s="2" t="s">
        <v>67</v>
      </c>
      <c r="G296" s="3">
        <v>11</v>
      </c>
      <c r="H296" s="2" t="s">
        <v>68</v>
      </c>
      <c r="I296" s="4">
        <v>11.88</v>
      </c>
      <c r="J296" s="2" t="s">
        <v>69</v>
      </c>
      <c r="K296" s="3">
        <v>140000</v>
      </c>
      <c r="L296" s="3" t="s">
        <v>144</v>
      </c>
      <c r="M296" s="3">
        <v>1540000</v>
      </c>
      <c r="N296" s="5">
        <v>45146</v>
      </c>
      <c r="O296" s="5">
        <v>45146</v>
      </c>
      <c r="P296" s="2"/>
      <c r="Q296" s="2"/>
      <c r="R296" s="2"/>
      <c r="S296" s="2" t="s">
        <v>75</v>
      </c>
      <c r="T296" t="str">
        <f t="shared" si="4"/>
        <v>1000001212KARYA MATERIALBAMBANGAGT602518RdPozlana Dark60X6011BOX11,88M2140000Hijau15400004514645146Bekasi</v>
      </c>
    </row>
    <row r="297" spans="1:20" x14ac:dyDescent="0.3">
      <c r="A297" s="2">
        <v>1000001212</v>
      </c>
      <c r="B297" s="2" t="s">
        <v>72</v>
      </c>
      <c r="C297" s="2" t="s">
        <v>64</v>
      </c>
      <c r="D297" s="2" t="s">
        <v>113</v>
      </c>
      <c r="E297" s="2" t="s">
        <v>114</v>
      </c>
      <c r="F297" s="2" t="s">
        <v>67</v>
      </c>
      <c r="G297" s="3">
        <v>1</v>
      </c>
      <c r="H297" s="2" t="s">
        <v>68</v>
      </c>
      <c r="I297" s="4">
        <v>1.08</v>
      </c>
      <c r="J297" s="2" t="s">
        <v>69</v>
      </c>
      <c r="K297" s="3">
        <v>140000</v>
      </c>
      <c r="L297" s="3" t="s">
        <v>144</v>
      </c>
      <c r="M297" s="3">
        <v>140000</v>
      </c>
      <c r="N297" s="5">
        <v>45148</v>
      </c>
      <c r="O297" s="5">
        <v>45148</v>
      </c>
      <c r="P297" s="2"/>
      <c r="Q297" s="2"/>
      <c r="R297" s="2"/>
      <c r="S297" s="2" t="s">
        <v>75</v>
      </c>
      <c r="T297" t="str">
        <f t="shared" si="4"/>
        <v>1000001212KARYA MATERIALBAMBANGAGT602121RdMelbourne White60X601BOX1,08M2140000Hijau1400004514845148Bekasi</v>
      </c>
    </row>
    <row r="298" spans="1:20" x14ac:dyDescent="0.3">
      <c r="A298" s="2">
        <v>1000001212</v>
      </c>
      <c r="B298" s="2" t="s">
        <v>72</v>
      </c>
      <c r="C298" s="2" t="s">
        <v>64</v>
      </c>
      <c r="D298" s="2" t="s">
        <v>125</v>
      </c>
      <c r="E298" s="2" t="s">
        <v>126</v>
      </c>
      <c r="F298" s="2" t="s">
        <v>67</v>
      </c>
      <c r="G298" s="3">
        <v>5</v>
      </c>
      <c r="H298" s="2" t="s">
        <v>68</v>
      </c>
      <c r="I298" s="4">
        <v>5.4</v>
      </c>
      <c r="J298" s="2" t="s">
        <v>69</v>
      </c>
      <c r="K298" s="3">
        <v>140000</v>
      </c>
      <c r="L298" s="3" t="s">
        <v>144</v>
      </c>
      <c r="M298" s="3">
        <v>700000</v>
      </c>
      <c r="N298" s="5">
        <v>45149</v>
      </c>
      <c r="O298" s="5">
        <v>45149</v>
      </c>
      <c r="P298" s="2"/>
      <c r="Q298" s="2"/>
      <c r="R298" s="2"/>
      <c r="S298" s="2" t="s">
        <v>75</v>
      </c>
      <c r="T298" t="str">
        <f t="shared" si="4"/>
        <v>1000001212KARYA MATERIALBAMBANGAGT602156RdMarseille Grey60X605BOX5,4M2140000Hijau7000004514945149Bekasi</v>
      </c>
    </row>
    <row r="299" spans="1:20" x14ac:dyDescent="0.3">
      <c r="A299" s="2">
        <v>1000001010</v>
      </c>
      <c r="B299" s="2" t="s">
        <v>63</v>
      </c>
      <c r="C299" s="2" t="s">
        <v>64</v>
      </c>
      <c r="D299" s="2" t="s">
        <v>103</v>
      </c>
      <c r="E299" s="2" t="s">
        <v>104</v>
      </c>
      <c r="F299" s="2" t="s">
        <v>67</v>
      </c>
      <c r="G299" s="3">
        <v>20</v>
      </c>
      <c r="H299" s="2" t="s">
        <v>68</v>
      </c>
      <c r="I299" s="4">
        <v>21.6</v>
      </c>
      <c r="J299" s="2" t="s">
        <v>69</v>
      </c>
      <c r="K299" s="3">
        <v>140000</v>
      </c>
      <c r="L299" s="3" t="s">
        <v>144</v>
      </c>
      <c r="M299" s="3">
        <v>2800000</v>
      </c>
      <c r="N299" s="5">
        <v>45139</v>
      </c>
      <c r="O299" s="5">
        <v>45140</v>
      </c>
      <c r="P299" s="2"/>
      <c r="Q299" s="2"/>
      <c r="R299" s="2"/>
      <c r="S299" s="2" t="s">
        <v>71</v>
      </c>
      <c r="T299" t="str">
        <f t="shared" si="4"/>
        <v>1000001010KERAMIK 123BAMBANGAGT602518RdPozlana Dark60X6020BOX21,6M2140000Hijau28000004513945140Depok</v>
      </c>
    </row>
    <row r="300" spans="1:20" x14ac:dyDescent="0.3">
      <c r="A300" s="2">
        <v>1000001010</v>
      </c>
      <c r="B300" s="2" t="s">
        <v>63</v>
      </c>
      <c r="C300" s="2" t="s">
        <v>64</v>
      </c>
      <c r="D300" s="2" t="s">
        <v>103</v>
      </c>
      <c r="E300" s="2" t="s">
        <v>104</v>
      </c>
      <c r="F300" s="2" t="s">
        <v>67</v>
      </c>
      <c r="G300" s="3">
        <v>3</v>
      </c>
      <c r="H300" s="2" t="s">
        <v>68</v>
      </c>
      <c r="I300" s="4">
        <v>3.24</v>
      </c>
      <c r="J300" s="2" t="s">
        <v>69</v>
      </c>
      <c r="K300" s="3">
        <v>140000</v>
      </c>
      <c r="L300" s="3" t="s">
        <v>144</v>
      </c>
      <c r="M300" s="3">
        <v>420000</v>
      </c>
      <c r="N300" s="5">
        <v>45142</v>
      </c>
      <c r="O300" s="5">
        <v>45142</v>
      </c>
      <c r="P300" s="2"/>
      <c r="Q300" s="2"/>
      <c r="R300" s="2"/>
      <c r="S300" s="2" t="s">
        <v>71</v>
      </c>
      <c r="T300" t="str">
        <f t="shared" si="4"/>
        <v>1000001010KERAMIK 123BAMBANGAGT602518RdPozlana Dark60X603BOX3,24M2140000Hijau4200004514245142Depok</v>
      </c>
    </row>
    <row r="301" spans="1:20" x14ac:dyDescent="0.3">
      <c r="A301" s="2">
        <v>1000001010</v>
      </c>
      <c r="B301" s="2" t="s">
        <v>63</v>
      </c>
      <c r="C301" s="2" t="s">
        <v>64</v>
      </c>
      <c r="D301" s="2" t="s">
        <v>96</v>
      </c>
      <c r="E301" s="2" t="s">
        <v>97</v>
      </c>
      <c r="F301" s="2" t="s">
        <v>67</v>
      </c>
      <c r="G301" s="3">
        <v>25</v>
      </c>
      <c r="H301" s="2" t="s">
        <v>68</v>
      </c>
      <c r="I301" s="4">
        <v>27</v>
      </c>
      <c r="J301" s="2" t="s">
        <v>69</v>
      </c>
      <c r="K301" s="3">
        <v>140000</v>
      </c>
      <c r="L301" s="3" t="s">
        <v>144</v>
      </c>
      <c r="M301" s="3">
        <v>3500000</v>
      </c>
      <c r="N301" s="5">
        <v>45147</v>
      </c>
      <c r="O301" s="5">
        <v>45148</v>
      </c>
      <c r="P301" s="2"/>
      <c r="Q301" s="2"/>
      <c r="R301" s="2"/>
      <c r="S301" s="2" t="s">
        <v>71</v>
      </c>
      <c r="T301" t="str">
        <f t="shared" si="4"/>
        <v>1000001010KERAMIK 123BAMBANGAGT602145RdVancouver Bone60X6025BOX27M2140000Hijau35000004514745148Depok</v>
      </c>
    </row>
    <row r="302" spans="1:20" x14ac:dyDescent="0.3">
      <c r="A302" s="2">
        <v>1000001010</v>
      </c>
      <c r="B302" s="2" t="s">
        <v>63</v>
      </c>
      <c r="C302" s="2" t="s">
        <v>64</v>
      </c>
      <c r="D302" s="2" t="s">
        <v>113</v>
      </c>
      <c r="E302" s="2" t="s">
        <v>114</v>
      </c>
      <c r="F302" s="2" t="s">
        <v>67</v>
      </c>
      <c r="G302" s="3">
        <v>35</v>
      </c>
      <c r="H302" s="2" t="s">
        <v>68</v>
      </c>
      <c r="I302" s="4">
        <v>37.799999999999997</v>
      </c>
      <c r="J302" s="2" t="s">
        <v>69</v>
      </c>
      <c r="K302" s="3">
        <v>140000</v>
      </c>
      <c r="L302" s="3" t="s">
        <v>144</v>
      </c>
      <c r="M302" s="3">
        <v>4900000</v>
      </c>
      <c r="N302" s="5">
        <v>45153</v>
      </c>
      <c r="O302" s="5">
        <v>45153</v>
      </c>
      <c r="P302" s="2"/>
      <c r="Q302" s="2"/>
      <c r="R302" s="2"/>
      <c r="S302" s="2" t="s">
        <v>71</v>
      </c>
      <c r="T302" t="str">
        <f t="shared" si="4"/>
        <v>1000001010KERAMIK 123BAMBANGAGT602121RdMelbourne White60X6035BOX37,8M2140000Hijau49000004515345153Depok</v>
      </c>
    </row>
    <row r="303" spans="1:20" x14ac:dyDescent="0.3">
      <c r="A303" s="2">
        <v>1000001010</v>
      </c>
      <c r="B303" s="2" t="s">
        <v>63</v>
      </c>
      <c r="C303" s="2" t="s">
        <v>64</v>
      </c>
      <c r="D303" s="2" t="s">
        <v>113</v>
      </c>
      <c r="E303" s="2" t="s">
        <v>114</v>
      </c>
      <c r="F303" s="2" t="s">
        <v>67</v>
      </c>
      <c r="G303" s="3">
        <v>-35</v>
      </c>
      <c r="H303" s="2" t="s">
        <v>68</v>
      </c>
      <c r="I303" s="4">
        <v>-37.799999999999997</v>
      </c>
      <c r="J303" s="2" t="s">
        <v>69</v>
      </c>
      <c r="K303" s="3">
        <v>140000</v>
      </c>
      <c r="L303" s="3" t="s">
        <v>144</v>
      </c>
      <c r="M303" s="3">
        <v>-4900000</v>
      </c>
      <c r="N303" s="5">
        <v>45159</v>
      </c>
      <c r="O303" s="5">
        <v>45160</v>
      </c>
      <c r="P303" s="2"/>
      <c r="Q303" s="2"/>
      <c r="R303" s="2"/>
      <c r="S303" s="2" t="s">
        <v>71</v>
      </c>
      <c r="T303" t="str">
        <f t="shared" si="4"/>
        <v>1000001010KERAMIK 123BAMBANGAGT602121RdMelbourne White60X60-35BOX-37,8M2140000Hijau-49000004515945160Depok</v>
      </c>
    </row>
    <row r="304" spans="1:20" x14ac:dyDescent="0.3">
      <c r="A304" s="2">
        <v>1000001212</v>
      </c>
      <c r="B304" s="2" t="s">
        <v>72</v>
      </c>
      <c r="C304" s="2" t="s">
        <v>64</v>
      </c>
      <c r="D304" s="2" t="s">
        <v>125</v>
      </c>
      <c r="E304" s="2" t="s">
        <v>126</v>
      </c>
      <c r="F304" s="2" t="s">
        <v>67</v>
      </c>
      <c r="G304" s="3">
        <v>36</v>
      </c>
      <c r="H304" s="2" t="s">
        <v>68</v>
      </c>
      <c r="I304" s="4">
        <v>38.880000000000003</v>
      </c>
      <c r="J304" s="2" t="s">
        <v>69</v>
      </c>
      <c r="K304" s="3">
        <v>140000</v>
      </c>
      <c r="L304" s="3" t="s">
        <v>144</v>
      </c>
      <c r="M304" s="3">
        <v>5040000</v>
      </c>
      <c r="N304" s="5">
        <v>45189</v>
      </c>
      <c r="O304" s="5">
        <v>45190</v>
      </c>
      <c r="P304" s="2"/>
      <c r="Q304" s="2"/>
      <c r="R304" s="6"/>
      <c r="S304" s="2" t="s">
        <v>75</v>
      </c>
      <c r="T304" t="str">
        <f t="shared" si="4"/>
        <v>1000001212KARYA MATERIALBAMBANGAGT602156RdMarseille Grey60X6036BOX38,88M2140000Hijau50400004518945190Bekasi</v>
      </c>
    </row>
    <row r="305" spans="1:20" x14ac:dyDescent="0.3">
      <c r="A305" s="2">
        <v>1000001212</v>
      </c>
      <c r="B305" s="2" t="s">
        <v>72</v>
      </c>
      <c r="C305" s="2" t="s">
        <v>64</v>
      </c>
      <c r="D305" s="2" t="s">
        <v>125</v>
      </c>
      <c r="E305" s="2" t="s">
        <v>126</v>
      </c>
      <c r="F305" s="2" t="s">
        <v>67</v>
      </c>
      <c r="G305" s="3">
        <v>12</v>
      </c>
      <c r="H305" s="2" t="s">
        <v>68</v>
      </c>
      <c r="I305" s="4">
        <v>12.96</v>
      </c>
      <c r="J305" s="2" t="s">
        <v>69</v>
      </c>
      <c r="K305" s="3">
        <v>140000</v>
      </c>
      <c r="L305" s="3" t="s">
        <v>144</v>
      </c>
      <c r="M305" s="3">
        <v>1680000</v>
      </c>
      <c r="N305" s="5">
        <v>45188</v>
      </c>
      <c r="O305" s="5">
        <v>45194</v>
      </c>
      <c r="P305" s="2"/>
      <c r="Q305" s="2"/>
      <c r="R305" s="6"/>
      <c r="S305" s="2" t="s">
        <v>75</v>
      </c>
      <c r="T305" t="str">
        <f t="shared" si="4"/>
        <v>1000001212KARYA MATERIALBAMBANGAGT602156RdMarseille Grey60X6012BOX12,96M2140000Hijau16800004518845194Bekasi</v>
      </c>
    </row>
    <row r="306" spans="1:20" x14ac:dyDescent="0.3">
      <c r="A306" s="2">
        <v>1000001212</v>
      </c>
      <c r="B306" s="2" t="s">
        <v>72</v>
      </c>
      <c r="C306" s="2" t="s">
        <v>64</v>
      </c>
      <c r="D306" s="2" t="s">
        <v>96</v>
      </c>
      <c r="E306" s="2" t="s">
        <v>97</v>
      </c>
      <c r="F306" s="2" t="s">
        <v>67</v>
      </c>
      <c r="G306" s="3">
        <v>6</v>
      </c>
      <c r="H306" s="2" t="s">
        <v>68</v>
      </c>
      <c r="I306" s="4">
        <v>6.48</v>
      </c>
      <c r="J306" s="2" t="s">
        <v>69</v>
      </c>
      <c r="K306" s="3">
        <v>140000</v>
      </c>
      <c r="L306" s="3" t="s">
        <v>144</v>
      </c>
      <c r="M306" s="3">
        <v>840000</v>
      </c>
      <c r="N306" s="5">
        <v>45196</v>
      </c>
      <c r="O306" s="5">
        <v>45196</v>
      </c>
      <c r="P306" s="2"/>
      <c r="Q306" s="2"/>
      <c r="R306" s="6"/>
      <c r="S306" s="2" t="s">
        <v>75</v>
      </c>
      <c r="T306" t="str">
        <f t="shared" si="4"/>
        <v>1000001212KARYA MATERIALBAMBANGAGT602145RdVancouver Bone60X606BOX6,48M2140000Hijau8400004519645196Bekasi</v>
      </c>
    </row>
    <row r="307" spans="1:20" x14ac:dyDescent="0.3">
      <c r="A307" s="2">
        <v>1000001212</v>
      </c>
      <c r="B307" s="2" t="s">
        <v>72</v>
      </c>
      <c r="C307" s="2" t="s">
        <v>64</v>
      </c>
      <c r="D307" s="2" t="s">
        <v>167</v>
      </c>
      <c r="E307" s="2" t="s">
        <v>168</v>
      </c>
      <c r="F307" s="2" t="s">
        <v>67</v>
      </c>
      <c r="G307" s="3">
        <v>168</v>
      </c>
      <c r="H307" s="2" t="s">
        <v>68</v>
      </c>
      <c r="I307" s="4">
        <v>181.44</v>
      </c>
      <c r="J307" s="2" t="s">
        <v>69</v>
      </c>
      <c r="K307" s="3">
        <v>140000</v>
      </c>
      <c r="L307" s="3" t="s">
        <v>144</v>
      </c>
      <c r="M307" s="3">
        <v>23520000</v>
      </c>
      <c r="N307" s="5">
        <v>45188</v>
      </c>
      <c r="O307" s="5">
        <v>45198</v>
      </c>
      <c r="P307" s="2"/>
      <c r="Q307" s="2"/>
      <c r="R307" s="6"/>
      <c r="S307" s="2" t="s">
        <v>75</v>
      </c>
      <c r="T307" t="str">
        <f t="shared" si="4"/>
        <v>1000001212KARYA MATERIALBAMBANGAGT602016RdBergamo Rustic60X60168BOX181,44M2140000Hijau235200004518845198Bekasi</v>
      </c>
    </row>
    <row r="308" spans="1:20" x14ac:dyDescent="0.3">
      <c r="A308" s="2">
        <v>1000001212</v>
      </c>
      <c r="B308" s="2" t="s">
        <v>72</v>
      </c>
      <c r="C308" s="2" t="s">
        <v>64</v>
      </c>
      <c r="D308" s="2" t="s">
        <v>119</v>
      </c>
      <c r="E308" s="2" t="s">
        <v>120</v>
      </c>
      <c r="F308" s="2" t="s">
        <v>67</v>
      </c>
      <c r="G308" s="3">
        <v>15</v>
      </c>
      <c r="H308" s="2" t="s">
        <v>68</v>
      </c>
      <c r="I308" s="4">
        <v>16.2</v>
      </c>
      <c r="J308" s="2" t="s">
        <v>69</v>
      </c>
      <c r="K308" s="3">
        <v>140000</v>
      </c>
      <c r="L308" s="3" t="s">
        <v>144</v>
      </c>
      <c r="M308" s="3">
        <v>2100000</v>
      </c>
      <c r="N308" s="5">
        <v>45189</v>
      </c>
      <c r="O308" s="5">
        <v>45199</v>
      </c>
      <c r="P308" s="2"/>
      <c r="Q308" s="2"/>
      <c r="R308" s="6"/>
      <c r="S308" s="2" t="s">
        <v>75</v>
      </c>
      <c r="T308" t="str">
        <f t="shared" si="4"/>
        <v>1000001212KARYA MATERIALBAMBANGAGT603521RdVeneti Perla60X6015BOX16,2M2140000Hijau21000004518945199Bekasi</v>
      </c>
    </row>
    <row r="309" spans="1:20" x14ac:dyDescent="0.3">
      <c r="A309" s="2">
        <v>1000001212</v>
      </c>
      <c r="B309" s="2" t="s">
        <v>72</v>
      </c>
      <c r="C309" s="2" t="s">
        <v>64</v>
      </c>
      <c r="D309" s="2" t="s">
        <v>167</v>
      </c>
      <c r="E309" s="2" t="s">
        <v>168</v>
      </c>
      <c r="F309" s="2" t="s">
        <v>67</v>
      </c>
      <c r="G309" s="3">
        <v>167</v>
      </c>
      <c r="H309" s="2" t="s">
        <v>68</v>
      </c>
      <c r="I309" s="4">
        <v>180.36</v>
      </c>
      <c r="J309" s="2" t="s">
        <v>69</v>
      </c>
      <c r="K309" s="3">
        <v>140000</v>
      </c>
      <c r="L309" s="3" t="s">
        <v>144</v>
      </c>
      <c r="M309" s="3">
        <v>23380000</v>
      </c>
      <c r="N309" s="5">
        <v>45188</v>
      </c>
      <c r="O309" s="5">
        <v>45199</v>
      </c>
      <c r="P309" s="2"/>
      <c r="Q309" s="2"/>
      <c r="R309" s="6"/>
      <c r="S309" s="2" t="s">
        <v>75</v>
      </c>
      <c r="T309" t="str">
        <f t="shared" si="4"/>
        <v>1000001212KARYA MATERIALBAMBANGAGT602016RdBergamo Rustic60X60167BOX180,36M2140000Hijau233800004518845199Bekasi</v>
      </c>
    </row>
    <row r="310" spans="1:20" x14ac:dyDescent="0.3">
      <c r="A310" s="2">
        <v>1000001212</v>
      </c>
      <c r="B310" s="2" t="s">
        <v>72</v>
      </c>
      <c r="C310" s="2" t="s">
        <v>64</v>
      </c>
      <c r="D310" s="2" t="s">
        <v>103</v>
      </c>
      <c r="E310" s="2" t="s">
        <v>104</v>
      </c>
      <c r="F310" s="2" t="s">
        <v>67</v>
      </c>
      <c r="G310" s="3">
        <v>1</v>
      </c>
      <c r="H310" s="2" t="s">
        <v>68</v>
      </c>
      <c r="I310" s="4">
        <v>1.08</v>
      </c>
      <c r="J310" s="2" t="s">
        <v>69</v>
      </c>
      <c r="K310" s="3">
        <v>140000</v>
      </c>
      <c r="L310" s="3" t="s">
        <v>144</v>
      </c>
      <c r="M310" s="3">
        <v>140000</v>
      </c>
      <c r="N310" s="5">
        <v>45187</v>
      </c>
      <c r="O310" s="5">
        <v>45187</v>
      </c>
      <c r="P310" s="2"/>
      <c r="Q310" s="2"/>
      <c r="R310" s="6"/>
      <c r="S310" s="2" t="s">
        <v>75</v>
      </c>
      <c r="T310" t="str">
        <f t="shared" si="4"/>
        <v>1000001212KARYA MATERIALBAMBANGAGT602518RdPozlana Dark60X601BOX1,08M2140000Hijau1400004518745187Bekasi</v>
      </c>
    </row>
    <row r="311" spans="1:20" x14ac:dyDescent="0.3">
      <c r="A311" s="2">
        <v>1000001111</v>
      </c>
      <c r="B311" s="2" t="s">
        <v>131</v>
      </c>
      <c r="C311" s="2" t="s">
        <v>132</v>
      </c>
      <c r="D311" s="2" t="s">
        <v>96</v>
      </c>
      <c r="E311" s="2" t="s">
        <v>97</v>
      </c>
      <c r="F311" s="2" t="s">
        <v>67</v>
      </c>
      <c r="G311" s="3">
        <v>80</v>
      </c>
      <c r="H311" s="2" t="s">
        <v>68</v>
      </c>
      <c r="I311" s="4">
        <v>86.4</v>
      </c>
      <c r="J311" s="2" t="s">
        <v>69</v>
      </c>
      <c r="K311" s="3">
        <v>140000</v>
      </c>
      <c r="L311" s="3" t="s">
        <v>144</v>
      </c>
      <c r="M311" s="3">
        <v>11200000</v>
      </c>
      <c r="N311" s="5">
        <v>45185</v>
      </c>
      <c r="O311" s="5">
        <v>45189</v>
      </c>
      <c r="P311" s="2"/>
      <c r="Q311" s="2"/>
      <c r="R311" s="6"/>
      <c r="S311" s="2" t="s">
        <v>133</v>
      </c>
      <c r="T311" t="str">
        <f t="shared" si="4"/>
        <v>1000001111NIA BANGUNANHARRYAGT602145RdVancouver Bone60X6080BOX86,4M2140000Hijau112000004518545189Jakarta</v>
      </c>
    </row>
    <row r="312" spans="1:20" x14ac:dyDescent="0.3">
      <c r="A312" s="2">
        <v>1000001010</v>
      </c>
      <c r="B312" s="2" t="s">
        <v>63</v>
      </c>
      <c r="C312" s="2" t="s">
        <v>82</v>
      </c>
      <c r="D312" s="2" t="s">
        <v>103</v>
      </c>
      <c r="E312" s="2" t="s">
        <v>104</v>
      </c>
      <c r="F312" s="2" t="s">
        <v>67</v>
      </c>
      <c r="G312" s="3">
        <v>1</v>
      </c>
      <c r="H312" s="2" t="s">
        <v>68</v>
      </c>
      <c r="I312" s="4">
        <v>1.08</v>
      </c>
      <c r="J312" s="2" t="s">
        <v>69</v>
      </c>
      <c r="K312" s="3">
        <v>140000</v>
      </c>
      <c r="L312" s="3" t="s">
        <v>144</v>
      </c>
      <c r="M312" s="3">
        <v>140000</v>
      </c>
      <c r="N312" s="5">
        <v>45188</v>
      </c>
      <c r="O312" s="5">
        <v>45189</v>
      </c>
      <c r="P312" s="2"/>
      <c r="Q312" s="2"/>
      <c r="R312" s="6"/>
      <c r="S312" s="2" t="s">
        <v>71</v>
      </c>
      <c r="T312" t="str">
        <f t="shared" si="4"/>
        <v>1000001010KERAMIK 123RIZALAGT602518RdPozlana Dark60X601BOX1,08M2140000Hijau1400004518845189Depok</v>
      </c>
    </row>
    <row r="313" spans="1:20" x14ac:dyDescent="0.3">
      <c r="A313" s="2">
        <v>1000001212</v>
      </c>
      <c r="B313" s="2" t="s">
        <v>72</v>
      </c>
      <c r="C313" s="2" t="s">
        <v>64</v>
      </c>
      <c r="D313" s="2" t="s">
        <v>113</v>
      </c>
      <c r="E313" s="2" t="s">
        <v>114</v>
      </c>
      <c r="F313" s="2" t="s">
        <v>67</v>
      </c>
      <c r="G313" s="3">
        <v>5</v>
      </c>
      <c r="H313" s="2" t="s">
        <v>68</v>
      </c>
      <c r="I313" s="4">
        <v>5.4</v>
      </c>
      <c r="J313" s="2" t="s">
        <v>69</v>
      </c>
      <c r="K313" s="3">
        <v>140000</v>
      </c>
      <c r="L313" s="3" t="s">
        <v>144</v>
      </c>
      <c r="M313" s="3">
        <v>700000</v>
      </c>
      <c r="N313" s="5">
        <v>45170</v>
      </c>
      <c r="O313" s="5">
        <v>45171</v>
      </c>
      <c r="P313" s="2"/>
      <c r="Q313" s="2"/>
      <c r="R313" s="2"/>
      <c r="S313" s="2" t="s">
        <v>75</v>
      </c>
      <c r="T313" t="str">
        <f t="shared" si="4"/>
        <v>1000001212KARYA MATERIALBAMBANGAGT602121RdMelbourne White60X605BOX5,4M2140000Hijau7000004517045171Bekasi</v>
      </c>
    </row>
    <row r="314" spans="1:20" x14ac:dyDescent="0.3">
      <c r="A314" s="2">
        <v>1000001212</v>
      </c>
      <c r="B314" s="2" t="s">
        <v>72</v>
      </c>
      <c r="C314" s="2" t="s">
        <v>64</v>
      </c>
      <c r="D314" s="2" t="s">
        <v>96</v>
      </c>
      <c r="E314" s="2" t="s">
        <v>97</v>
      </c>
      <c r="F314" s="2" t="s">
        <v>67</v>
      </c>
      <c r="G314" s="3">
        <v>9</v>
      </c>
      <c r="H314" s="2" t="s">
        <v>68</v>
      </c>
      <c r="I314" s="4">
        <v>9.7200000000000006</v>
      </c>
      <c r="J314" s="2" t="s">
        <v>69</v>
      </c>
      <c r="K314" s="3">
        <v>140000</v>
      </c>
      <c r="L314" s="3" t="s">
        <v>144</v>
      </c>
      <c r="M314" s="3">
        <v>1260000</v>
      </c>
      <c r="N314" s="5">
        <v>45174</v>
      </c>
      <c r="O314" s="5">
        <v>45174</v>
      </c>
      <c r="P314" s="2"/>
      <c r="Q314" s="2"/>
      <c r="R314" s="2"/>
      <c r="S314" s="2" t="s">
        <v>75</v>
      </c>
      <c r="T314" t="str">
        <f t="shared" si="4"/>
        <v>1000001212KARYA MATERIALBAMBANGAGT602145RdVancouver Bone60X609BOX9,72M2140000Hijau12600004517445174Bekasi</v>
      </c>
    </row>
    <row r="315" spans="1:20" x14ac:dyDescent="0.3">
      <c r="A315" s="2">
        <v>1000001212</v>
      </c>
      <c r="B315" s="2" t="s">
        <v>72</v>
      </c>
      <c r="C315" s="2" t="s">
        <v>64</v>
      </c>
      <c r="D315" s="2" t="s">
        <v>111</v>
      </c>
      <c r="E315" s="2" t="s">
        <v>112</v>
      </c>
      <c r="F315" s="2" t="s">
        <v>67</v>
      </c>
      <c r="G315" s="3">
        <v>55</v>
      </c>
      <c r="H315" s="2" t="s">
        <v>68</v>
      </c>
      <c r="I315" s="4">
        <v>59.4</v>
      </c>
      <c r="J315" s="2" t="s">
        <v>69</v>
      </c>
      <c r="K315" s="3">
        <v>140000</v>
      </c>
      <c r="L315" s="3" t="s">
        <v>144</v>
      </c>
      <c r="M315" s="3">
        <v>7700000</v>
      </c>
      <c r="N315" s="5">
        <v>45177</v>
      </c>
      <c r="O315" s="5">
        <v>45178</v>
      </c>
      <c r="P315" s="2"/>
      <c r="Q315" s="2"/>
      <c r="R315" s="6"/>
      <c r="S315" s="2" t="s">
        <v>75</v>
      </c>
      <c r="T315" t="str">
        <f t="shared" si="4"/>
        <v>1000001212KARYA MATERIALBAMBANGAGT602154RdMarseille Bone60X6055BOX59,4M2140000Hijau77000004517745178Bekasi</v>
      </c>
    </row>
    <row r="316" spans="1:20" x14ac:dyDescent="0.3">
      <c r="A316" s="2">
        <v>1000001010</v>
      </c>
      <c r="B316" s="2" t="s">
        <v>63</v>
      </c>
      <c r="C316" s="2" t="s">
        <v>82</v>
      </c>
      <c r="D316" s="2" t="s">
        <v>103</v>
      </c>
      <c r="E316" s="2" t="s">
        <v>104</v>
      </c>
      <c r="F316" s="2" t="s">
        <v>67</v>
      </c>
      <c r="G316" s="3">
        <v>19</v>
      </c>
      <c r="H316" s="2" t="s">
        <v>68</v>
      </c>
      <c r="I316" s="4">
        <v>20.52</v>
      </c>
      <c r="J316" s="2" t="s">
        <v>69</v>
      </c>
      <c r="K316" s="3">
        <v>140000</v>
      </c>
      <c r="L316" s="3" t="s">
        <v>144</v>
      </c>
      <c r="M316" s="3">
        <v>2660000</v>
      </c>
      <c r="N316" s="5">
        <v>45174</v>
      </c>
      <c r="O316" s="5">
        <v>45175</v>
      </c>
      <c r="P316" s="2"/>
      <c r="Q316" s="2"/>
      <c r="R316" s="2"/>
      <c r="S316" s="2" t="s">
        <v>71</v>
      </c>
      <c r="T316" t="str">
        <f t="shared" si="4"/>
        <v>1000001010KERAMIK 123RIZALAGT602518RdPozlana Dark60X6019BOX20,52M2140000Hijau26600004517445175Depok</v>
      </c>
    </row>
    <row r="317" spans="1:20" x14ac:dyDescent="0.3">
      <c r="A317" s="2">
        <v>1000001010</v>
      </c>
      <c r="B317" s="2" t="s">
        <v>63</v>
      </c>
      <c r="C317" s="2" t="s">
        <v>82</v>
      </c>
      <c r="D317" s="2" t="s">
        <v>96</v>
      </c>
      <c r="E317" s="2" t="s">
        <v>97</v>
      </c>
      <c r="F317" s="2" t="s">
        <v>67</v>
      </c>
      <c r="G317" s="3">
        <v>23</v>
      </c>
      <c r="H317" s="2" t="s">
        <v>68</v>
      </c>
      <c r="I317" s="4">
        <v>24.84</v>
      </c>
      <c r="J317" s="2" t="s">
        <v>69</v>
      </c>
      <c r="K317" s="3">
        <v>140000</v>
      </c>
      <c r="L317" s="3" t="s">
        <v>144</v>
      </c>
      <c r="M317" s="3">
        <v>3220000</v>
      </c>
      <c r="N317" s="5">
        <v>45174</v>
      </c>
      <c r="O317" s="5">
        <v>45175</v>
      </c>
      <c r="P317" s="2"/>
      <c r="Q317" s="2"/>
      <c r="R317" s="2"/>
      <c r="S317" s="2" t="s">
        <v>71</v>
      </c>
      <c r="T317" t="str">
        <f t="shared" si="4"/>
        <v>1000001010KERAMIK 123RIZALAGT602145RdVancouver Bone60X6023BOX24,84M2140000Hijau32200004517445175Depok</v>
      </c>
    </row>
    <row r="318" spans="1:20" x14ac:dyDescent="0.3">
      <c r="A318" s="2">
        <v>1000001212</v>
      </c>
      <c r="B318" s="2" t="s">
        <v>72</v>
      </c>
      <c r="C318" s="2" t="s">
        <v>64</v>
      </c>
      <c r="D318" s="2" t="s">
        <v>138</v>
      </c>
      <c r="E318" s="2" t="s">
        <v>139</v>
      </c>
      <c r="F318" s="2" t="s">
        <v>67</v>
      </c>
      <c r="G318" s="3">
        <v>3</v>
      </c>
      <c r="H318" s="2" t="s">
        <v>68</v>
      </c>
      <c r="I318" s="4">
        <v>3.24</v>
      </c>
      <c r="J318" s="2" t="s">
        <v>69</v>
      </c>
      <c r="K318" s="3">
        <v>140000</v>
      </c>
      <c r="L318" s="3" t="s">
        <v>144</v>
      </c>
      <c r="M318" s="3">
        <v>420000</v>
      </c>
      <c r="N318" s="5">
        <v>45195</v>
      </c>
      <c r="O318" s="5">
        <v>45196</v>
      </c>
      <c r="P318" s="2"/>
      <c r="Q318" s="2"/>
      <c r="R318" s="6"/>
      <c r="S318" s="2" t="s">
        <v>75</v>
      </c>
      <c r="T318" t="str">
        <f t="shared" si="4"/>
        <v>1000001212KARYA MATERIALBAMBANGAGT602427RdMaine Perla60X603BOX3,24M2140000Hijau4200004519545196Bekasi</v>
      </c>
    </row>
    <row r="319" spans="1:20" x14ac:dyDescent="0.3">
      <c r="A319" s="2">
        <v>1000001010</v>
      </c>
      <c r="B319" s="2" t="s">
        <v>63</v>
      </c>
      <c r="C319" s="2" t="s">
        <v>82</v>
      </c>
      <c r="D319" s="2" t="s">
        <v>134</v>
      </c>
      <c r="E319" s="2" t="s">
        <v>135</v>
      </c>
      <c r="F319" s="2" t="s">
        <v>67</v>
      </c>
      <c r="G319" s="3">
        <v>4</v>
      </c>
      <c r="H319" s="2" t="s">
        <v>68</v>
      </c>
      <c r="I319" s="4">
        <v>4.32</v>
      </c>
      <c r="J319" s="2" t="s">
        <v>69</v>
      </c>
      <c r="K319" s="3">
        <v>140000</v>
      </c>
      <c r="L319" s="3" t="s">
        <v>144</v>
      </c>
      <c r="M319" s="3">
        <v>560000</v>
      </c>
      <c r="N319" s="5">
        <v>45195</v>
      </c>
      <c r="O319" s="5">
        <v>45196</v>
      </c>
      <c r="P319" s="2"/>
      <c r="Q319" s="2"/>
      <c r="R319" s="6"/>
      <c r="S319" s="2" t="s">
        <v>71</v>
      </c>
      <c r="T319" t="str">
        <f t="shared" si="4"/>
        <v>1000001010KERAMIK 123RIZALAGT602428RdMaine Grigio60X604BOX4,32M2140000Hijau5600004519545196Depok</v>
      </c>
    </row>
    <row r="320" spans="1:20" x14ac:dyDescent="0.3">
      <c r="A320" s="2">
        <v>1000001212</v>
      </c>
      <c r="B320" s="2" t="s">
        <v>72</v>
      </c>
      <c r="C320" s="2" t="s">
        <v>64</v>
      </c>
      <c r="D320" s="2" t="s">
        <v>157</v>
      </c>
      <c r="E320" s="2" t="s">
        <v>158</v>
      </c>
      <c r="F320" s="2" t="s">
        <v>67</v>
      </c>
      <c r="G320" s="3">
        <v>127</v>
      </c>
      <c r="H320" s="2" t="s">
        <v>68</v>
      </c>
      <c r="I320" s="4">
        <v>137.16</v>
      </c>
      <c r="J320" s="2" t="s">
        <v>69</v>
      </c>
      <c r="K320" s="3">
        <v>140000</v>
      </c>
      <c r="L320" s="3" t="s">
        <v>144</v>
      </c>
      <c r="M320" s="3">
        <v>17780000</v>
      </c>
      <c r="N320" s="5">
        <v>45209</v>
      </c>
      <c r="O320" s="5">
        <v>45216</v>
      </c>
      <c r="P320" s="2"/>
      <c r="Q320" s="2"/>
      <c r="R320" s="6"/>
      <c r="S320" s="2" t="s">
        <v>75</v>
      </c>
      <c r="T320" t="str">
        <f t="shared" si="4"/>
        <v>1000001212KARYA MATERIALBAMBANGAGT602607RdCeppodigre Dark60X60127BOX137,16M2140000Hijau177800004520945216Bekasi</v>
      </c>
    </row>
    <row r="321" spans="1:20" x14ac:dyDescent="0.3">
      <c r="A321" s="2">
        <v>1000001010</v>
      </c>
      <c r="B321" s="2" t="s">
        <v>63</v>
      </c>
      <c r="C321" s="2" t="s">
        <v>82</v>
      </c>
      <c r="D321" s="2" t="s">
        <v>165</v>
      </c>
      <c r="E321" s="2" t="s">
        <v>166</v>
      </c>
      <c r="F321" s="2" t="s">
        <v>67</v>
      </c>
      <c r="G321" s="3">
        <v>170</v>
      </c>
      <c r="H321" s="2" t="s">
        <v>68</v>
      </c>
      <c r="I321" s="4">
        <v>183.6</v>
      </c>
      <c r="J321" s="2" t="s">
        <v>69</v>
      </c>
      <c r="K321" s="3">
        <v>140000</v>
      </c>
      <c r="L321" s="3" t="s">
        <v>144</v>
      </c>
      <c r="M321" s="3">
        <v>23800000</v>
      </c>
      <c r="N321" s="5">
        <v>45218</v>
      </c>
      <c r="O321" s="5">
        <v>45219</v>
      </c>
      <c r="P321" s="2"/>
      <c r="Q321" s="2"/>
      <c r="R321" s="6"/>
      <c r="S321" s="2" t="s">
        <v>71</v>
      </c>
      <c r="T321" t="str">
        <f t="shared" si="4"/>
        <v>1000001010KERAMIK 123RIZALAGT602058RdPiccadilly Taupe60X60170BOX183,6M2140000Hijau238000004521845219Depok</v>
      </c>
    </row>
    <row r="322" spans="1:20" x14ac:dyDescent="0.3">
      <c r="A322" s="2">
        <v>1000001010</v>
      </c>
      <c r="B322" s="2" t="s">
        <v>63</v>
      </c>
      <c r="C322" s="2" t="s">
        <v>82</v>
      </c>
      <c r="D322" s="2" t="s">
        <v>145</v>
      </c>
      <c r="E322" s="2" t="s">
        <v>146</v>
      </c>
      <c r="F322" s="2" t="s">
        <v>67</v>
      </c>
      <c r="G322" s="3">
        <v>65</v>
      </c>
      <c r="H322" s="2" t="s">
        <v>68</v>
      </c>
      <c r="I322" s="4">
        <v>70.2</v>
      </c>
      <c r="J322" s="2" t="s">
        <v>69</v>
      </c>
      <c r="K322" s="3">
        <v>140000</v>
      </c>
      <c r="L322" s="3" t="s">
        <v>144</v>
      </c>
      <c r="M322" s="3">
        <v>9100000</v>
      </c>
      <c r="N322" s="5">
        <v>45218</v>
      </c>
      <c r="O322" s="5">
        <v>45219</v>
      </c>
      <c r="P322" s="2"/>
      <c r="Q322" s="2"/>
      <c r="R322" s="6"/>
      <c r="S322" s="2" t="s">
        <v>71</v>
      </c>
      <c r="T322" t="str">
        <f t="shared" ref="T322:T385" si="5">_xlfn.CONCAT(A322:S322)</f>
        <v>1000001010KERAMIK 123RIZALAGT602055RdPiccadilly Bone60X6065BOX70,2M2140000Hijau91000004521845219Depok</v>
      </c>
    </row>
    <row r="323" spans="1:20" x14ac:dyDescent="0.3">
      <c r="A323" s="2">
        <v>1000001212</v>
      </c>
      <c r="B323" s="2" t="s">
        <v>72</v>
      </c>
      <c r="C323" s="2" t="s">
        <v>64</v>
      </c>
      <c r="D323" s="2" t="s">
        <v>153</v>
      </c>
      <c r="E323" s="2" t="s">
        <v>154</v>
      </c>
      <c r="F323" s="2" t="s">
        <v>67</v>
      </c>
      <c r="G323" s="3">
        <v>31</v>
      </c>
      <c r="H323" s="2" t="s">
        <v>68</v>
      </c>
      <c r="I323" s="4">
        <v>33.479999999999997</v>
      </c>
      <c r="J323" s="2" t="s">
        <v>69</v>
      </c>
      <c r="K323" s="3">
        <v>140000</v>
      </c>
      <c r="L323" s="3" t="s">
        <v>144</v>
      </c>
      <c r="M323" s="3">
        <v>4340000</v>
      </c>
      <c r="N323" s="5">
        <v>45219</v>
      </c>
      <c r="O323" s="5">
        <v>45223</v>
      </c>
      <c r="P323" s="2"/>
      <c r="Q323" s="2"/>
      <c r="R323" s="6"/>
      <c r="S323" s="2" t="s">
        <v>75</v>
      </c>
      <c r="T323" t="str">
        <f t="shared" si="5"/>
        <v>1000001212KARYA MATERIALBAMBANGAGT602606RdCeppodigre Light60X6031BOX33,48M2140000Hijau43400004521945223Bekasi</v>
      </c>
    </row>
    <row r="324" spans="1:20" x14ac:dyDescent="0.3">
      <c r="A324" s="2">
        <v>1000001212</v>
      </c>
      <c r="B324" s="2" t="s">
        <v>72</v>
      </c>
      <c r="C324" s="2" t="s">
        <v>64</v>
      </c>
      <c r="D324" s="2" t="s">
        <v>167</v>
      </c>
      <c r="E324" s="2" t="s">
        <v>168</v>
      </c>
      <c r="F324" s="2" t="s">
        <v>67</v>
      </c>
      <c r="G324" s="3">
        <v>367</v>
      </c>
      <c r="H324" s="2" t="s">
        <v>68</v>
      </c>
      <c r="I324" s="4">
        <v>396.36</v>
      </c>
      <c r="J324" s="2" t="s">
        <v>69</v>
      </c>
      <c r="K324" s="3">
        <v>140000</v>
      </c>
      <c r="L324" s="3" t="s">
        <v>144</v>
      </c>
      <c r="M324" s="3">
        <v>51380000</v>
      </c>
      <c r="N324" s="5">
        <v>45209</v>
      </c>
      <c r="O324" s="5">
        <v>45210</v>
      </c>
      <c r="P324" s="2"/>
      <c r="Q324" s="2"/>
      <c r="R324" s="6"/>
      <c r="S324" s="2" t="s">
        <v>75</v>
      </c>
      <c r="T324" t="str">
        <f t="shared" si="5"/>
        <v>1000001212KARYA MATERIALBAMBANGAGT602016RdBergamo Rustic60X60367BOX396,36M2140000Hijau513800004520945210Bekasi</v>
      </c>
    </row>
    <row r="325" spans="1:20" x14ac:dyDescent="0.3">
      <c r="A325" s="2">
        <v>1000001212</v>
      </c>
      <c r="B325" s="2" t="s">
        <v>72</v>
      </c>
      <c r="C325" s="2" t="s">
        <v>64</v>
      </c>
      <c r="D325" s="2" t="s">
        <v>119</v>
      </c>
      <c r="E325" s="2" t="s">
        <v>120</v>
      </c>
      <c r="F325" s="2" t="s">
        <v>67</v>
      </c>
      <c r="G325" s="3">
        <v>45</v>
      </c>
      <c r="H325" s="2" t="s">
        <v>68</v>
      </c>
      <c r="I325" s="4">
        <v>48.6</v>
      </c>
      <c r="J325" s="2" t="s">
        <v>69</v>
      </c>
      <c r="K325" s="3">
        <v>140000</v>
      </c>
      <c r="L325" s="3" t="s">
        <v>144</v>
      </c>
      <c r="M325" s="3">
        <v>6300000</v>
      </c>
      <c r="N325" s="5">
        <v>45208</v>
      </c>
      <c r="O325" s="5">
        <v>45211</v>
      </c>
      <c r="P325" s="2"/>
      <c r="Q325" s="2"/>
      <c r="R325" s="6"/>
      <c r="S325" s="2" t="s">
        <v>75</v>
      </c>
      <c r="T325" t="str">
        <f t="shared" si="5"/>
        <v>1000001212KARYA MATERIALBAMBANGAGT603521RdVeneti Perla60X6045BOX48,6M2140000Hijau63000004520845211Bekasi</v>
      </c>
    </row>
    <row r="326" spans="1:20" x14ac:dyDescent="0.3">
      <c r="A326" s="2">
        <v>1000001212</v>
      </c>
      <c r="B326" s="2" t="s">
        <v>72</v>
      </c>
      <c r="C326" s="2" t="s">
        <v>64</v>
      </c>
      <c r="D326" s="2" t="s">
        <v>105</v>
      </c>
      <c r="E326" s="2" t="s">
        <v>106</v>
      </c>
      <c r="F326" s="2" t="s">
        <v>67</v>
      </c>
      <c r="G326" s="3">
        <v>52</v>
      </c>
      <c r="H326" s="2" t="s">
        <v>68</v>
      </c>
      <c r="I326" s="4">
        <v>56.16</v>
      </c>
      <c r="J326" s="2" t="s">
        <v>69</v>
      </c>
      <c r="K326" s="3">
        <v>140000</v>
      </c>
      <c r="L326" s="3" t="s">
        <v>144</v>
      </c>
      <c r="M326" s="3">
        <v>7280000</v>
      </c>
      <c r="N326" s="5">
        <v>45210</v>
      </c>
      <c r="O326" s="5">
        <v>45211</v>
      </c>
      <c r="P326" s="2"/>
      <c r="Q326" s="2"/>
      <c r="R326" s="6"/>
      <c r="S326" s="2" t="s">
        <v>75</v>
      </c>
      <c r="T326" t="str">
        <f t="shared" si="5"/>
        <v>1000001212KARYA MATERIALBAMBANGAGT603522RdVeneti Grigio60X6052BOX56,16M2140000Hijau72800004521045211Bekasi</v>
      </c>
    </row>
    <row r="327" spans="1:20" x14ac:dyDescent="0.3">
      <c r="A327" s="2">
        <v>1000001212</v>
      </c>
      <c r="B327" s="2" t="s">
        <v>72</v>
      </c>
      <c r="C327" s="2" t="s">
        <v>64</v>
      </c>
      <c r="D327" s="2" t="s">
        <v>113</v>
      </c>
      <c r="E327" s="2" t="s">
        <v>114</v>
      </c>
      <c r="F327" s="2" t="s">
        <v>67</v>
      </c>
      <c r="G327" s="3">
        <v>18</v>
      </c>
      <c r="H327" s="2" t="s">
        <v>68</v>
      </c>
      <c r="I327" s="4">
        <v>19.440000000000001</v>
      </c>
      <c r="J327" s="2" t="s">
        <v>69</v>
      </c>
      <c r="K327" s="3">
        <v>140000</v>
      </c>
      <c r="L327" s="3" t="s">
        <v>144</v>
      </c>
      <c r="M327" s="3">
        <v>2520000</v>
      </c>
      <c r="N327" s="5">
        <v>45212</v>
      </c>
      <c r="O327" s="5">
        <v>45212</v>
      </c>
      <c r="P327" s="2"/>
      <c r="Q327" s="2"/>
      <c r="R327" s="6"/>
      <c r="S327" s="2" t="s">
        <v>75</v>
      </c>
      <c r="T327" t="str">
        <f t="shared" si="5"/>
        <v>1000001212KARYA MATERIALBAMBANGAGT602121RdMelbourne White60X6018BOX19,44M2140000Hijau25200004521245212Bekasi</v>
      </c>
    </row>
    <row r="328" spans="1:20" x14ac:dyDescent="0.3">
      <c r="A328" s="2">
        <v>1000001212</v>
      </c>
      <c r="B328" s="2" t="s">
        <v>72</v>
      </c>
      <c r="C328" s="2" t="s">
        <v>64</v>
      </c>
      <c r="D328" s="2" t="s">
        <v>105</v>
      </c>
      <c r="E328" s="2" t="s">
        <v>106</v>
      </c>
      <c r="F328" s="2" t="s">
        <v>67</v>
      </c>
      <c r="G328" s="3">
        <v>25</v>
      </c>
      <c r="H328" s="2" t="s">
        <v>68</v>
      </c>
      <c r="I328" s="4">
        <v>27</v>
      </c>
      <c r="J328" s="2" t="s">
        <v>69</v>
      </c>
      <c r="K328" s="3">
        <v>140000</v>
      </c>
      <c r="L328" s="3" t="s">
        <v>144</v>
      </c>
      <c r="M328" s="3">
        <v>3500000</v>
      </c>
      <c r="N328" s="5">
        <v>45212</v>
      </c>
      <c r="O328" s="5">
        <v>45213</v>
      </c>
      <c r="P328" s="2"/>
      <c r="Q328" s="2"/>
      <c r="R328" s="6"/>
      <c r="S328" s="2" t="s">
        <v>75</v>
      </c>
      <c r="T328" t="str">
        <f t="shared" si="5"/>
        <v>1000001212KARYA MATERIALBAMBANGAGT603522RdVeneti Grigio60X6025BOX27M2140000Hijau35000004521245213Bekasi</v>
      </c>
    </row>
    <row r="329" spans="1:20" x14ac:dyDescent="0.3">
      <c r="A329" s="2">
        <v>1000001212</v>
      </c>
      <c r="B329" s="2" t="s">
        <v>72</v>
      </c>
      <c r="C329" s="2" t="s">
        <v>64</v>
      </c>
      <c r="D329" s="2" t="s">
        <v>96</v>
      </c>
      <c r="E329" s="2" t="s">
        <v>97</v>
      </c>
      <c r="F329" s="2" t="s">
        <v>67</v>
      </c>
      <c r="G329" s="3">
        <v>2</v>
      </c>
      <c r="H329" s="2" t="s">
        <v>68</v>
      </c>
      <c r="I329" s="4">
        <v>2.16</v>
      </c>
      <c r="J329" s="2" t="s">
        <v>69</v>
      </c>
      <c r="K329" s="3">
        <v>140000</v>
      </c>
      <c r="L329" s="3" t="s">
        <v>144</v>
      </c>
      <c r="M329" s="3">
        <v>280000</v>
      </c>
      <c r="N329" s="5">
        <v>45215</v>
      </c>
      <c r="O329" s="5">
        <v>45216</v>
      </c>
      <c r="P329" s="2"/>
      <c r="Q329" s="2"/>
      <c r="R329" s="6"/>
      <c r="S329" s="2" t="s">
        <v>75</v>
      </c>
      <c r="T329" t="str">
        <f t="shared" si="5"/>
        <v>1000001212KARYA MATERIALBAMBANGAGT602145RdVancouver Bone60X602BOX2,16M2140000Hijau2800004521545216Bekasi</v>
      </c>
    </row>
    <row r="330" spans="1:20" x14ac:dyDescent="0.3">
      <c r="A330" s="2">
        <v>1000001212</v>
      </c>
      <c r="B330" s="2" t="s">
        <v>72</v>
      </c>
      <c r="C330" s="2" t="s">
        <v>64</v>
      </c>
      <c r="D330" s="2" t="s">
        <v>113</v>
      </c>
      <c r="E330" s="2" t="s">
        <v>114</v>
      </c>
      <c r="F330" s="2" t="s">
        <v>67</v>
      </c>
      <c r="G330" s="3">
        <v>21</v>
      </c>
      <c r="H330" s="2" t="s">
        <v>68</v>
      </c>
      <c r="I330" s="4">
        <v>22.68</v>
      </c>
      <c r="J330" s="2" t="s">
        <v>69</v>
      </c>
      <c r="K330" s="3">
        <v>140000</v>
      </c>
      <c r="L330" s="3" t="s">
        <v>144</v>
      </c>
      <c r="M330" s="3">
        <v>2940000</v>
      </c>
      <c r="N330" s="5">
        <v>45216</v>
      </c>
      <c r="O330" s="5">
        <v>45216</v>
      </c>
      <c r="P330" s="2"/>
      <c r="Q330" s="2"/>
      <c r="R330" s="6"/>
      <c r="S330" s="2" t="s">
        <v>75</v>
      </c>
      <c r="T330" t="str">
        <f t="shared" si="5"/>
        <v>1000001212KARYA MATERIALBAMBANGAGT602121RdMelbourne White60X6021BOX22,68M2140000Hijau29400004521645216Bekasi</v>
      </c>
    </row>
    <row r="331" spans="1:20" x14ac:dyDescent="0.3">
      <c r="A331" s="2">
        <v>1000001010</v>
      </c>
      <c r="B331" s="2" t="s">
        <v>63</v>
      </c>
      <c r="C331" s="2" t="s">
        <v>82</v>
      </c>
      <c r="D331" s="2" t="s">
        <v>96</v>
      </c>
      <c r="E331" s="2" t="s">
        <v>97</v>
      </c>
      <c r="F331" s="2" t="s">
        <v>67</v>
      </c>
      <c r="G331" s="3">
        <v>161</v>
      </c>
      <c r="H331" s="2" t="s">
        <v>68</v>
      </c>
      <c r="I331" s="4">
        <v>173.88</v>
      </c>
      <c r="J331" s="2" t="s">
        <v>69</v>
      </c>
      <c r="K331" s="3">
        <v>140000</v>
      </c>
      <c r="L331" s="3" t="s">
        <v>144</v>
      </c>
      <c r="M331" s="3">
        <v>22540000</v>
      </c>
      <c r="N331" s="5">
        <v>45209</v>
      </c>
      <c r="O331" s="5">
        <v>45210</v>
      </c>
      <c r="P331" s="2"/>
      <c r="Q331" s="2"/>
      <c r="R331" s="6"/>
      <c r="S331" s="2" t="s">
        <v>71</v>
      </c>
      <c r="T331" t="str">
        <f t="shared" si="5"/>
        <v>1000001010KERAMIK 123RIZALAGT602145RdVancouver Bone60X60161BOX173,88M2140000Hijau225400004520945210Depok</v>
      </c>
    </row>
    <row r="332" spans="1:20" x14ac:dyDescent="0.3">
      <c r="A332" s="2">
        <v>1000001010</v>
      </c>
      <c r="B332" s="2" t="s">
        <v>63</v>
      </c>
      <c r="C332" s="2" t="s">
        <v>82</v>
      </c>
      <c r="D332" s="2" t="s">
        <v>117</v>
      </c>
      <c r="E332" s="2" t="s">
        <v>118</v>
      </c>
      <c r="F332" s="2" t="s">
        <v>67</v>
      </c>
      <c r="G332" s="3">
        <v>16</v>
      </c>
      <c r="H332" s="2" t="s">
        <v>68</v>
      </c>
      <c r="I332" s="4">
        <v>17.28</v>
      </c>
      <c r="J332" s="2" t="s">
        <v>69</v>
      </c>
      <c r="K332" s="3">
        <v>140000</v>
      </c>
      <c r="L332" s="3" t="s">
        <v>144</v>
      </c>
      <c r="M332" s="3">
        <v>2240000</v>
      </c>
      <c r="N332" s="5">
        <v>45212</v>
      </c>
      <c r="O332" s="5">
        <v>45216</v>
      </c>
      <c r="P332" s="2"/>
      <c r="Q332" s="2"/>
      <c r="R332" s="6"/>
      <c r="S332" s="2" t="s">
        <v>71</v>
      </c>
      <c r="T332" t="str">
        <f t="shared" si="5"/>
        <v>1000001010KERAMIK 123RIZALAGT603500RdTucson Pearl60X6016BOX17,28M2140000Hijau22400004521245216Depok</v>
      </c>
    </row>
    <row r="333" spans="1:20" x14ac:dyDescent="0.3">
      <c r="A333" s="2">
        <v>1000001212</v>
      </c>
      <c r="B333" s="2" t="s">
        <v>72</v>
      </c>
      <c r="C333" s="2" t="s">
        <v>64</v>
      </c>
      <c r="D333" s="2" t="s">
        <v>113</v>
      </c>
      <c r="E333" s="2" t="s">
        <v>114</v>
      </c>
      <c r="F333" s="2" t="s">
        <v>67</v>
      </c>
      <c r="G333" s="3">
        <v>11</v>
      </c>
      <c r="H333" s="2" t="s">
        <v>68</v>
      </c>
      <c r="I333" s="4">
        <v>11.88</v>
      </c>
      <c r="J333" s="2" t="s">
        <v>69</v>
      </c>
      <c r="K333" s="3">
        <v>140000</v>
      </c>
      <c r="L333" s="3" t="s">
        <v>144</v>
      </c>
      <c r="M333" s="3">
        <v>1540000</v>
      </c>
      <c r="N333" s="5">
        <v>45219</v>
      </c>
      <c r="O333" s="5">
        <v>45222</v>
      </c>
      <c r="P333" s="2"/>
      <c r="Q333" s="2"/>
      <c r="R333" s="6"/>
      <c r="S333" s="2" t="s">
        <v>75</v>
      </c>
      <c r="T333" t="str">
        <f t="shared" si="5"/>
        <v>1000001212KARYA MATERIALBAMBANGAGT602121RdMelbourne White60X6011BOX11,88M2140000Hijau15400004521945222Bekasi</v>
      </c>
    </row>
    <row r="334" spans="1:20" x14ac:dyDescent="0.3">
      <c r="A334" s="2">
        <v>1000001212</v>
      </c>
      <c r="B334" s="2" t="s">
        <v>72</v>
      </c>
      <c r="C334" s="2" t="s">
        <v>64</v>
      </c>
      <c r="D334" s="2" t="s">
        <v>113</v>
      </c>
      <c r="E334" s="2" t="s">
        <v>114</v>
      </c>
      <c r="F334" s="2" t="s">
        <v>67</v>
      </c>
      <c r="G334" s="3">
        <v>121</v>
      </c>
      <c r="H334" s="2" t="s">
        <v>68</v>
      </c>
      <c r="I334" s="4">
        <v>130.68</v>
      </c>
      <c r="J334" s="2" t="s">
        <v>69</v>
      </c>
      <c r="K334" s="3">
        <v>140000</v>
      </c>
      <c r="L334" s="3" t="s">
        <v>144</v>
      </c>
      <c r="M334" s="3">
        <v>16940000</v>
      </c>
      <c r="N334" s="5">
        <v>45226</v>
      </c>
      <c r="O334" s="5">
        <v>45227</v>
      </c>
      <c r="P334" s="2"/>
      <c r="Q334" s="2"/>
      <c r="R334" s="6"/>
      <c r="S334" s="2" t="s">
        <v>75</v>
      </c>
      <c r="T334" t="str">
        <f t="shared" si="5"/>
        <v>1000001212KARYA MATERIALBAMBANGAGT602121RdMelbourne White60X60121BOX130,68M2140000Hijau169400004522645227Bekasi</v>
      </c>
    </row>
    <row r="335" spans="1:20" x14ac:dyDescent="0.3">
      <c r="A335" s="2">
        <v>1000001111</v>
      </c>
      <c r="B335" s="2" t="s">
        <v>131</v>
      </c>
      <c r="C335" s="2" t="s">
        <v>132</v>
      </c>
      <c r="D335" s="2" t="s">
        <v>167</v>
      </c>
      <c r="E335" s="2" t="s">
        <v>168</v>
      </c>
      <c r="F335" s="2" t="s">
        <v>67</v>
      </c>
      <c r="G335" s="3">
        <v>80</v>
      </c>
      <c r="H335" s="2" t="s">
        <v>68</v>
      </c>
      <c r="I335" s="4">
        <v>86.4</v>
      </c>
      <c r="J335" s="2" t="s">
        <v>69</v>
      </c>
      <c r="K335" s="3">
        <v>140000</v>
      </c>
      <c r="L335" s="3" t="s">
        <v>144</v>
      </c>
      <c r="M335" s="3">
        <v>11200000</v>
      </c>
      <c r="N335" s="5">
        <v>45220</v>
      </c>
      <c r="O335" s="5">
        <v>45224</v>
      </c>
      <c r="P335" s="2"/>
      <c r="Q335" s="2"/>
      <c r="R335" s="6"/>
      <c r="S335" s="2" t="s">
        <v>133</v>
      </c>
      <c r="T335" t="str">
        <f t="shared" si="5"/>
        <v>1000001111NIA BANGUNANHARRYAGT602016RdBergamo Rustic60X6080BOX86,4M2140000Hijau112000004522045224Jakarta</v>
      </c>
    </row>
    <row r="336" spans="1:20" x14ac:dyDescent="0.3">
      <c r="A336" s="2">
        <v>1000001010</v>
      </c>
      <c r="B336" s="2" t="s">
        <v>63</v>
      </c>
      <c r="C336" s="2" t="s">
        <v>82</v>
      </c>
      <c r="D336" s="2" t="s">
        <v>121</v>
      </c>
      <c r="E336" s="2" t="s">
        <v>122</v>
      </c>
      <c r="F336" s="2" t="s">
        <v>67</v>
      </c>
      <c r="G336" s="3">
        <v>8</v>
      </c>
      <c r="H336" s="2" t="s">
        <v>68</v>
      </c>
      <c r="I336" s="4">
        <v>8.64</v>
      </c>
      <c r="J336" s="2" t="s">
        <v>69</v>
      </c>
      <c r="K336" s="3">
        <v>140000</v>
      </c>
      <c r="L336" s="3" t="s">
        <v>144</v>
      </c>
      <c r="M336" s="3">
        <v>1120000</v>
      </c>
      <c r="N336" s="5">
        <v>45220</v>
      </c>
      <c r="O336" s="5">
        <v>45222</v>
      </c>
      <c r="P336" s="2"/>
      <c r="Q336" s="2"/>
      <c r="R336" s="6"/>
      <c r="S336" s="2" t="s">
        <v>71</v>
      </c>
      <c r="T336" t="str">
        <f t="shared" si="5"/>
        <v>1000001010KERAMIK 123RIZALAGT602609RdDomus Bone60X608BOX8,64M2140000Hijau11200004522045222Depok</v>
      </c>
    </row>
    <row r="337" spans="1:20" x14ac:dyDescent="0.3">
      <c r="A337" s="2">
        <v>1000001010</v>
      </c>
      <c r="B337" s="2" t="s">
        <v>63</v>
      </c>
      <c r="C337" s="2" t="s">
        <v>82</v>
      </c>
      <c r="D337" s="2" t="s">
        <v>121</v>
      </c>
      <c r="E337" s="2" t="s">
        <v>122</v>
      </c>
      <c r="F337" s="2" t="s">
        <v>67</v>
      </c>
      <c r="G337" s="3">
        <v>11</v>
      </c>
      <c r="H337" s="2" t="s">
        <v>68</v>
      </c>
      <c r="I337" s="4">
        <v>11.88</v>
      </c>
      <c r="J337" s="2" t="s">
        <v>69</v>
      </c>
      <c r="K337" s="3">
        <v>140000</v>
      </c>
      <c r="L337" s="3" t="s">
        <v>144</v>
      </c>
      <c r="M337" s="3">
        <v>1540000</v>
      </c>
      <c r="N337" s="5">
        <v>45220</v>
      </c>
      <c r="O337" s="5">
        <v>45222</v>
      </c>
      <c r="P337" s="2"/>
      <c r="Q337" s="2"/>
      <c r="R337" s="6"/>
      <c r="S337" s="2" t="s">
        <v>71</v>
      </c>
      <c r="T337" t="str">
        <f t="shared" si="5"/>
        <v>1000001010KERAMIK 123RIZALAGT602609RdDomus Bone60X6011BOX11,88M2140000Hijau15400004522045222Depok</v>
      </c>
    </row>
    <row r="338" spans="1:20" x14ac:dyDescent="0.3">
      <c r="A338" s="2">
        <v>1000001010</v>
      </c>
      <c r="B338" s="2" t="s">
        <v>63</v>
      </c>
      <c r="C338" s="2" t="s">
        <v>82</v>
      </c>
      <c r="D338" s="2" t="s">
        <v>134</v>
      </c>
      <c r="E338" s="2" t="s">
        <v>135</v>
      </c>
      <c r="F338" s="2" t="s">
        <v>67</v>
      </c>
      <c r="G338" s="3">
        <v>6</v>
      </c>
      <c r="H338" s="2" t="s">
        <v>68</v>
      </c>
      <c r="I338" s="4">
        <v>6.48</v>
      </c>
      <c r="J338" s="2" t="s">
        <v>69</v>
      </c>
      <c r="K338" s="3">
        <v>140000</v>
      </c>
      <c r="L338" s="3" t="s">
        <v>144</v>
      </c>
      <c r="M338" s="3">
        <v>840000</v>
      </c>
      <c r="N338" s="5">
        <v>45220</v>
      </c>
      <c r="O338" s="5">
        <v>45222</v>
      </c>
      <c r="P338" s="2"/>
      <c r="Q338" s="2"/>
      <c r="R338" s="6"/>
      <c r="S338" s="2" t="s">
        <v>71</v>
      </c>
      <c r="T338" t="str">
        <f t="shared" si="5"/>
        <v>1000001010KERAMIK 123RIZALAGT602428RdMaine Grigio60X606BOX6,48M2140000Hijau8400004522045222Depok</v>
      </c>
    </row>
    <row r="339" spans="1:20" x14ac:dyDescent="0.3">
      <c r="A339" s="2">
        <v>1000001212</v>
      </c>
      <c r="B339" s="2" t="s">
        <v>72</v>
      </c>
      <c r="C339" s="2" t="s">
        <v>64</v>
      </c>
      <c r="D339" s="2" t="s">
        <v>127</v>
      </c>
      <c r="E339" s="2" t="s">
        <v>128</v>
      </c>
      <c r="F339" s="2" t="s">
        <v>67</v>
      </c>
      <c r="G339" s="3">
        <v>18</v>
      </c>
      <c r="H339" s="2" t="s">
        <v>68</v>
      </c>
      <c r="I339" s="4">
        <v>19.440000000000001</v>
      </c>
      <c r="J339" s="2" t="s">
        <v>69</v>
      </c>
      <c r="K339" s="3">
        <v>140000</v>
      </c>
      <c r="L339" s="3" t="s">
        <v>144</v>
      </c>
      <c r="M339" s="3">
        <v>2520000</v>
      </c>
      <c r="N339" s="5">
        <v>45196</v>
      </c>
      <c r="O339" s="5">
        <v>45201</v>
      </c>
      <c r="P339" s="2"/>
      <c r="Q339" s="2"/>
      <c r="R339" s="6"/>
      <c r="S339" s="2" t="s">
        <v>75</v>
      </c>
      <c r="T339" t="str">
        <f t="shared" si="5"/>
        <v>1000001212KARYA MATERIALBAMBANGAGT602146RdVancouver Grey60X6018BOX19,44M2140000Hijau25200004519645201Bekasi</v>
      </c>
    </row>
    <row r="340" spans="1:20" x14ac:dyDescent="0.3">
      <c r="A340" s="2">
        <v>1000001212</v>
      </c>
      <c r="B340" s="2" t="s">
        <v>72</v>
      </c>
      <c r="C340" s="2" t="s">
        <v>64</v>
      </c>
      <c r="D340" s="2" t="s">
        <v>113</v>
      </c>
      <c r="E340" s="2" t="s">
        <v>114</v>
      </c>
      <c r="F340" s="2" t="s">
        <v>67</v>
      </c>
      <c r="G340" s="3">
        <v>5</v>
      </c>
      <c r="H340" s="2" t="s">
        <v>68</v>
      </c>
      <c r="I340" s="4">
        <v>5.4</v>
      </c>
      <c r="J340" s="2" t="s">
        <v>69</v>
      </c>
      <c r="K340" s="3">
        <v>140000</v>
      </c>
      <c r="L340" s="3" t="s">
        <v>144</v>
      </c>
      <c r="M340" s="3">
        <v>700000</v>
      </c>
      <c r="N340" s="5">
        <v>45204</v>
      </c>
      <c r="O340" s="5">
        <v>45206</v>
      </c>
      <c r="P340" s="2"/>
      <c r="Q340" s="2"/>
      <c r="R340" s="6"/>
      <c r="S340" s="2" t="s">
        <v>75</v>
      </c>
      <c r="T340" t="str">
        <f t="shared" si="5"/>
        <v>1000001212KARYA MATERIALBAMBANGAGT602121RdMelbourne White60X605BOX5,4M2140000Hijau7000004520445206Bekasi</v>
      </c>
    </row>
    <row r="341" spans="1:20" x14ac:dyDescent="0.3">
      <c r="A341" s="2">
        <v>1000001212</v>
      </c>
      <c r="B341" s="2" t="s">
        <v>72</v>
      </c>
      <c r="C341" s="2" t="s">
        <v>64</v>
      </c>
      <c r="D341" s="2" t="s">
        <v>113</v>
      </c>
      <c r="E341" s="2" t="s">
        <v>114</v>
      </c>
      <c r="F341" s="2" t="s">
        <v>67</v>
      </c>
      <c r="G341" s="3">
        <v>1</v>
      </c>
      <c r="H341" s="2" t="s">
        <v>68</v>
      </c>
      <c r="I341" s="4">
        <v>1.08</v>
      </c>
      <c r="J341" s="2" t="s">
        <v>69</v>
      </c>
      <c r="K341" s="3">
        <v>140000</v>
      </c>
      <c r="L341" s="3" t="s">
        <v>144</v>
      </c>
      <c r="M341" s="3">
        <v>140000</v>
      </c>
      <c r="N341" s="5">
        <v>45208</v>
      </c>
      <c r="O341" s="5">
        <v>45209</v>
      </c>
      <c r="P341" s="2"/>
      <c r="Q341" s="2"/>
      <c r="R341" s="6"/>
      <c r="S341" s="2" t="s">
        <v>75</v>
      </c>
      <c r="T341" t="str">
        <f t="shared" si="5"/>
        <v>1000001212KARYA MATERIALBAMBANGAGT602121RdMelbourne White60X601BOX1,08M2140000Hijau1400004520845209Bekasi</v>
      </c>
    </row>
    <row r="342" spans="1:20" x14ac:dyDescent="0.3">
      <c r="A342" s="2">
        <v>1000001010</v>
      </c>
      <c r="B342" s="2" t="s">
        <v>63</v>
      </c>
      <c r="C342" s="2" t="s">
        <v>82</v>
      </c>
      <c r="D342" s="2" t="s">
        <v>134</v>
      </c>
      <c r="E342" s="2" t="s">
        <v>135</v>
      </c>
      <c r="F342" s="2" t="s">
        <v>67</v>
      </c>
      <c r="G342" s="3">
        <v>9</v>
      </c>
      <c r="H342" s="2" t="s">
        <v>68</v>
      </c>
      <c r="I342" s="4">
        <v>9.7200000000000006</v>
      </c>
      <c r="J342" s="2" t="s">
        <v>69</v>
      </c>
      <c r="K342" s="3">
        <v>140000</v>
      </c>
      <c r="L342" s="3" t="s">
        <v>144</v>
      </c>
      <c r="M342" s="3">
        <v>1260000</v>
      </c>
      <c r="N342" s="5">
        <v>45203</v>
      </c>
      <c r="O342" s="5">
        <v>45204</v>
      </c>
      <c r="P342" s="2"/>
      <c r="Q342" s="2"/>
      <c r="R342" s="6"/>
      <c r="S342" s="2" t="s">
        <v>71</v>
      </c>
      <c r="T342" t="str">
        <f t="shared" si="5"/>
        <v>1000001010KERAMIK 123RIZALAGT602428RdMaine Grigio60X609BOX9,72M2140000Hijau12600004520345204Depok</v>
      </c>
    </row>
    <row r="343" spans="1:20" x14ac:dyDescent="0.3">
      <c r="A343" s="2">
        <v>1000001010</v>
      </c>
      <c r="B343" s="2" t="s">
        <v>63</v>
      </c>
      <c r="C343" s="2" t="s">
        <v>82</v>
      </c>
      <c r="D343" s="2" t="s">
        <v>134</v>
      </c>
      <c r="E343" s="2" t="s">
        <v>135</v>
      </c>
      <c r="F343" s="2" t="s">
        <v>67</v>
      </c>
      <c r="G343" s="3">
        <v>7</v>
      </c>
      <c r="H343" s="2" t="s">
        <v>68</v>
      </c>
      <c r="I343" s="4">
        <v>7.56</v>
      </c>
      <c r="J343" s="2" t="s">
        <v>69</v>
      </c>
      <c r="K343" s="3">
        <v>140000</v>
      </c>
      <c r="L343" s="3" t="s">
        <v>144</v>
      </c>
      <c r="M343" s="3">
        <v>980000</v>
      </c>
      <c r="N343" s="5">
        <v>45203</v>
      </c>
      <c r="O343" s="5">
        <v>45204</v>
      </c>
      <c r="P343" s="2"/>
      <c r="Q343" s="2"/>
      <c r="R343" s="6"/>
      <c r="S343" s="2" t="s">
        <v>71</v>
      </c>
      <c r="T343" t="str">
        <f t="shared" si="5"/>
        <v>1000001010KERAMIK 123RIZALAGT602428RdMaine Grigio60X607BOX7,56M2140000Hijau9800004520345204Depok</v>
      </c>
    </row>
    <row r="344" spans="1:20" x14ac:dyDescent="0.3">
      <c r="A344" s="2">
        <v>1000001111</v>
      </c>
      <c r="B344" s="2" t="s">
        <v>131</v>
      </c>
      <c r="C344" s="2" t="s">
        <v>132</v>
      </c>
      <c r="D344" s="2" t="s">
        <v>96</v>
      </c>
      <c r="E344" s="2" t="s">
        <v>97</v>
      </c>
      <c r="F344" s="2" t="s">
        <v>67</v>
      </c>
      <c r="G344" s="3">
        <v>178</v>
      </c>
      <c r="H344" s="2" t="s">
        <v>68</v>
      </c>
      <c r="I344" s="4">
        <v>192.24</v>
      </c>
      <c r="J344" s="2" t="s">
        <v>69</v>
      </c>
      <c r="K344" s="3">
        <v>140000</v>
      </c>
      <c r="L344" s="3" t="s">
        <v>144</v>
      </c>
      <c r="M344" s="3">
        <v>24920000</v>
      </c>
      <c r="N344" s="5">
        <v>45244</v>
      </c>
      <c r="O344" s="5">
        <v>45245</v>
      </c>
      <c r="P344" s="2"/>
      <c r="Q344" s="2"/>
      <c r="R344" s="6"/>
      <c r="S344" s="2" t="s">
        <v>133</v>
      </c>
      <c r="T344" t="str">
        <f t="shared" si="5"/>
        <v>1000001111NIA BANGUNANHARRYAGT602145RdVancouver Bone60X60178BOX192,24M2140000Hijau249200004524445245Jakarta</v>
      </c>
    </row>
    <row r="345" spans="1:20" x14ac:dyDescent="0.3">
      <c r="A345" s="2">
        <v>1000001111</v>
      </c>
      <c r="B345" s="2" t="s">
        <v>131</v>
      </c>
      <c r="C345" s="2" t="s">
        <v>132</v>
      </c>
      <c r="D345" s="2" t="s">
        <v>96</v>
      </c>
      <c r="E345" s="2" t="s">
        <v>97</v>
      </c>
      <c r="F345" s="2" t="s">
        <v>67</v>
      </c>
      <c r="G345" s="3">
        <v>80</v>
      </c>
      <c r="H345" s="2" t="s">
        <v>68</v>
      </c>
      <c r="I345" s="4">
        <v>86.4</v>
      </c>
      <c r="J345" s="2" t="s">
        <v>69</v>
      </c>
      <c r="K345" s="3">
        <v>140000</v>
      </c>
      <c r="L345" s="3" t="s">
        <v>144</v>
      </c>
      <c r="M345" s="3">
        <v>11200000</v>
      </c>
      <c r="N345" s="5">
        <v>45244</v>
      </c>
      <c r="O345" s="5">
        <v>45245</v>
      </c>
      <c r="P345" s="2"/>
      <c r="Q345" s="2"/>
      <c r="R345" s="6"/>
      <c r="S345" s="2" t="s">
        <v>133</v>
      </c>
      <c r="T345" t="str">
        <f t="shared" si="5"/>
        <v>1000001111NIA BANGUNANHARRYAGT602145RdVancouver Bone60X6080BOX86,4M2140000Hijau112000004524445245Jakarta</v>
      </c>
    </row>
    <row r="346" spans="1:20" x14ac:dyDescent="0.3">
      <c r="A346" s="2">
        <v>1000001010</v>
      </c>
      <c r="B346" s="2" t="s">
        <v>63</v>
      </c>
      <c r="C346" s="2" t="s">
        <v>82</v>
      </c>
      <c r="D346" s="2" t="s">
        <v>165</v>
      </c>
      <c r="E346" s="2" t="s">
        <v>166</v>
      </c>
      <c r="F346" s="2" t="s">
        <v>67</v>
      </c>
      <c r="G346" s="3">
        <v>240</v>
      </c>
      <c r="H346" s="2" t="s">
        <v>68</v>
      </c>
      <c r="I346" s="4">
        <v>259.2</v>
      </c>
      <c r="J346" s="2" t="s">
        <v>69</v>
      </c>
      <c r="K346" s="3">
        <v>140000</v>
      </c>
      <c r="L346" s="3" t="s">
        <v>144</v>
      </c>
      <c r="M346" s="3">
        <v>33600000</v>
      </c>
      <c r="N346" s="5">
        <v>45233</v>
      </c>
      <c r="O346" s="5">
        <v>45239</v>
      </c>
      <c r="P346" s="2"/>
      <c r="Q346" s="2"/>
      <c r="R346" s="6"/>
      <c r="S346" s="2" t="s">
        <v>71</v>
      </c>
      <c r="T346" t="str">
        <f t="shared" si="5"/>
        <v>1000001010KERAMIK 123RIZALAGT602058RdPiccadilly Taupe60X60240BOX259,2M2140000Hijau336000004523345239Depok</v>
      </c>
    </row>
    <row r="347" spans="1:20" x14ac:dyDescent="0.3">
      <c r="A347" s="2">
        <v>1000001010</v>
      </c>
      <c r="B347" s="2" t="s">
        <v>63</v>
      </c>
      <c r="C347" s="2" t="s">
        <v>82</v>
      </c>
      <c r="D347" s="2" t="s">
        <v>145</v>
      </c>
      <c r="E347" s="2" t="s">
        <v>146</v>
      </c>
      <c r="F347" s="2" t="s">
        <v>67</v>
      </c>
      <c r="G347" s="3">
        <v>30</v>
      </c>
      <c r="H347" s="2" t="s">
        <v>68</v>
      </c>
      <c r="I347" s="4">
        <v>32.4</v>
      </c>
      <c r="J347" s="2" t="s">
        <v>69</v>
      </c>
      <c r="K347" s="3">
        <v>140000</v>
      </c>
      <c r="L347" s="3" t="s">
        <v>144</v>
      </c>
      <c r="M347" s="3">
        <v>4200000</v>
      </c>
      <c r="N347" s="5">
        <v>45233</v>
      </c>
      <c r="O347" s="5">
        <v>45240</v>
      </c>
      <c r="P347" s="2"/>
      <c r="Q347" s="2"/>
      <c r="R347" s="6"/>
      <c r="S347" s="2" t="s">
        <v>71</v>
      </c>
      <c r="T347" t="str">
        <f t="shared" si="5"/>
        <v>1000001010KERAMIK 123RIZALAGT602055RdPiccadilly Bone60X6030BOX32,4M2140000Hijau42000004523345240Depok</v>
      </c>
    </row>
    <row r="348" spans="1:20" x14ac:dyDescent="0.3">
      <c r="A348" s="2">
        <v>1000001010</v>
      </c>
      <c r="B348" s="2" t="s">
        <v>63</v>
      </c>
      <c r="C348" s="2" t="s">
        <v>82</v>
      </c>
      <c r="D348" s="2" t="s">
        <v>165</v>
      </c>
      <c r="E348" s="2" t="s">
        <v>166</v>
      </c>
      <c r="F348" s="2" t="s">
        <v>67</v>
      </c>
      <c r="G348" s="3">
        <v>185</v>
      </c>
      <c r="H348" s="2" t="s">
        <v>68</v>
      </c>
      <c r="I348" s="4">
        <v>199.8</v>
      </c>
      <c r="J348" s="2" t="s">
        <v>69</v>
      </c>
      <c r="K348" s="3">
        <v>140000</v>
      </c>
      <c r="L348" s="3" t="s">
        <v>144</v>
      </c>
      <c r="M348" s="3">
        <v>25900000</v>
      </c>
      <c r="N348" s="5">
        <v>45233</v>
      </c>
      <c r="O348" s="5">
        <v>45240</v>
      </c>
      <c r="P348" s="2"/>
      <c r="Q348" s="2"/>
      <c r="R348" s="6"/>
      <c r="S348" s="2" t="s">
        <v>71</v>
      </c>
      <c r="T348" t="str">
        <f t="shared" si="5"/>
        <v>1000001010KERAMIK 123RIZALAGT602058RdPiccadilly Taupe60X60185BOX199,8M2140000Hijau259000004523345240Depok</v>
      </c>
    </row>
    <row r="349" spans="1:20" x14ac:dyDescent="0.3">
      <c r="A349" s="2">
        <v>1000001212</v>
      </c>
      <c r="B349" s="2" t="s">
        <v>72</v>
      </c>
      <c r="C349" s="2" t="s">
        <v>64</v>
      </c>
      <c r="D349" s="2" t="s">
        <v>103</v>
      </c>
      <c r="E349" s="2" t="s">
        <v>104</v>
      </c>
      <c r="F349" s="2" t="s">
        <v>67</v>
      </c>
      <c r="G349" s="3">
        <v>16</v>
      </c>
      <c r="H349" s="2" t="s">
        <v>68</v>
      </c>
      <c r="I349" s="4">
        <v>17.28</v>
      </c>
      <c r="J349" s="2" t="s">
        <v>69</v>
      </c>
      <c r="K349" s="3">
        <v>140000</v>
      </c>
      <c r="L349" s="3" t="s">
        <v>144</v>
      </c>
      <c r="M349" s="3">
        <v>2240000</v>
      </c>
      <c r="N349" s="5">
        <v>45246</v>
      </c>
      <c r="O349" s="5">
        <v>45246</v>
      </c>
      <c r="P349" s="2"/>
      <c r="Q349" s="2"/>
      <c r="R349" s="6"/>
      <c r="S349" s="2" t="s">
        <v>75</v>
      </c>
      <c r="T349" t="str">
        <f t="shared" si="5"/>
        <v>1000001212KARYA MATERIALBAMBANGAGT602518RdPozlana Dark60X6016BOX17,28M2140000Hijau22400004524645246Bekasi</v>
      </c>
    </row>
    <row r="350" spans="1:20" x14ac:dyDescent="0.3">
      <c r="A350" s="2">
        <v>1000001212</v>
      </c>
      <c r="B350" s="2" t="s">
        <v>72</v>
      </c>
      <c r="C350" s="2" t="s">
        <v>64</v>
      </c>
      <c r="D350" s="2" t="s">
        <v>113</v>
      </c>
      <c r="E350" s="2" t="s">
        <v>114</v>
      </c>
      <c r="F350" s="2" t="s">
        <v>67</v>
      </c>
      <c r="G350" s="3">
        <v>8</v>
      </c>
      <c r="H350" s="2" t="s">
        <v>68</v>
      </c>
      <c r="I350" s="4">
        <v>8.64</v>
      </c>
      <c r="J350" s="2" t="s">
        <v>69</v>
      </c>
      <c r="K350" s="3">
        <v>140000</v>
      </c>
      <c r="L350" s="3" t="s">
        <v>144</v>
      </c>
      <c r="M350" s="3">
        <v>1120000</v>
      </c>
      <c r="N350" s="5">
        <v>45246</v>
      </c>
      <c r="O350" s="5">
        <v>45246</v>
      </c>
      <c r="P350" s="2"/>
      <c r="Q350" s="2"/>
      <c r="R350" s="6"/>
      <c r="S350" s="2" t="s">
        <v>75</v>
      </c>
      <c r="T350" t="str">
        <f t="shared" si="5"/>
        <v>1000001212KARYA MATERIALBAMBANGAGT602121RdMelbourne White60X608BOX8,64M2140000Hijau11200004524645246Bekasi</v>
      </c>
    </row>
    <row r="351" spans="1:20" x14ac:dyDescent="0.3">
      <c r="A351" s="2">
        <v>1000001212</v>
      </c>
      <c r="B351" s="2" t="s">
        <v>72</v>
      </c>
      <c r="C351" s="2" t="s">
        <v>64</v>
      </c>
      <c r="D351" s="2" t="s">
        <v>123</v>
      </c>
      <c r="E351" s="2" t="s">
        <v>124</v>
      </c>
      <c r="F351" s="2" t="s">
        <v>67</v>
      </c>
      <c r="G351" s="3">
        <v>43</v>
      </c>
      <c r="H351" s="2" t="s">
        <v>68</v>
      </c>
      <c r="I351" s="4">
        <v>46.44</v>
      </c>
      <c r="J351" s="2" t="s">
        <v>69</v>
      </c>
      <c r="K351" s="3">
        <v>140000</v>
      </c>
      <c r="L351" s="3" t="s">
        <v>144</v>
      </c>
      <c r="M351" s="3">
        <v>6020000</v>
      </c>
      <c r="N351" s="5">
        <v>45246</v>
      </c>
      <c r="O351" s="5">
        <v>45246</v>
      </c>
      <c r="P351" s="2"/>
      <c r="Q351" s="2"/>
      <c r="R351" s="6"/>
      <c r="S351" s="2" t="s">
        <v>75</v>
      </c>
      <c r="T351" t="str">
        <f t="shared" si="5"/>
        <v>1000001212KARYA MATERIALBAMBANGAGT602517RdPozlana Light60X6043BOX46,44M2140000Hijau60200004524645246Bekasi</v>
      </c>
    </row>
    <row r="352" spans="1:20" x14ac:dyDescent="0.3">
      <c r="A352" s="2">
        <v>1000001212</v>
      </c>
      <c r="B352" s="2" t="s">
        <v>72</v>
      </c>
      <c r="C352" s="2" t="s">
        <v>64</v>
      </c>
      <c r="D352" s="2" t="s">
        <v>111</v>
      </c>
      <c r="E352" s="2" t="s">
        <v>112</v>
      </c>
      <c r="F352" s="2" t="s">
        <v>67</v>
      </c>
      <c r="G352" s="3">
        <v>18</v>
      </c>
      <c r="H352" s="2" t="s">
        <v>68</v>
      </c>
      <c r="I352" s="4">
        <v>19.440000000000001</v>
      </c>
      <c r="J352" s="2" t="s">
        <v>69</v>
      </c>
      <c r="K352" s="3">
        <v>140000</v>
      </c>
      <c r="L352" s="3" t="s">
        <v>144</v>
      </c>
      <c r="M352" s="3">
        <v>2520000</v>
      </c>
      <c r="N352" s="5">
        <v>45246</v>
      </c>
      <c r="O352" s="5">
        <v>45246</v>
      </c>
      <c r="P352" s="2"/>
      <c r="Q352" s="2"/>
      <c r="R352" s="6"/>
      <c r="S352" s="2" t="s">
        <v>75</v>
      </c>
      <c r="T352" t="str">
        <f t="shared" si="5"/>
        <v>1000001212KARYA MATERIALBAMBANGAGT602154RdMarseille Bone60X6018BOX19,44M2140000Hijau25200004524645246Bekasi</v>
      </c>
    </row>
    <row r="353" spans="1:20" x14ac:dyDescent="0.3">
      <c r="A353" s="2">
        <v>1000001212</v>
      </c>
      <c r="B353" s="2" t="s">
        <v>72</v>
      </c>
      <c r="C353" s="2" t="s">
        <v>64</v>
      </c>
      <c r="D353" s="2" t="s">
        <v>123</v>
      </c>
      <c r="E353" s="2" t="s">
        <v>124</v>
      </c>
      <c r="F353" s="2" t="s">
        <v>67</v>
      </c>
      <c r="G353" s="3">
        <v>99</v>
      </c>
      <c r="H353" s="2" t="s">
        <v>68</v>
      </c>
      <c r="I353" s="4">
        <v>106.92</v>
      </c>
      <c r="J353" s="2" t="s">
        <v>69</v>
      </c>
      <c r="K353" s="3">
        <v>140000</v>
      </c>
      <c r="L353" s="3" t="s">
        <v>144</v>
      </c>
      <c r="M353" s="3">
        <v>13860000</v>
      </c>
      <c r="N353" s="5">
        <v>45246</v>
      </c>
      <c r="O353" s="5">
        <v>45250</v>
      </c>
      <c r="P353" s="2"/>
      <c r="Q353" s="2"/>
      <c r="R353" s="6"/>
      <c r="S353" s="2" t="s">
        <v>75</v>
      </c>
      <c r="T353" t="str">
        <f t="shared" si="5"/>
        <v>1000001212KARYA MATERIALBAMBANGAGT602517RdPozlana Light60X6099BOX106,92M2140000Hijau138600004524645250Bekasi</v>
      </c>
    </row>
    <row r="354" spans="1:20" x14ac:dyDescent="0.3">
      <c r="A354" s="2">
        <v>1000001111</v>
      </c>
      <c r="B354" s="2" t="s">
        <v>131</v>
      </c>
      <c r="C354" s="2" t="s">
        <v>132</v>
      </c>
      <c r="D354" s="2" t="s">
        <v>101</v>
      </c>
      <c r="E354" s="2" t="s">
        <v>102</v>
      </c>
      <c r="F354" s="2" t="s">
        <v>67</v>
      </c>
      <c r="G354" s="3">
        <v>50</v>
      </c>
      <c r="H354" s="2" t="s">
        <v>68</v>
      </c>
      <c r="I354" s="4">
        <v>54</v>
      </c>
      <c r="J354" s="2" t="s">
        <v>69</v>
      </c>
      <c r="K354" s="3">
        <v>140000</v>
      </c>
      <c r="L354" s="3" t="s">
        <v>144</v>
      </c>
      <c r="M354" s="3">
        <v>7000000</v>
      </c>
      <c r="N354" s="5">
        <v>45244</v>
      </c>
      <c r="O354" s="5">
        <v>45244</v>
      </c>
      <c r="P354" s="2"/>
      <c r="Q354" s="2"/>
      <c r="R354" s="6"/>
      <c r="S354" s="2" t="s">
        <v>133</v>
      </c>
      <c r="T354" t="str">
        <f t="shared" si="5"/>
        <v>1000001111NIA BANGUNANHARRYAGT602251RdYokohama Bone60X6050BOX54M2140000Hijau70000004524445244Jakarta</v>
      </c>
    </row>
    <row r="355" spans="1:20" x14ac:dyDescent="0.3">
      <c r="A355" s="2">
        <v>1000001212</v>
      </c>
      <c r="B355" s="2" t="s">
        <v>72</v>
      </c>
      <c r="C355" s="2" t="s">
        <v>64</v>
      </c>
      <c r="D355" s="2" t="s">
        <v>138</v>
      </c>
      <c r="E355" s="2" t="s">
        <v>139</v>
      </c>
      <c r="F355" s="2" t="s">
        <v>67</v>
      </c>
      <c r="G355" s="3">
        <v>5</v>
      </c>
      <c r="H355" s="2" t="s">
        <v>68</v>
      </c>
      <c r="I355" s="4">
        <v>5.4</v>
      </c>
      <c r="J355" s="2" t="s">
        <v>69</v>
      </c>
      <c r="K355" s="3">
        <v>140000</v>
      </c>
      <c r="L355" s="3" t="s">
        <v>144</v>
      </c>
      <c r="M355" s="3">
        <v>700000</v>
      </c>
      <c r="N355" s="5">
        <v>45250</v>
      </c>
      <c r="O355" s="5">
        <v>45251</v>
      </c>
      <c r="P355" s="2"/>
      <c r="Q355" s="2"/>
      <c r="R355" s="6"/>
      <c r="S355" s="2" t="s">
        <v>75</v>
      </c>
      <c r="T355" t="str">
        <f t="shared" si="5"/>
        <v>1000001212KARYA MATERIALBAMBANGAGT602427RdMaine Perla60X605BOX5,4M2140000Hijau7000004525045251Bekasi</v>
      </c>
    </row>
    <row r="356" spans="1:20" x14ac:dyDescent="0.3">
      <c r="A356" s="2">
        <v>1000001212</v>
      </c>
      <c r="B356" s="2" t="s">
        <v>72</v>
      </c>
      <c r="C356" s="2" t="s">
        <v>64</v>
      </c>
      <c r="D356" s="2" t="s">
        <v>103</v>
      </c>
      <c r="E356" s="2" t="s">
        <v>104</v>
      </c>
      <c r="F356" s="2" t="s">
        <v>67</v>
      </c>
      <c r="G356" s="3">
        <v>2</v>
      </c>
      <c r="H356" s="2" t="s">
        <v>68</v>
      </c>
      <c r="I356" s="4">
        <v>2.16</v>
      </c>
      <c r="J356" s="2" t="s">
        <v>69</v>
      </c>
      <c r="K356" s="3">
        <v>140000</v>
      </c>
      <c r="L356" s="3" t="s">
        <v>144</v>
      </c>
      <c r="M356" s="3">
        <v>280000</v>
      </c>
      <c r="N356" s="5">
        <v>45257</v>
      </c>
      <c r="O356" s="5">
        <v>45258</v>
      </c>
      <c r="P356" s="2"/>
      <c r="Q356" s="2"/>
      <c r="R356" s="6"/>
      <c r="S356" s="2" t="s">
        <v>75</v>
      </c>
      <c r="T356" t="str">
        <f t="shared" si="5"/>
        <v>1000001212KARYA MATERIALBAMBANGAGT602518RdPozlana Dark60X602BOX2,16M2140000Hijau2800004525745258Bekasi</v>
      </c>
    </row>
    <row r="357" spans="1:20" x14ac:dyDescent="0.3">
      <c r="A357" s="2">
        <v>1000001212</v>
      </c>
      <c r="B357" s="2" t="s">
        <v>72</v>
      </c>
      <c r="C357" s="2" t="s">
        <v>64</v>
      </c>
      <c r="D357" s="2" t="s">
        <v>113</v>
      </c>
      <c r="E357" s="2" t="s">
        <v>114</v>
      </c>
      <c r="F357" s="2" t="s">
        <v>67</v>
      </c>
      <c r="G357" s="3">
        <v>2</v>
      </c>
      <c r="H357" s="2" t="s">
        <v>68</v>
      </c>
      <c r="I357" s="4">
        <v>2.16</v>
      </c>
      <c r="J357" s="2" t="s">
        <v>69</v>
      </c>
      <c r="K357" s="3">
        <v>140000</v>
      </c>
      <c r="L357" s="3" t="s">
        <v>144</v>
      </c>
      <c r="M357" s="3">
        <v>280000</v>
      </c>
      <c r="N357" s="5">
        <v>45257</v>
      </c>
      <c r="O357" s="5">
        <v>45258</v>
      </c>
      <c r="P357" s="2"/>
      <c r="Q357" s="2"/>
      <c r="R357" s="6"/>
      <c r="S357" s="2" t="s">
        <v>75</v>
      </c>
      <c r="T357" t="str">
        <f t="shared" si="5"/>
        <v>1000001212KARYA MATERIALBAMBANGAGT602121RdMelbourne White60X602BOX2,16M2140000Hijau2800004525745258Bekasi</v>
      </c>
    </row>
    <row r="358" spans="1:20" x14ac:dyDescent="0.3">
      <c r="A358" s="2">
        <v>1000001212</v>
      </c>
      <c r="B358" s="2" t="s">
        <v>72</v>
      </c>
      <c r="C358" s="2" t="s">
        <v>64</v>
      </c>
      <c r="D358" s="2" t="s">
        <v>111</v>
      </c>
      <c r="E358" s="2" t="s">
        <v>112</v>
      </c>
      <c r="F358" s="2" t="s">
        <v>67</v>
      </c>
      <c r="G358" s="3">
        <v>10</v>
      </c>
      <c r="H358" s="2" t="s">
        <v>68</v>
      </c>
      <c r="I358" s="4">
        <v>10.8</v>
      </c>
      <c r="J358" s="2" t="s">
        <v>69</v>
      </c>
      <c r="K358" s="3">
        <v>140000</v>
      </c>
      <c r="L358" s="3" t="s">
        <v>144</v>
      </c>
      <c r="M358" s="3">
        <v>1400000</v>
      </c>
      <c r="N358" s="5">
        <v>45253</v>
      </c>
      <c r="O358" s="5">
        <v>45258</v>
      </c>
      <c r="P358" s="2"/>
      <c r="Q358" s="2"/>
      <c r="R358" s="6"/>
      <c r="S358" s="2" t="s">
        <v>75</v>
      </c>
      <c r="T358" t="str">
        <f t="shared" si="5"/>
        <v>1000001212KARYA MATERIALBAMBANGAGT602154RdMarseille Bone60X6010BOX10,8M2140000Hijau14000004525345258Bekasi</v>
      </c>
    </row>
    <row r="359" spans="1:20" x14ac:dyDescent="0.3">
      <c r="A359" s="2">
        <v>1000001111</v>
      </c>
      <c r="B359" s="2" t="s">
        <v>131</v>
      </c>
      <c r="C359" s="2" t="s">
        <v>132</v>
      </c>
      <c r="D359" s="2" t="s">
        <v>96</v>
      </c>
      <c r="E359" s="2" t="s">
        <v>97</v>
      </c>
      <c r="F359" s="2" t="s">
        <v>67</v>
      </c>
      <c r="G359" s="3">
        <v>160</v>
      </c>
      <c r="H359" s="2" t="s">
        <v>68</v>
      </c>
      <c r="I359" s="4">
        <v>172.8</v>
      </c>
      <c r="J359" s="2" t="s">
        <v>69</v>
      </c>
      <c r="K359" s="3">
        <v>140000</v>
      </c>
      <c r="L359" s="3" t="s">
        <v>144</v>
      </c>
      <c r="M359" s="3">
        <v>22400000</v>
      </c>
      <c r="N359" s="5">
        <v>45259</v>
      </c>
      <c r="O359" s="5">
        <v>45260</v>
      </c>
      <c r="P359" s="2"/>
      <c r="Q359" s="2"/>
      <c r="R359" s="6"/>
      <c r="S359" s="2" t="s">
        <v>133</v>
      </c>
      <c r="T359" t="str">
        <f t="shared" si="5"/>
        <v>1000001111NIA BANGUNANHARRYAGT602145RdVancouver Bone60X60160BOX172,8M2140000Hijau224000004525945260Jakarta</v>
      </c>
    </row>
    <row r="360" spans="1:20" x14ac:dyDescent="0.3">
      <c r="A360" s="2">
        <v>1000001212</v>
      </c>
      <c r="B360" s="2" t="s">
        <v>72</v>
      </c>
      <c r="C360" s="2" t="s">
        <v>64</v>
      </c>
      <c r="D360" s="2" t="s">
        <v>96</v>
      </c>
      <c r="E360" s="2" t="s">
        <v>97</v>
      </c>
      <c r="F360" s="2" t="s">
        <v>67</v>
      </c>
      <c r="G360" s="3">
        <v>15</v>
      </c>
      <c r="H360" s="2" t="s">
        <v>68</v>
      </c>
      <c r="I360" s="4">
        <v>16.2</v>
      </c>
      <c r="J360" s="2" t="s">
        <v>69</v>
      </c>
      <c r="K360" s="3">
        <v>140000</v>
      </c>
      <c r="L360" s="3" t="s">
        <v>144</v>
      </c>
      <c r="M360" s="3">
        <v>2100000</v>
      </c>
      <c r="N360" s="5">
        <v>45230</v>
      </c>
      <c r="O360" s="5">
        <v>45231</v>
      </c>
      <c r="P360" s="2"/>
      <c r="Q360" s="2"/>
      <c r="R360" s="6"/>
      <c r="S360" s="2" t="s">
        <v>75</v>
      </c>
      <c r="T360" t="str">
        <f t="shared" si="5"/>
        <v>1000001212KARYA MATERIALBAMBANGAGT602145RdVancouver Bone60X6015BOX16,2M2140000Hijau21000004523045231Bekasi</v>
      </c>
    </row>
    <row r="361" spans="1:20" x14ac:dyDescent="0.3">
      <c r="A361" s="2">
        <v>1000001212</v>
      </c>
      <c r="B361" s="2" t="s">
        <v>72</v>
      </c>
      <c r="C361" s="2" t="s">
        <v>64</v>
      </c>
      <c r="D361" s="2" t="s">
        <v>138</v>
      </c>
      <c r="E361" s="2" t="s">
        <v>139</v>
      </c>
      <c r="F361" s="2" t="s">
        <v>67</v>
      </c>
      <c r="G361" s="3">
        <v>10</v>
      </c>
      <c r="H361" s="2" t="s">
        <v>68</v>
      </c>
      <c r="I361" s="4">
        <v>10.8</v>
      </c>
      <c r="J361" s="2" t="s">
        <v>69</v>
      </c>
      <c r="K361" s="3">
        <v>140000</v>
      </c>
      <c r="L361" s="3" t="s">
        <v>144</v>
      </c>
      <c r="M361" s="3">
        <v>1400000</v>
      </c>
      <c r="N361" s="5">
        <v>45240</v>
      </c>
      <c r="O361" s="5">
        <v>45240</v>
      </c>
      <c r="P361" s="2"/>
      <c r="Q361" s="2"/>
      <c r="R361" s="6"/>
      <c r="S361" s="2" t="s">
        <v>75</v>
      </c>
      <c r="T361" t="str">
        <f t="shared" si="5"/>
        <v>1000001212KARYA MATERIALBAMBANGAGT602427RdMaine Perla60X6010BOX10,8M2140000Hijau14000004524045240Bekasi</v>
      </c>
    </row>
    <row r="362" spans="1:20" x14ac:dyDescent="0.3">
      <c r="A362" s="2">
        <v>1000001212</v>
      </c>
      <c r="B362" s="2" t="s">
        <v>72</v>
      </c>
      <c r="C362" s="2" t="s">
        <v>64</v>
      </c>
      <c r="D362" s="2" t="s">
        <v>171</v>
      </c>
      <c r="E362" s="2" t="s">
        <v>172</v>
      </c>
      <c r="F362" s="2" t="s">
        <v>67</v>
      </c>
      <c r="G362" s="3">
        <v>6</v>
      </c>
      <c r="H362" s="2" t="s">
        <v>68</v>
      </c>
      <c r="I362" s="4">
        <v>6.48</v>
      </c>
      <c r="J362" s="2" t="s">
        <v>69</v>
      </c>
      <c r="K362" s="3">
        <v>140000</v>
      </c>
      <c r="L362" s="3" t="s">
        <v>144</v>
      </c>
      <c r="M362" s="3">
        <v>840000</v>
      </c>
      <c r="N362" s="5">
        <v>45252</v>
      </c>
      <c r="O362" s="5">
        <v>45252</v>
      </c>
      <c r="P362" s="2"/>
      <c r="Q362" s="2"/>
      <c r="R362" s="6"/>
      <c r="S362" s="2" t="s">
        <v>75</v>
      </c>
      <c r="T362" t="str">
        <f t="shared" si="5"/>
        <v>1000001212KARYA MATERIALBAMBANGAGT602552RdSpezia Charcoal60X606BOX6,48M2140000Hijau8400004525245252Bekasi</v>
      </c>
    </row>
    <row r="363" spans="1:20" x14ac:dyDescent="0.3">
      <c r="A363" s="2">
        <v>1000001212</v>
      </c>
      <c r="B363" s="2" t="s">
        <v>72</v>
      </c>
      <c r="C363" s="2" t="s">
        <v>64</v>
      </c>
      <c r="D363" s="2" t="s">
        <v>147</v>
      </c>
      <c r="E363" s="2" t="s">
        <v>148</v>
      </c>
      <c r="F363" s="2" t="s">
        <v>67</v>
      </c>
      <c r="G363" s="3">
        <v>29</v>
      </c>
      <c r="H363" s="2" t="s">
        <v>68</v>
      </c>
      <c r="I363" s="4">
        <v>31.32</v>
      </c>
      <c r="J363" s="2" t="s">
        <v>69</v>
      </c>
      <c r="K363" s="3">
        <v>140000</v>
      </c>
      <c r="L363" s="3" t="s">
        <v>144</v>
      </c>
      <c r="M363" s="3">
        <v>4060000</v>
      </c>
      <c r="N363" s="5">
        <v>45281</v>
      </c>
      <c r="O363" s="5">
        <v>45282</v>
      </c>
      <c r="P363" s="2"/>
      <c r="Q363" s="2"/>
      <c r="R363" s="6"/>
      <c r="S363" s="2" t="s">
        <v>75</v>
      </c>
      <c r="T363" t="str">
        <f t="shared" si="5"/>
        <v>1000001212KARYA MATERIALBAMBANGAGT602450RdChicago Bone60X6029BOX31,32M2140000Hijau40600004528145282Bekasi</v>
      </c>
    </row>
    <row r="364" spans="1:20" x14ac:dyDescent="0.3">
      <c r="A364" s="2">
        <v>1000001010</v>
      </c>
      <c r="B364" s="2" t="s">
        <v>63</v>
      </c>
      <c r="C364" s="2" t="s">
        <v>82</v>
      </c>
      <c r="D364" s="2" t="s">
        <v>145</v>
      </c>
      <c r="E364" s="2" t="s">
        <v>146</v>
      </c>
      <c r="F364" s="2" t="s">
        <v>67</v>
      </c>
      <c r="G364" s="3">
        <v>13</v>
      </c>
      <c r="H364" s="2" t="s">
        <v>68</v>
      </c>
      <c r="I364" s="4">
        <v>14.04</v>
      </c>
      <c r="J364" s="2" t="s">
        <v>69</v>
      </c>
      <c r="K364" s="3">
        <v>140000</v>
      </c>
      <c r="L364" s="3" t="s">
        <v>144</v>
      </c>
      <c r="M364" s="3">
        <v>1820000</v>
      </c>
      <c r="N364" s="5">
        <v>45279</v>
      </c>
      <c r="O364" s="5">
        <v>45280</v>
      </c>
      <c r="P364" s="2"/>
      <c r="Q364" s="2"/>
      <c r="R364" s="6"/>
      <c r="S364" s="2" t="s">
        <v>71</v>
      </c>
      <c r="T364" t="str">
        <f t="shared" si="5"/>
        <v>1000001010KERAMIK 123RIZALAGT602055RdPiccadilly Bone60X6013BOX14,04M2140000Hijau18200004527945280Depok</v>
      </c>
    </row>
    <row r="365" spans="1:20" x14ac:dyDescent="0.3">
      <c r="A365" s="2">
        <v>1000001212</v>
      </c>
      <c r="B365" s="2" t="s">
        <v>72</v>
      </c>
      <c r="C365" s="2" t="s">
        <v>64</v>
      </c>
      <c r="D365" s="2" t="s">
        <v>111</v>
      </c>
      <c r="E365" s="2" t="s">
        <v>112</v>
      </c>
      <c r="F365" s="2" t="s">
        <v>67</v>
      </c>
      <c r="G365" s="3">
        <v>69</v>
      </c>
      <c r="H365" s="2" t="s">
        <v>68</v>
      </c>
      <c r="I365" s="4">
        <v>74.52</v>
      </c>
      <c r="J365" s="2" t="s">
        <v>69</v>
      </c>
      <c r="K365" s="3">
        <v>140000</v>
      </c>
      <c r="L365" s="3" t="s">
        <v>144</v>
      </c>
      <c r="M365" s="3">
        <v>9660000</v>
      </c>
      <c r="N365" s="5">
        <v>45287</v>
      </c>
      <c r="O365" s="5">
        <v>45287</v>
      </c>
      <c r="P365" s="2"/>
      <c r="Q365" s="2"/>
      <c r="R365" s="6"/>
      <c r="S365" s="2" t="s">
        <v>75</v>
      </c>
      <c r="T365" t="str">
        <f t="shared" si="5"/>
        <v>1000001212KARYA MATERIALBAMBANGAGT602154RdMarseille Bone60X6069BOX74,52M2140000Hijau96600004528745287Bekasi</v>
      </c>
    </row>
    <row r="366" spans="1:20" x14ac:dyDescent="0.3">
      <c r="A366" s="2">
        <v>1000001111</v>
      </c>
      <c r="B366" s="2" t="s">
        <v>131</v>
      </c>
      <c r="C366" s="2" t="s">
        <v>132</v>
      </c>
      <c r="D366" s="2" t="s">
        <v>103</v>
      </c>
      <c r="E366" s="2" t="s">
        <v>104</v>
      </c>
      <c r="F366" s="2" t="s">
        <v>67</v>
      </c>
      <c r="G366" s="3">
        <v>120</v>
      </c>
      <c r="H366" s="2" t="s">
        <v>68</v>
      </c>
      <c r="I366" s="4">
        <v>129.6</v>
      </c>
      <c r="J366" s="2" t="s">
        <v>69</v>
      </c>
      <c r="K366" s="3">
        <v>140000</v>
      </c>
      <c r="L366" s="3" t="s">
        <v>144</v>
      </c>
      <c r="M366" s="3">
        <v>16800000</v>
      </c>
      <c r="N366" s="5">
        <v>45279</v>
      </c>
      <c r="O366" s="5">
        <v>45281</v>
      </c>
      <c r="P366" s="2"/>
      <c r="Q366" s="2"/>
      <c r="R366" s="6"/>
      <c r="S366" s="2" t="s">
        <v>133</v>
      </c>
      <c r="T366" t="str">
        <f t="shared" si="5"/>
        <v>1000001111NIA BANGUNANHARRYAGT602518RdPozlana Dark60X60120BOX129,6M2140000Hijau168000004527945281Jakarta</v>
      </c>
    </row>
    <row r="367" spans="1:20" x14ac:dyDescent="0.3">
      <c r="A367" s="2">
        <v>1000001111</v>
      </c>
      <c r="B367" s="2" t="s">
        <v>131</v>
      </c>
      <c r="C367" s="2" t="s">
        <v>132</v>
      </c>
      <c r="D367" s="2" t="s">
        <v>101</v>
      </c>
      <c r="E367" s="2" t="s">
        <v>102</v>
      </c>
      <c r="F367" s="2" t="s">
        <v>67</v>
      </c>
      <c r="G367" s="3">
        <v>80</v>
      </c>
      <c r="H367" s="2" t="s">
        <v>68</v>
      </c>
      <c r="I367" s="4">
        <v>86.4</v>
      </c>
      <c r="J367" s="2" t="s">
        <v>69</v>
      </c>
      <c r="K367" s="3">
        <v>140000</v>
      </c>
      <c r="L367" s="3" t="s">
        <v>144</v>
      </c>
      <c r="M367" s="3">
        <v>11200000</v>
      </c>
      <c r="N367" s="5">
        <v>45279</v>
      </c>
      <c r="O367" s="5">
        <v>45281</v>
      </c>
      <c r="P367" s="2"/>
      <c r="Q367" s="2"/>
      <c r="R367" s="6"/>
      <c r="S367" s="2" t="s">
        <v>133</v>
      </c>
      <c r="T367" t="str">
        <f t="shared" si="5"/>
        <v>1000001111NIA BANGUNANHARRYAGT602251RdYokohama Bone60X6080BOX86,4M2140000Hijau112000004527945281Jakarta</v>
      </c>
    </row>
    <row r="368" spans="1:20" x14ac:dyDescent="0.3">
      <c r="A368" s="2">
        <v>1000001212</v>
      </c>
      <c r="B368" s="2" t="s">
        <v>72</v>
      </c>
      <c r="C368" s="2" t="s">
        <v>64</v>
      </c>
      <c r="D368" s="2" t="s">
        <v>119</v>
      </c>
      <c r="E368" s="2" t="s">
        <v>120</v>
      </c>
      <c r="F368" s="2" t="s">
        <v>67</v>
      </c>
      <c r="G368" s="3">
        <v>9</v>
      </c>
      <c r="H368" s="2" t="s">
        <v>68</v>
      </c>
      <c r="I368" s="4">
        <v>9.7200000000000006</v>
      </c>
      <c r="J368" s="2" t="s">
        <v>69</v>
      </c>
      <c r="K368" s="3">
        <v>140000</v>
      </c>
      <c r="L368" s="3" t="s">
        <v>144</v>
      </c>
      <c r="M368" s="3">
        <v>1260000</v>
      </c>
      <c r="N368" s="5">
        <v>45278</v>
      </c>
      <c r="O368" s="5">
        <v>45279</v>
      </c>
      <c r="P368" s="2"/>
      <c r="Q368" s="2"/>
      <c r="R368" s="6"/>
      <c r="S368" s="2" t="s">
        <v>75</v>
      </c>
      <c r="T368" t="str">
        <f t="shared" si="5"/>
        <v>1000001212KARYA MATERIALBAMBANGAGT603521RdVeneti Perla60X609BOX9,72M2140000Hijau12600004527845279Bekasi</v>
      </c>
    </row>
    <row r="369" spans="1:20" x14ac:dyDescent="0.3">
      <c r="A369" s="2">
        <v>1000001212</v>
      </c>
      <c r="B369" s="2" t="s">
        <v>72</v>
      </c>
      <c r="C369" s="2" t="s">
        <v>64</v>
      </c>
      <c r="D369" s="2" t="s">
        <v>173</v>
      </c>
      <c r="E369" s="2" t="s">
        <v>174</v>
      </c>
      <c r="F369" s="2" t="s">
        <v>67</v>
      </c>
      <c r="G369" s="3">
        <v>4</v>
      </c>
      <c r="H369" s="2" t="s">
        <v>68</v>
      </c>
      <c r="I369" s="4">
        <v>4.32</v>
      </c>
      <c r="J369" s="2" t="s">
        <v>69</v>
      </c>
      <c r="K369" s="3">
        <v>140000</v>
      </c>
      <c r="L369" s="3" t="s">
        <v>144</v>
      </c>
      <c r="M369" s="3">
        <v>560000</v>
      </c>
      <c r="N369" s="5">
        <v>45261</v>
      </c>
      <c r="O369" s="5">
        <v>45261</v>
      </c>
      <c r="P369" s="2"/>
      <c r="Q369" s="2"/>
      <c r="R369" s="6"/>
      <c r="S369" s="2" t="s">
        <v>75</v>
      </c>
      <c r="T369" t="str">
        <f t="shared" si="5"/>
        <v>1000001212KARYA MATERIALBAMBANGAGT602425RdMaine Avorio60X604BOX4,32M2140000Hijau5600004526145261Bekasi</v>
      </c>
    </row>
    <row r="370" spans="1:20" x14ac:dyDescent="0.3">
      <c r="A370" s="2">
        <v>1000001212</v>
      </c>
      <c r="B370" s="2" t="s">
        <v>72</v>
      </c>
      <c r="C370" s="2" t="s">
        <v>64</v>
      </c>
      <c r="D370" s="2" t="s">
        <v>138</v>
      </c>
      <c r="E370" s="2" t="s">
        <v>139</v>
      </c>
      <c r="F370" s="2" t="s">
        <v>67</v>
      </c>
      <c r="G370" s="3">
        <v>1</v>
      </c>
      <c r="H370" s="2" t="s">
        <v>68</v>
      </c>
      <c r="I370" s="4">
        <v>1.08</v>
      </c>
      <c r="J370" s="2" t="s">
        <v>69</v>
      </c>
      <c r="K370" s="3">
        <v>140000</v>
      </c>
      <c r="L370" s="3" t="s">
        <v>144</v>
      </c>
      <c r="M370" s="3">
        <v>140000</v>
      </c>
      <c r="N370" s="5">
        <v>45265</v>
      </c>
      <c r="O370" s="5">
        <v>45265</v>
      </c>
      <c r="P370" s="2"/>
      <c r="Q370" s="2"/>
      <c r="R370" s="6"/>
      <c r="S370" s="2" t="s">
        <v>75</v>
      </c>
      <c r="T370" t="str">
        <f t="shared" si="5"/>
        <v>1000001212KARYA MATERIALBAMBANGAGT602427RdMaine Perla60X601BOX1,08M2140000Hijau1400004526545265Bekasi</v>
      </c>
    </row>
    <row r="371" spans="1:20" x14ac:dyDescent="0.3">
      <c r="A371" s="2">
        <v>1000001212</v>
      </c>
      <c r="B371" s="2" t="s">
        <v>72</v>
      </c>
      <c r="C371" s="2" t="s">
        <v>64</v>
      </c>
      <c r="D371" s="2" t="s">
        <v>105</v>
      </c>
      <c r="E371" s="2" t="s">
        <v>106</v>
      </c>
      <c r="F371" s="2" t="s">
        <v>67</v>
      </c>
      <c r="G371" s="3">
        <v>3</v>
      </c>
      <c r="H371" s="2" t="s">
        <v>68</v>
      </c>
      <c r="I371" s="4">
        <v>3.24</v>
      </c>
      <c r="J371" s="2" t="s">
        <v>69</v>
      </c>
      <c r="K371" s="3">
        <v>140000</v>
      </c>
      <c r="L371" s="3" t="s">
        <v>144</v>
      </c>
      <c r="M371" s="3">
        <v>420000</v>
      </c>
      <c r="N371" s="5">
        <v>45266</v>
      </c>
      <c r="O371" s="5">
        <v>45268</v>
      </c>
      <c r="P371" s="2"/>
      <c r="Q371" s="2"/>
      <c r="R371" s="6"/>
      <c r="S371" s="2" t="s">
        <v>75</v>
      </c>
      <c r="T371" t="str">
        <f t="shared" si="5"/>
        <v>1000001212KARYA MATERIALBAMBANGAGT603522RdVeneti Grigio60X603BOX3,24M2140000Hijau4200004526645268Bekasi</v>
      </c>
    </row>
    <row r="372" spans="1:20" x14ac:dyDescent="0.3">
      <c r="A372" s="2">
        <v>1000001111</v>
      </c>
      <c r="B372" s="2" t="s">
        <v>131</v>
      </c>
      <c r="C372" s="2" t="s">
        <v>132</v>
      </c>
      <c r="D372" s="2" t="s">
        <v>101</v>
      </c>
      <c r="E372" s="2" t="s">
        <v>102</v>
      </c>
      <c r="F372" s="2" t="s">
        <v>67</v>
      </c>
      <c r="G372" s="3">
        <v>10</v>
      </c>
      <c r="H372" s="2" t="s">
        <v>68</v>
      </c>
      <c r="I372" s="4">
        <v>10.8</v>
      </c>
      <c r="J372" s="2" t="s">
        <v>69</v>
      </c>
      <c r="K372" s="3">
        <v>140000</v>
      </c>
      <c r="L372" s="3" t="s">
        <v>144</v>
      </c>
      <c r="M372" s="3">
        <v>1400000</v>
      </c>
      <c r="N372" s="5">
        <v>45265</v>
      </c>
      <c r="O372" s="5">
        <v>45265</v>
      </c>
      <c r="P372" s="2"/>
      <c r="Q372" s="2"/>
      <c r="R372" s="6"/>
      <c r="S372" s="2" t="s">
        <v>133</v>
      </c>
      <c r="T372" t="str">
        <f t="shared" si="5"/>
        <v>1000001111NIA BANGUNANHARRYAGT602251RdYokohama Bone60X6010BOX10,8M2140000Hijau14000004526545265Jakarta</v>
      </c>
    </row>
    <row r="373" spans="1:20" x14ac:dyDescent="0.3">
      <c r="A373" s="2">
        <v>1000001111</v>
      </c>
      <c r="B373" s="2" t="s">
        <v>131</v>
      </c>
      <c r="C373" s="2" t="s">
        <v>132</v>
      </c>
      <c r="D373" s="2" t="s">
        <v>96</v>
      </c>
      <c r="E373" s="2" t="s">
        <v>97</v>
      </c>
      <c r="F373" s="2" t="s">
        <v>67</v>
      </c>
      <c r="G373" s="3">
        <v>17</v>
      </c>
      <c r="H373" s="2" t="s">
        <v>68</v>
      </c>
      <c r="I373" s="4">
        <v>18.36</v>
      </c>
      <c r="J373" s="2" t="s">
        <v>69</v>
      </c>
      <c r="K373" s="3">
        <v>140000</v>
      </c>
      <c r="L373" s="3" t="s">
        <v>144</v>
      </c>
      <c r="M373" s="3">
        <v>2380000</v>
      </c>
      <c r="N373" s="5">
        <v>45272</v>
      </c>
      <c r="O373" s="5">
        <v>45273</v>
      </c>
      <c r="P373" s="2"/>
      <c r="Q373" s="2"/>
      <c r="R373" s="6"/>
      <c r="S373" s="2" t="s">
        <v>133</v>
      </c>
      <c r="T373" t="str">
        <f t="shared" si="5"/>
        <v>1000001111NIA BANGUNANHARRYAGT602145RdVancouver Bone60X6017BOX18,36M2140000Hijau23800004527245273Jakarta</v>
      </c>
    </row>
    <row r="374" spans="1:20" x14ac:dyDescent="0.3">
      <c r="A374" s="2">
        <v>1000001010</v>
      </c>
      <c r="B374" s="2" t="s">
        <v>63</v>
      </c>
      <c r="C374" s="2" t="s">
        <v>64</v>
      </c>
      <c r="D374" s="2" t="s">
        <v>175</v>
      </c>
      <c r="E374" s="2" t="s">
        <v>176</v>
      </c>
      <c r="F374" s="2" t="s">
        <v>32</v>
      </c>
      <c r="G374" s="3">
        <v>3</v>
      </c>
      <c r="H374" s="2" t="s">
        <v>68</v>
      </c>
      <c r="I374" s="4">
        <v>3.24</v>
      </c>
      <c r="J374" s="2" t="s">
        <v>69</v>
      </c>
      <c r="K374" s="3">
        <v>140000</v>
      </c>
      <c r="L374" s="3" t="s">
        <v>144</v>
      </c>
      <c r="M374" s="3">
        <v>420000</v>
      </c>
      <c r="N374" s="5">
        <v>45110</v>
      </c>
      <c r="O374" s="5">
        <v>45110</v>
      </c>
      <c r="P374" s="2"/>
      <c r="Q374" s="2"/>
      <c r="R374" s="2"/>
      <c r="S374" s="2" t="s">
        <v>71</v>
      </c>
      <c r="T374" t="str">
        <f t="shared" si="5"/>
        <v>1000001010KERAMIK 123BAMBANGAGT609897FRdMelbourne Bianco60x303BOX3,24M2140000Hijau4200004511045110Depok</v>
      </c>
    </row>
    <row r="375" spans="1:20" x14ac:dyDescent="0.3">
      <c r="A375" s="2">
        <v>1000001111</v>
      </c>
      <c r="B375" s="2" t="s">
        <v>131</v>
      </c>
      <c r="C375" s="2" t="s">
        <v>132</v>
      </c>
      <c r="D375" s="2" t="s">
        <v>175</v>
      </c>
      <c r="E375" s="2" t="s">
        <v>176</v>
      </c>
      <c r="F375" s="2" t="s">
        <v>32</v>
      </c>
      <c r="G375" s="3">
        <v>9</v>
      </c>
      <c r="H375" s="2" t="s">
        <v>68</v>
      </c>
      <c r="I375" s="4">
        <v>9.7200000000000006</v>
      </c>
      <c r="J375" s="2" t="s">
        <v>69</v>
      </c>
      <c r="K375" s="3">
        <v>140000</v>
      </c>
      <c r="L375" s="3" t="s">
        <v>144</v>
      </c>
      <c r="M375" s="3">
        <v>1260000</v>
      </c>
      <c r="N375" s="5">
        <v>45049</v>
      </c>
      <c r="O375" s="5">
        <v>45049</v>
      </c>
      <c r="P375" s="2" t="s">
        <v>17</v>
      </c>
      <c r="Q375" s="2" t="s">
        <v>91</v>
      </c>
      <c r="R375" s="6">
        <v>2400</v>
      </c>
      <c r="S375" s="2" t="s">
        <v>133</v>
      </c>
      <c r="T375" t="str">
        <f t="shared" si="5"/>
        <v>1000001111NIA BANGUNANHARRYAGT609897FRdMelbourne Bianco60x309BOX9,72M2140000Hijau12600004504945049Promo LebaranPromo Diskon Langsung2400Jakarta</v>
      </c>
    </row>
    <row r="376" spans="1:20" x14ac:dyDescent="0.3">
      <c r="A376" s="2">
        <v>1000001111</v>
      </c>
      <c r="B376" s="2" t="s">
        <v>131</v>
      </c>
      <c r="C376" s="2" t="s">
        <v>132</v>
      </c>
      <c r="D376" s="2" t="s">
        <v>175</v>
      </c>
      <c r="E376" s="2" t="s">
        <v>176</v>
      </c>
      <c r="F376" s="2" t="s">
        <v>32</v>
      </c>
      <c r="G376" s="3">
        <v>3</v>
      </c>
      <c r="H376" s="2" t="s">
        <v>68</v>
      </c>
      <c r="I376" s="4">
        <v>3.24</v>
      </c>
      <c r="J376" s="2" t="s">
        <v>69</v>
      </c>
      <c r="K376" s="3">
        <v>140000</v>
      </c>
      <c r="L376" s="3" t="s">
        <v>144</v>
      </c>
      <c r="M376" s="3">
        <v>420000</v>
      </c>
      <c r="N376" s="5">
        <v>45112</v>
      </c>
      <c r="O376" s="5">
        <v>45112</v>
      </c>
      <c r="P376" s="2"/>
      <c r="Q376" s="2"/>
      <c r="R376" s="6"/>
      <c r="S376" s="2" t="s">
        <v>133</v>
      </c>
      <c r="T376" t="str">
        <f t="shared" si="5"/>
        <v>1000001111NIA BANGUNANHARRYAGT609897FRdMelbourne Bianco60x303BOX3,24M2140000Hijau4200004511245112Jakarta</v>
      </c>
    </row>
    <row r="377" spans="1:20" x14ac:dyDescent="0.3">
      <c r="A377" s="2">
        <v>1000001010</v>
      </c>
      <c r="B377" s="2" t="s">
        <v>63</v>
      </c>
      <c r="C377" s="2" t="s">
        <v>64</v>
      </c>
      <c r="D377" s="2" t="s">
        <v>177</v>
      </c>
      <c r="E377" s="2" t="s">
        <v>178</v>
      </c>
      <c r="F377" s="2" t="s">
        <v>32</v>
      </c>
      <c r="G377" s="3">
        <v>14</v>
      </c>
      <c r="H377" s="2" t="s">
        <v>68</v>
      </c>
      <c r="I377" s="4">
        <v>15.12</v>
      </c>
      <c r="J377" s="2" t="s">
        <v>69</v>
      </c>
      <c r="K377" s="3">
        <v>140000</v>
      </c>
      <c r="L377" s="3" t="s">
        <v>144</v>
      </c>
      <c r="M377" s="3">
        <v>1960000</v>
      </c>
      <c r="N377" s="5">
        <v>45121</v>
      </c>
      <c r="O377" s="5">
        <v>45121</v>
      </c>
      <c r="P377" s="2"/>
      <c r="Q377" s="2"/>
      <c r="R377" s="6"/>
      <c r="S377" s="2" t="s">
        <v>71</v>
      </c>
      <c r="T377" t="str">
        <f t="shared" si="5"/>
        <v>1000001010KERAMIK 123BAMBANGAGT609815FRdGregiro Grigio60x3014BOX15,12M2140000Hijau19600004512145121Depok</v>
      </c>
    </row>
    <row r="378" spans="1:20" x14ac:dyDescent="0.3">
      <c r="A378" s="2">
        <v>1000001010</v>
      </c>
      <c r="B378" s="2" t="s">
        <v>63</v>
      </c>
      <c r="C378" s="2" t="s">
        <v>64</v>
      </c>
      <c r="D378" s="2" t="s">
        <v>175</v>
      </c>
      <c r="E378" s="2" t="s">
        <v>176</v>
      </c>
      <c r="F378" s="2" t="s">
        <v>32</v>
      </c>
      <c r="G378" s="3">
        <v>2</v>
      </c>
      <c r="H378" s="2" t="s">
        <v>68</v>
      </c>
      <c r="I378" s="4">
        <v>2.16</v>
      </c>
      <c r="J378" s="2" t="s">
        <v>69</v>
      </c>
      <c r="K378" s="3">
        <v>140000</v>
      </c>
      <c r="L378" s="3" t="s">
        <v>144</v>
      </c>
      <c r="M378" s="3">
        <v>280000</v>
      </c>
      <c r="N378" s="5">
        <v>45124</v>
      </c>
      <c r="O378" s="5">
        <v>45124</v>
      </c>
      <c r="P378" s="2"/>
      <c r="Q378" s="2"/>
      <c r="R378" s="6"/>
      <c r="S378" s="2" t="s">
        <v>71</v>
      </c>
      <c r="T378" t="str">
        <f t="shared" si="5"/>
        <v>1000001010KERAMIK 123BAMBANGAGT609897FRdMelbourne Bianco60x302BOX2,16M2140000Hijau2800004512445124Depok</v>
      </c>
    </row>
    <row r="379" spans="1:20" x14ac:dyDescent="0.3">
      <c r="A379" s="2">
        <v>1000001010</v>
      </c>
      <c r="B379" s="2" t="s">
        <v>63</v>
      </c>
      <c r="C379" s="2" t="s">
        <v>64</v>
      </c>
      <c r="D379" s="2" t="s">
        <v>177</v>
      </c>
      <c r="E379" s="2" t="s">
        <v>178</v>
      </c>
      <c r="F379" s="2" t="s">
        <v>32</v>
      </c>
      <c r="G379" s="3">
        <v>28</v>
      </c>
      <c r="H379" s="2" t="s">
        <v>68</v>
      </c>
      <c r="I379" s="4">
        <v>30.24</v>
      </c>
      <c r="J379" s="2" t="s">
        <v>69</v>
      </c>
      <c r="K379" s="3">
        <v>140000</v>
      </c>
      <c r="L379" s="3" t="s">
        <v>144</v>
      </c>
      <c r="M379" s="3">
        <v>3920000</v>
      </c>
      <c r="N379" s="5">
        <v>45132</v>
      </c>
      <c r="O379" s="5">
        <v>45134</v>
      </c>
      <c r="P379" s="2"/>
      <c r="Q379" s="2"/>
      <c r="R379" s="6"/>
      <c r="S379" s="2" t="s">
        <v>71</v>
      </c>
      <c r="T379" t="str">
        <f t="shared" si="5"/>
        <v>1000001010KERAMIK 123BAMBANGAGT609815FRdGregiro Grigio60x3028BOX30,24M2140000Hijau39200004513245134Depok</v>
      </c>
    </row>
    <row r="380" spans="1:20" x14ac:dyDescent="0.3">
      <c r="A380" s="2">
        <v>1000001010</v>
      </c>
      <c r="B380" s="2" t="s">
        <v>63</v>
      </c>
      <c r="C380" s="2" t="s">
        <v>64</v>
      </c>
      <c r="D380" s="2" t="s">
        <v>177</v>
      </c>
      <c r="E380" s="2" t="s">
        <v>178</v>
      </c>
      <c r="F380" s="2" t="s">
        <v>32</v>
      </c>
      <c r="G380" s="3">
        <v>11</v>
      </c>
      <c r="H380" s="2" t="s">
        <v>68</v>
      </c>
      <c r="I380" s="4">
        <v>11.88</v>
      </c>
      <c r="J380" s="2" t="s">
        <v>69</v>
      </c>
      <c r="K380" s="3">
        <v>140000</v>
      </c>
      <c r="L380" s="3" t="s">
        <v>144</v>
      </c>
      <c r="M380" s="3">
        <v>1540000</v>
      </c>
      <c r="N380" s="5">
        <v>45154</v>
      </c>
      <c r="O380" s="5">
        <v>45154</v>
      </c>
      <c r="P380" s="2"/>
      <c r="Q380" s="2"/>
      <c r="R380" s="6"/>
      <c r="S380" s="2" t="s">
        <v>71</v>
      </c>
      <c r="T380" t="str">
        <f t="shared" si="5"/>
        <v>1000001010KERAMIK 123BAMBANGAGT609815FRdGregiro Grigio60x3011BOX11,88M2140000Hijau15400004515445154Depok</v>
      </c>
    </row>
    <row r="381" spans="1:20" x14ac:dyDescent="0.3">
      <c r="A381" s="2">
        <v>1000001010</v>
      </c>
      <c r="B381" s="2" t="s">
        <v>63</v>
      </c>
      <c r="C381" s="2" t="s">
        <v>64</v>
      </c>
      <c r="D381" s="2" t="s">
        <v>177</v>
      </c>
      <c r="E381" s="2" t="s">
        <v>178</v>
      </c>
      <c r="F381" s="2" t="s">
        <v>32</v>
      </c>
      <c r="G381" s="3">
        <v>42</v>
      </c>
      <c r="H381" s="2" t="s">
        <v>68</v>
      </c>
      <c r="I381" s="4">
        <v>45.36</v>
      </c>
      <c r="J381" s="2" t="s">
        <v>69</v>
      </c>
      <c r="K381" s="3">
        <v>140000</v>
      </c>
      <c r="L381" s="3" t="s">
        <v>144</v>
      </c>
      <c r="M381" s="3">
        <v>5880000</v>
      </c>
      <c r="N381" s="5">
        <v>45139</v>
      </c>
      <c r="O381" s="5">
        <v>45139</v>
      </c>
      <c r="P381" s="2"/>
      <c r="Q381" s="2"/>
      <c r="R381" s="6"/>
      <c r="S381" s="2" t="s">
        <v>71</v>
      </c>
      <c r="T381" t="str">
        <f t="shared" si="5"/>
        <v>1000001010KERAMIK 123BAMBANGAGT609815FRdGregiro Grigio60x3042BOX45,36M2140000Hijau58800004513945139Depok</v>
      </c>
    </row>
    <row r="382" spans="1:20" x14ac:dyDescent="0.3">
      <c r="A382" s="2">
        <v>1000001212</v>
      </c>
      <c r="B382" s="2" t="s">
        <v>72</v>
      </c>
      <c r="C382" s="2" t="s">
        <v>64</v>
      </c>
      <c r="D382" s="2" t="s">
        <v>175</v>
      </c>
      <c r="E382" s="2" t="s">
        <v>176</v>
      </c>
      <c r="F382" s="2" t="s">
        <v>32</v>
      </c>
      <c r="G382" s="3">
        <v>28</v>
      </c>
      <c r="H382" s="2" t="s">
        <v>68</v>
      </c>
      <c r="I382" s="4">
        <v>30.24</v>
      </c>
      <c r="J382" s="2" t="s">
        <v>69</v>
      </c>
      <c r="K382" s="3">
        <v>140000</v>
      </c>
      <c r="L382" s="3" t="s">
        <v>144</v>
      </c>
      <c r="M382" s="3">
        <v>3920000</v>
      </c>
      <c r="N382" s="5">
        <v>45156</v>
      </c>
      <c r="O382" s="5">
        <v>45156</v>
      </c>
      <c r="P382" s="2"/>
      <c r="Q382" s="2"/>
      <c r="R382" s="6"/>
      <c r="S382" s="2" t="s">
        <v>75</v>
      </c>
      <c r="T382" t="str">
        <f t="shared" si="5"/>
        <v>1000001212KARYA MATERIALBAMBANGAGT609897FRdMelbourne Bianco60x3028BOX30,24M2140000Hijau39200004515645156Bekasi</v>
      </c>
    </row>
    <row r="383" spans="1:20" x14ac:dyDescent="0.3">
      <c r="A383" s="2">
        <v>1000001212</v>
      </c>
      <c r="B383" s="2" t="s">
        <v>72</v>
      </c>
      <c r="C383" s="2" t="s">
        <v>64</v>
      </c>
      <c r="D383" s="2" t="s">
        <v>175</v>
      </c>
      <c r="E383" s="2" t="s">
        <v>176</v>
      </c>
      <c r="F383" s="2" t="s">
        <v>32</v>
      </c>
      <c r="G383" s="3">
        <v>22</v>
      </c>
      <c r="H383" s="2" t="s">
        <v>68</v>
      </c>
      <c r="I383" s="4">
        <v>23.76</v>
      </c>
      <c r="J383" s="2" t="s">
        <v>69</v>
      </c>
      <c r="K383" s="3">
        <v>140000</v>
      </c>
      <c r="L383" s="3" t="s">
        <v>144</v>
      </c>
      <c r="M383" s="3">
        <v>3080000</v>
      </c>
      <c r="N383" s="5">
        <v>45160</v>
      </c>
      <c r="O383" s="5">
        <v>45161</v>
      </c>
      <c r="P383" s="2"/>
      <c r="Q383" s="2"/>
      <c r="R383" s="6"/>
      <c r="S383" s="2" t="s">
        <v>75</v>
      </c>
      <c r="T383" t="str">
        <f t="shared" si="5"/>
        <v>1000001212KARYA MATERIALBAMBANGAGT609897FRdMelbourne Bianco60x3022BOX23,76M2140000Hijau30800004516045161Bekasi</v>
      </c>
    </row>
    <row r="384" spans="1:20" x14ac:dyDescent="0.3">
      <c r="A384" s="2">
        <v>1000001010</v>
      </c>
      <c r="B384" s="2" t="s">
        <v>63</v>
      </c>
      <c r="C384" s="2" t="s">
        <v>82</v>
      </c>
      <c r="D384" s="2" t="s">
        <v>177</v>
      </c>
      <c r="E384" s="2" t="s">
        <v>178</v>
      </c>
      <c r="F384" s="2" t="s">
        <v>32</v>
      </c>
      <c r="G384" s="3">
        <v>30</v>
      </c>
      <c r="H384" s="2" t="s">
        <v>68</v>
      </c>
      <c r="I384" s="4">
        <v>32.4</v>
      </c>
      <c r="J384" s="2" t="s">
        <v>69</v>
      </c>
      <c r="K384" s="3">
        <v>140000</v>
      </c>
      <c r="L384" s="3" t="s">
        <v>144</v>
      </c>
      <c r="M384" s="3">
        <v>4200000</v>
      </c>
      <c r="N384" s="5">
        <v>45195</v>
      </c>
      <c r="O384" s="5">
        <v>45196</v>
      </c>
      <c r="P384" s="2"/>
      <c r="Q384" s="2"/>
      <c r="R384" s="2"/>
      <c r="S384" s="2" t="s">
        <v>71</v>
      </c>
      <c r="T384" t="str">
        <f t="shared" si="5"/>
        <v>1000001010KERAMIK 123RIZALAGT609815FRdGregiro Grigio60x3030BOX32,4M2140000Hijau42000004519545196Depok</v>
      </c>
    </row>
    <row r="385" spans="1:20" x14ac:dyDescent="0.3">
      <c r="A385" s="2">
        <v>1000001010</v>
      </c>
      <c r="B385" s="2" t="s">
        <v>63</v>
      </c>
      <c r="C385" s="2" t="s">
        <v>82</v>
      </c>
      <c r="D385" s="2" t="s">
        <v>179</v>
      </c>
      <c r="E385" s="2" t="s">
        <v>180</v>
      </c>
      <c r="F385" s="2" t="s">
        <v>32</v>
      </c>
      <c r="G385" s="3">
        <v>1</v>
      </c>
      <c r="H385" s="2" t="s">
        <v>68</v>
      </c>
      <c r="I385" s="4">
        <v>1.08</v>
      </c>
      <c r="J385" s="2" t="s">
        <v>69</v>
      </c>
      <c r="K385" s="3">
        <v>140000</v>
      </c>
      <c r="L385" s="3" t="s">
        <v>144</v>
      </c>
      <c r="M385" s="3">
        <v>140000</v>
      </c>
      <c r="N385" s="5">
        <v>45182</v>
      </c>
      <c r="O385" s="5">
        <v>45182</v>
      </c>
      <c r="P385" s="2"/>
      <c r="Q385" s="2"/>
      <c r="R385" s="2"/>
      <c r="S385" s="2" t="s">
        <v>71</v>
      </c>
      <c r="T385" t="str">
        <f t="shared" si="5"/>
        <v>1000001010KERAMIK 123RIZALAGT609898FRdRapolino Bone60x301BOX1,08M2140000Hijau1400004518245182Depok</v>
      </c>
    </row>
    <row r="386" spans="1:20" x14ac:dyDescent="0.3">
      <c r="A386" s="2">
        <v>1000001212</v>
      </c>
      <c r="B386" s="2" t="s">
        <v>72</v>
      </c>
      <c r="C386" s="2" t="s">
        <v>64</v>
      </c>
      <c r="D386" s="2" t="s">
        <v>179</v>
      </c>
      <c r="E386" s="2" t="s">
        <v>180</v>
      </c>
      <c r="F386" s="2" t="s">
        <v>32</v>
      </c>
      <c r="G386" s="3">
        <v>23</v>
      </c>
      <c r="H386" s="2" t="s">
        <v>68</v>
      </c>
      <c r="I386" s="4">
        <v>24.84</v>
      </c>
      <c r="J386" s="2" t="s">
        <v>69</v>
      </c>
      <c r="K386" s="3">
        <v>140000</v>
      </c>
      <c r="L386" s="3" t="s">
        <v>144</v>
      </c>
      <c r="M386" s="3">
        <v>3220000</v>
      </c>
      <c r="N386" s="5">
        <v>45175</v>
      </c>
      <c r="O386" s="5">
        <v>45175</v>
      </c>
      <c r="P386" s="2"/>
      <c r="Q386" s="2"/>
      <c r="R386" s="2"/>
      <c r="S386" s="2" t="s">
        <v>75</v>
      </c>
      <c r="T386" t="str">
        <f t="shared" ref="T386:T449" si="6">_xlfn.CONCAT(A386:S386)</f>
        <v>1000001212KARYA MATERIALBAMBANGAGT609898FRdRapolino Bone60x3023BOX24,84M2140000Hijau32200004517545175Bekasi</v>
      </c>
    </row>
    <row r="387" spans="1:20" x14ac:dyDescent="0.3">
      <c r="A387" s="2">
        <v>1000001010</v>
      </c>
      <c r="B387" s="2" t="s">
        <v>63</v>
      </c>
      <c r="C387" s="2" t="s">
        <v>82</v>
      </c>
      <c r="D387" s="2" t="s">
        <v>179</v>
      </c>
      <c r="E387" s="2" t="s">
        <v>180</v>
      </c>
      <c r="F387" s="2" t="s">
        <v>32</v>
      </c>
      <c r="G387" s="3">
        <v>2</v>
      </c>
      <c r="H387" s="2" t="s">
        <v>68</v>
      </c>
      <c r="I387" s="4">
        <v>2.16</v>
      </c>
      <c r="J387" s="2" t="s">
        <v>69</v>
      </c>
      <c r="K387" s="3">
        <v>140000</v>
      </c>
      <c r="L387" s="3" t="s">
        <v>144</v>
      </c>
      <c r="M387" s="3">
        <v>280000</v>
      </c>
      <c r="N387" s="5">
        <v>45173</v>
      </c>
      <c r="O387" s="5">
        <v>45174</v>
      </c>
      <c r="P387" s="2"/>
      <c r="Q387" s="2"/>
      <c r="R387" s="2"/>
      <c r="S387" s="2" t="s">
        <v>71</v>
      </c>
      <c r="T387" t="str">
        <f t="shared" si="6"/>
        <v>1000001010KERAMIK 123RIZALAGT609898FRdRapolino Bone60x302BOX2,16M2140000Hijau2800004517345174Depok</v>
      </c>
    </row>
    <row r="388" spans="1:20" x14ac:dyDescent="0.3">
      <c r="A388" s="2">
        <v>1000001010</v>
      </c>
      <c r="B388" s="2" t="s">
        <v>63</v>
      </c>
      <c r="C388" s="2" t="s">
        <v>82</v>
      </c>
      <c r="D388" s="2" t="s">
        <v>179</v>
      </c>
      <c r="E388" s="2" t="s">
        <v>180</v>
      </c>
      <c r="F388" s="2" t="s">
        <v>32</v>
      </c>
      <c r="G388" s="3">
        <v>5</v>
      </c>
      <c r="H388" s="2" t="s">
        <v>68</v>
      </c>
      <c r="I388" s="4">
        <v>5.4</v>
      </c>
      <c r="J388" s="2" t="s">
        <v>69</v>
      </c>
      <c r="K388" s="3">
        <v>140000</v>
      </c>
      <c r="L388" s="3" t="s">
        <v>144</v>
      </c>
      <c r="M388" s="3">
        <v>700000</v>
      </c>
      <c r="N388" s="5">
        <v>45174</v>
      </c>
      <c r="O388" s="5">
        <v>45174</v>
      </c>
      <c r="P388" s="2"/>
      <c r="Q388" s="2"/>
      <c r="R388" s="2"/>
      <c r="S388" s="2" t="s">
        <v>71</v>
      </c>
      <c r="T388" t="str">
        <f t="shared" si="6"/>
        <v>1000001010KERAMIK 123RIZALAGT609898FRdRapolino Bone60x305BOX5,4M2140000Hijau7000004517445174Depok</v>
      </c>
    </row>
    <row r="389" spans="1:20" x14ac:dyDescent="0.3">
      <c r="A389" s="2">
        <v>1000001010</v>
      </c>
      <c r="B389" s="2" t="s">
        <v>63</v>
      </c>
      <c r="C389" s="2" t="s">
        <v>82</v>
      </c>
      <c r="D389" s="2" t="s">
        <v>175</v>
      </c>
      <c r="E389" s="2" t="s">
        <v>176</v>
      </c>
      <c r="F389" s="2" t="s">
        <v>32</v>
      </c>
      <c r="G389" s="3">
        <v>17</v>
      </c>
      <c r="H389" s="2" t="s">
        <v>68</v>
      </c>
      <c r="I389" s="4">
        <v>18.36</v>
      </c>
      <c r="J389" s="2" t="s">
        <v>69</v>
      </c>
      <c r="K389" s="3">
        <v>140000</v>
      </c>
      <c r="L389" s="3" t="s">
        <v>144</v>
      </c>
      <c r="M389" s="3">
        <v>2380000</v>
      </c>
      <c r="N389" s="5">
        <v>45247</v>
      </c>
      <c r="O389" s="5">
        <v>45247</v>
      </c>
      <c r="P389" s="2"/>
      <c r="Q389" s="2"/>
      <c r="R389" s="6"/>
      <c r="S389" s="2" t="s">
        <v>71</v>
      </c>
      <c r="T389" t="str">
        <f t="shared" si="6"/>
        <v>1000001010KERAMIK 123RIZALAGT609897FRdMelbourne Bianco60x3017BOX18,36M2140000Hijau23800004524745247Depok</v>
      </c>
    </row>
    <row r="390" spans="1:20" x14ac:dyDescent="0.3">
      <c r="A390" s="2">
        <v>1000001010</v>
      </c>
      <c r="B390" s="2" t="s">
        <v>63</v>
      </c>
      <c r="C390" s="2" t="s">
        <v>82</v>
      </c>
      <c r="D390" s="2" t="s">
        <v>175</v>
      </c>
      <c r="E390" s="2" t="s">
        <v>176</v>
      </c>
      <c r="F390" s="2" t="s">
        <v>32</v>
      </c>
      <c r="G390" s="3">
        <v>5</v>
      </c>
      <c r="H390" s="2" t="s">
        <v>68</v>
      </c>
      <c r="I390" s="4">
        <v>5.4</v>
      </c>
      <c r="J390" s="2" t="s">
        <v>69</v>
      </c>
      <c r="K390" s="3">
        <v>140000</v>
      </c>
      <c r="L390" s="3" t="s">
        <v>144</v>
      </c>
      <c r="M390" s="3">
        <v>700000</v>
      </c>
      <c r="N390" s="5">
        <v>45250</v>
      </c>
      <c r="O390" s="5">
        <v>45250</v>
      </c>
      <c r="P390" s="2"/>
      <c r="Q390" s="2"/>
      <c r="R390" s="6"/>
      <c r="S390" s="2" t="s">
        <v>71</v>
      </c>
      <c r="T390" t="str">
        <f t="shared" si="6"/>
        <v>1000001010KERAMIK 123RIZALAGT609897FRdMelbourne Bianco60x305BOX5,4M2140000Hijau7000004525045250Depok</v>
      </c>
    </row>
    <row r="391" spans="1:20" x14ac:dyDescent="0.3">
      <c r="A391" s="2">
        <v>1000001010</v>
      </c>
      <c r="B391" s="2" t="s">
        <v>63</v>
      </c>
      <c r="C391" s="2" t="s">
        <v>82</v>
      </c>
      <c r="D391" s="2" t="s">
        <v>179</v>
      </c>
      <c r="E391" s="2" t="s">
        <v>180</v>
      </c>
      <c r="F391" s="2" t="s">
        <v>32</v>
      </c>
      <c r="G391" s="3">
        <v>4</v>
      </c>
      <c r="H391" s="2" t="s">
        <v>68</v>
      </c>
      <c r="I391" s="4">
        <v>4.32</v>
      </c>
      <c r="J391" s="2" t="s">
        <v>69</v>
      </c>
      <c r="K391" s="3">
        <v>140000</v>
      </c>
      <c r="L391" s="3" t="s">
        <v>144</v>
      </c>
      <c r="M391" s="3">
        <v>560000</v>
      </c>
      <c r="N391" s="5">
        <v>45251</v>
      </c>
      <c r="O391" s="5">
        <v>45252</v>
      </c>
      <c r="P391" s="2"/>
      <c r="Q391" s="2"/>
      <c r="R391" s="6"/>
      <c r="S391" s="2" t="s">
        <v>71</v>
      </c>
      <c r="T391" t="str">
        <f t="shared" si="6"/>
        <v>1000001010KERAMIK 123RIZALAGT609898FRdRapolino Bone60x304BOX4,32M2140000Hijau5600004525145252Depok</v>
      </c>
    </row>
    <row r="392" spans="1:20" x14ac:dyDescent="0.3">
      <c r="A392" s="2">
        <v>1000001010</v>
      </c>
      <c r="B392" s="2" t="s">
        <v>63</v>
      </c>
      <c r="C392" s="2" t="s">
        <v>82</v>
      </c>
      <c r="D392" s="2" t="s">
        <v>179</v>
      </c>
      <c r="E392" s="2" t="s">
        <v>180</v>
      </c>
      <c r="F392" s="2" t="s">
        <v>32</v>
      </c>
      <c r="G392" s="3">
        <v>4</v>
      </c>
      <c r="H392" s="2" t="s">
        <v>68</v>
      </c>
      <c r="I392" s="4">
        <v>4.32</v>
      </c>
      <c r="J392" s="2" t="s">
        <v>69</v>
      </c>
      <c r="K392" s="3">
        <v>140000</v>
      </c>
      <c r="L392" s="3" t="s">
        <v>144</v>
      </c>
      <c r="M392" s="3">
        <v>560000</v>
      </c>
      <c r="N392" s="5">
        <v>45236</v>
      </c>
      <c r="O392" s="5">
        <v>45238</v>
      </c>
      <c r="P392" s="2"/>
      <c r="Q392" s="2"/>
      <c r="R392" s="6"/>
      <c r="S392" s="2" t="s">
        <v>71</v>
      </c>
      <c r="T392" t="str">
        <f t="shared" si="6"/>
        <v>1000001010KERAMIK 123RIZALAGT609898FRdRapolino Bone60x304BOX4,32M2140000Hijau5600004523645238Depok</v>
      </c>
    </row>
    <row r="393" spans="1:20" x14ac:dyDescent="0.3">
      <c r="A393" s="2">
        <v>1000001212</v>
      </c>
      <c r="B393" s="2" t="s">
        <v>72</v>
      </c>
      <c r="C393" s="2" t="s">
        <v>64</v>
      </c>
      <c r="D393" s="2" t="s">
        <v>181</v>
      </c>
      <c r="E393" s="2" t="s">
        <v>182</v>
      </c>
      <c r="F393" s="2" t="s">
        <v>32</v>
      </c>
      <c r="G393" s="3">
        <v>43</v>
      </c>
      <c r="H393" s="2" t="s">
        <v>68</v>
      </c>
      <c r="I393" s="4">
        <v>46.44</v>
      </c>
      <c r="J393" s="2" t="s">
        <v>69</v>
      </c>
      <c r="K393" s="3">
        <v>140000</v>
      </c>
      <c r="L393" s="3" t="s">
        <v>144</v>
      </c>
      <c r="M393" s="3">
        <v>6020000</v>
      </c>
      <c r="N393" s="5">
        <v>45246</v>
      </c>
      <c r="O393" s="5">
        <v>45247</v>
      </c>
      <c r="P393" s="2"/>
      <c r="Q393" s="2"/>
      <c r="R393" s="2"/>
      <c r="S393" s="2" t="s">
        <v>75</v>
      </c>
      <c r="T393" t="str">
        <f t="shared" si="6"/>
        <v>1000001212KARYA MATERIALBAMBANGAGT609899FRdRapolino Siena60x3043BOX46,44M2140000Hijau60200004524645247Bekasi</v>
      </c>
    </row>
    <row r="394" spans="1:20" x14ac:dyDescent="0.3">
      <c r="A394" s="2">
        <v>1000001010</v>
      </c>
      <c r="B394" s="2" t="s">
        <v>63</v>
      </c>
      <c r="C394" s="2" t="s">
        <v>82</v>
      </c>
      <c r="D394" s="2" t="s">
        <v>179</v>
      </c>
      <c r="E394" s="2" t="s">
        <v>180</v>
      </c>
      <c r="F394" s="2" t="s">
        <v>32</v>
      </c>
      <c r="G394" s="3">
        <v>30</v>
      </c>
      <c r="H394" s="2" t="s">
        <v>68</v>
      </c>
      <c r="I394" s="4">
        <v>32.4</v>
      </c>
      <c r="J394" s="2" t="s">
        <v>69</v>
      </c>
      <c r="K394" s="3">
        <v>140000</v>
      </c>
      <c r="L394" s="3" t="s">
        <v>144</v>
      </c>
      <c r="M394" s="3">
        <v>4200000</v>
      </c>
      <c r="N394" s="5">
        <v>45287</v>
      </c>
      <c r="O394" s="5">
        <v>45287</v>
      </c>
      <c r="P394" s="2"/>
      <c r="Q394" s="2"/>
      <c r="R394" s="6"/>
      <c r="S394" s="2" t="s">
        <v>71</v>
      </c>
      <c r="T394" t="str">
        <f t="shared" si="6"/>
        <v>1000001010KERAMIK 123RIZALAGT609898FRdRapolino Bone60x3030BOX32,4M2140000Hijau42000004528745287Depok</v>
      </c>
    </row>
    <row r="395" spans="1:20" x14ac:dyDescent="0.3">
      <c r="A395" s="2">
        <v>1000001010</v>
      </c>
      <c r="B395" s="2" t="s">
        <v>63</v>
      </c>
      <c r="C395" s="2" t="s">
        <v>82</v>
      </c>
      <c r="D395" s="2" t="s">
        <v>175</v>
      </c>
      <c r="E395" s="2" t="s">
        <v>176</v>
      </c>
      <c r="F395" s="2" t="s">
        <v>32</v>
      </c>
      <c r="G395" s="3">
        <v>1</v>
      </c>
      <c r="H395" s="2" t="s">
        <v>68</v>
      </c>
      <c r="I395" s="4">
        <v>1.08</v>
      </c>
      <c r="J395" s="2" t="s">
        <v>69</v>
      </c>
      <c r="K395" s="3">
        <v>140000</v>
      </c>
      <c r="L395" s="3" t="s">
        <v>144</v>
      </c>
      <c r="M395" s="3">
        <v>140000</v>
      </c>
      <c r="N395" s="5">
        <v>45264</v>
      </c>
      <c r="O395" s="5">
        <v>45265</v>
      </c>
      <c r="P395" s="2"/>
      <c r="Q395" s="2"/>
      <c r="R395" s="6"/>
      <c r="S395" s="2" t="s">
        <v>71</v>
      </c>
      <c r="T395" t="str">
        <f t="shared" si="6"/>
        <v>1000001010KERAMIK 123RIZALAGT609897FRdMelbourne Bianco60x301BOX1,08M2140000Hijau1400004526445265Depok</v>
      </c>
    </row>
    <row r="396" spans="1:20" x14ac:dyDescent="0.3">
      <c r="A396" s="2">
        <v>1000001010</v>
      </c>
      <c r="B396" s="2" t="s">
        <v>63</v>
      </c>
      <c r="C396" s="2" t="s">
        <v>82</v>
      </c>
      <c r="D396" s="2" t="s">
        <v>179</v>
      </c>
      <c r="E396" s="2" t="s">
        <v>180</v>
      </c>
      <c r="F396" s="2" t="s">
        <v>32</v>
      </c>
      <c r="G396" s="3">
        <v>2</v>
      </c>
      <c r="H396" s="2" t="s">
        <v>68</v>
      </c>
      <c r="I396" s="4">
        <v>2.16</v>
      </c>
      <c r="J396" s="2" t="s">
        <v>69</v>
      </c>
      <c r="K396" s="3">
        <v>140000</v>
      </c>
      <c r="L396" s="3" t="s">
        <v>144</v>
      </c>
      <c r="M396" s="3">
        <v>280000</v>
      </c>
      <c r="N396" s="5">
        <v>45266</v>
      </c>
      <c r="O396" s="5">
        <v>45267</v>
      </c>
      <c r="P396" s="2"/>
      <c r="Q396" s="2"/>
      <c r="R396" s="6"/>
      <c r="S396" s="2" t="s">
        <v>71</v>
      </c>
      <c r="T396" t="str">
        <f t="shared" si="6"/>
        <v>1000001010KERAMIK 123RIZALAGT609898FRdRapolino Bone60x302BOX2,16M2140000Hijau2800004526645267Depok</v>
      </c>
    </row>
    <row r="397" spans="1:20" x14ac:dyDescent="0.3">
      <c r="A397" s="2">
        <v>1000001010</v>
      </c>
      <c r="B397" s="2" t="s">
        <v>63</v>
      </c>
      <c r="C397" s="2" t="s">
        <v>82</v>
      </c>
      <c r="D397" s="2" t="s">
        <v>179</v>
      </c>
      <c r="E397" s="2" t="s">
        <v>180</v>
      </c>
      <c r="F397" s="2" t="s">
        <v>32</v>
      </c>
      <c r="G397" s="3">
        <v>2</v>
      </c>
      <c r="H397" s="2" t="s">
        <v>68</v>
      </c>
      <c r="I397" s="4">
        <v>2.16</v>
      </c>
      <c r="J397" s="2" t="s">
        <v>69</v>
      </c>
      <c r="K397" s="3">
        <v>140000</v>
      </c>
      <c r="L397" s="3" t="s">
        <v>144</v>
      </c>
      <c r="M397" s="3">
        <v>280000</v>
      </c>
      <c r="N397" s="5">
        <v>45266</v>
      </c>
      <c r="O397" s="5">
        <v>45267</v>
      </c>
      <c r="P397" s="2"/>
      <c r="Q397" s="2"/>
      <c r="R397" s="6"/>
      <c r="S397" s="2" t="s">
        <v>71</v>
      </c>
      <c r="T397" t="str">
        <f t="shared" si="6"/>
        <v>1000001010KERAMIK 123RIZALAGT609898FRdRapolino Bone60x302BOX2,16M2140000Hijau2800004526645267Depok</v>
      </c>
    </row>
    <row r="398" spans="1:20" x14ac:dyDescent="0.3">
      <c r="A398" s="2">
        <v>1000001010</v>
      </c>
      <c r="B398" s="2" t="s">
        <v>63</v>
      </c>
      <c r="C398" s="2" t="s">
        <v>82</v>
      </c>
      <c r="D398" s="2" t="s">
        <v>179</v>
      </c>
      <c r="E398" s="2" t="s">
        <v>180</v>
      </c>
      <c r="F398" s="2" t="s">
        <v>32</v>
      </c>
      <c r="G398" s="3">
        <v>-2</v>
      </c>
      <c r="H398" s="2" t="s">
        <v>68</v>
      </c>
      <c r="I398" s="4">
        <v>-2.16</v>
      </c>
      <c r="J398" s="2" t="s">
        <v>69</v>
      </c>
      <c r="K398" s="3">
        <v>140000</v>
      </c>
      <c r="L398" s="3" t="s">
        <v>144</v>
      </c>
      <c r="M398" s="3">
        <v>-280000</v>
      </c>
      <c r="N398" s="5">
        <v>45266</v>
      </c>
      <c r="O398" s="5">
        <v>45267</v>
      </c>
      <c r="P398" s="2"/>
      <c r="Q398" s="2"/>
      <c r="R398" s="6"/>
      <c r="S398" s="2" t="s">
        <v>71</v>
      </c>
      <c r="T398" t="str">
        <f t="shared" si="6"/>
        <v>1000001010KERAMIK 123RIZALAGT609898FRdRapolino Bone60x30-2BOX-2,16M2140000Hijau-2800004526645267Depok</v>
      </c>
    </row>
    <row r="399" spans="1:20" x14ac:dyDescent="0.3">
      <c r="A399" s="2">
        <v>1000001212</v>
      </c>
      <c r="B399" s="2" t="s">
        <v>72</v>
      </c>
      <c r="C399" s="2" t="s">
        <v>64</v>
      </c>
      <c r="D399" s="2" t="s">
        <v>181</v>
      </c>
      <c r="E399" s="2" t="s">
        <v>182</v>
      </c>
      <c r="F399" s="2" t="s">
        <v>32</v>
      </c>
      <c r="G399" s="3">
        <v>49</v>
      </c>
      <c r="H399" s="2" t="s">
        <v>68</v>
      </c>
      <c r="I399" s="4">
        <v>52.92</v>
      </c>
      <c r="J399" s="2" t="s">
        <v>69</v>
      </c>
      <c r="K399" s="3">
        <v>140000</v>
      </c>
      <c r="L399" s="3" t="s">
        <v>144</v>
      </c>
      <c r="M399" s="3">
        <v>6860000</v>
      </c>
      <c r="N399" s="5">
        <v>45282</v>
      </c>
      <c r="O399" s="5">
        <v>45283</v>
      </c>
      <c r="P399" s="2"/>
      <c r="Q399" s="2"/>
      <c r="R399" s="2"/>
      <c r="S399" s="2" t="s">
        <v>75</v>
      </c>
      <c r="T399" t="str">
        <f t="shared" si="6"/>
        <v>1000001212KARYA MATERIALBAMBANGAGT609899FRdRapolino Siena60x3049BOX52,92M2140000Hijau68600004528245283Bekasi</v>
      </c>
    </row>
    <row r="400" spans="1:20" x14ac:dyDescent="0.3">
      <c r="A400" s="2">
        <v>1000001212</v>
      </c>
      <c r="B400" s="2" t="s">
        <v>72</v>
      </c>
      <c r="C400" s="2" t="s">
        <v>64</v>
      </c>
      <c r="D400" s="2" t="s">
        <v>177</v>
      </c>
      <c r="E400" s="2" t="s">
        <v>178</v>
      </c>
      <c r="F400" s="2" t="s">
        <v>32</v>
      </c>
      <c r="G400" s="3">
        <v>1</v>
      </c>
      <c r="H400" s="2" t="s">
        <v>68</v>
      </c>
      <c r="I400" s="4">
        <v>1.08</v>
      </c>
      <c r="J400" s="2" t="s">
        <v>69</v>
      </c>
      <c r="K400" s="3">
        <v>140000</v>
      </c>
      <c r="L400" s="3" t="s">
        <v>144</v>
      </c>
      <c r="M400" s="3">
        <v>140000</v>
      </c>
      <c r="N400" s="5">
        <v>45260</v>
      </c>
      <c r="O400" s="5">
        <v>45262</v>
      </c>
      <c r="P400" s="2"/>
      <c r="Q400" s="2"/>
      <c r="R400" s="2"/>
      <c r="S400" s="2" t="s">
        <v>75</v>
      </c>
      <c r="T400" t="str">
        <f t="shared" si="6"/>
        <v>1000001212KARYA MATERIALBAMBANGAGT609815FRdGregiro Grigio60x301BOX1,08M2140000Hijau1400004526045262Bekasi</v>
      </c>
    </row>
    <row r="401" spans="1:20" x14ac:dyDescent="0.3">
      <c r="A401" s="2">
        <v>1000001212</v>
      </c>
      <c r="B401" s="2" t="s">
        <v>72</v>
      </c>
      <c r="C401" s="2" t="s">
        <v>64</v>
      </c>
      <c r="D401" s="2" t="s">
        <v>181</v>
      </c>
      <c r="E401" s="2" t="s">
        <v>182</v>
      </c>
      <c r="F401" s="2" t="s">
        <v>32</v>
      </c>
      <c r="G401" s="3">
        <v>6</v>
      </c>
      <c r="H401" s="2" t="s">
        <v>68</v>
      </c>
      <c r="I401" s="4">
        <v>6.48</v>
      </c>
      <c r="J401" s="2" t="s">
        <v>69</v>
      </c>
      <c r="K401" s="3">
        <v>140000</v>
      </c>
      <c r="L401" s="3" t="s">
        <v>144</v>
      </c>
      <c r="M401" s="3">
        <v>840000</v>
      </c>
      <c r="N401" s="5">
        <v>45260</v>
      </c>
      <c r="O401" s="5">
        <v>45262</v>
      </c>
      <c r="P401" s="2"/>
      <c r="Q401" s="2"/>
      <c r="R401" s="2"/>
      <c r="S401" s="2" t="s">
        <v>75</v>
      </c>
      <c r="T401" t="str">
        <f t="shared" si="6"/>
        <v>1000001212KARYA MATERIALBAMBANGAGT609899FRdRapolino Siena60x306BOX6,48M2140000Hijau8400004526045262Bekasi</v>
      </c>
    </row>
    <row r="402" spans="1:20" x14ac:dyDescent="0.3">
      <c r="A402" s="2">
        <v>1000001212</v>
      </c>
      <c r="B402" s="2" t="s">
        <v>72</v>
      </c>
      <c r="C402" s="2" t="s">
        <v>64</v>
      </c>
      <c r="D402" s="2" t="s">
        <v>181</v>
      </c>
      <c r="E402" s="2" t="s">
        <v>182</v>
      </c>
      <c r="F402" s="2" t="s">
        <v>32</v>
      </c>
      <c r="G402" s="3">
        <v>1</v>
      </c>
      <c r="H402" s="2" t="s">
        <v>68</v>
      </c>
      <c r="I402" s="4">
        <v>1.08</v>
      </c>
      <c r="J402" s="2" t="s">
        <v>69</v>
      </c>
      <c r="K402" s="3">
        <v>140000</v>
      </c>
      <c r="L402" s="3" t="s">
        <v>144</v>
      </c>
      <c r="M402" s="3">
        <v>140000</v>
      </c>
      <c r="N402" s="5">
        <v>45268</v>
      </c>
      <c r="O402" s="5">
        <v>45268</v>
      </c>
      <c r="P402" s="2"/>
      <c r="Q402" s="2"/>
      <c r="R402" s="2"/>
      <c r="S402" s="2" t="s">
        <v>75</v>
      </c>
      <c r="T402" t="str">
        <f t="shared" si="6"/>
        <v>1000001212KARYA MATERIALBAMBANGAGT609899FRdRapolino Siena60x301BOX1,08M2140000Hijau1400004526845268Bekasi</v>
      </c>
    </row>
    <row r="403" spans="1:20" x14ac:dyDescent="0.3">
      <c r="A403" s="2">
        <v>1000001010</v>
      </c>
      <c r="B403" s="2" t="s">
        <v>63</v>
      </c>
      <c r="C403" s="2" t="s">
        <v>64</v>
      </c>
      <c r="D403" s="2" t="s">
        <v>149</v>
      </c>
      <c r="E403" s="2" t="s">
        <v>150</v>
      </c>
      <c r="F403" s="2" t="s">
        <v>67</v>
      </c>
      <c r="G403" s="3">
        <v>18</v>
      </c>
      <c r="H403" s="2" t="s">
        <v>68</v>
      </c>
      <c r="I403" s="4">
        <v>19.440000000000001</v>
      </c>
      <c r="J403" s="2" t="s">
        <v>69</v>
      </c>
      <c r="K403" s="3">
        <v>150000</v>
      </c>
      <c r="L403" s="3" t="s">
        <v>183</v>
      </c>
      <c r="M403" s="3">
        <v>2700000</v>
      </c>
      <c r="N403" s="5">
        <v>44936</v>
      </c>
      <c r="O403" s="5">
        <v>44936</v>
      </c>
      <c r="P403" s="2"/>
      <c r="Q403" s="2"/>
      <c r="R403" s="2"/>
      <c r="S403" s="2" t="s">
        <v>71</v>
      </c>
      <c r="T403" t="str">
        <f t="shared" si="6"/>
        <v>1000001010KERAMIK 123BAMBANGAGT602451RdChicago Grey60X6018BOX19,44M2150000Pink27000004493644936Depok</v>
      </c>
    </row>
    <row r="404" spans="1:20" x14ac:dyDescent="0.3">
      <c r="A404" s="2">
        <v>1000001111</v>
      </c>
      <c r="B404" s="2" t="s">
        <v>131</v>
      </c>
      <c r="C404" s="2" t="s">
        <v>132</v>
      </c>
      <c r="D404" s="2" t="s">
        <v>161</v>
      </c>
      <c r="E404" s="2" t="s">
        <v>162</v>
      </c>
      <c r="F404" s="2" t="s">
        <v>67</v>
      </c>
      <c r="G404" s="3">
        <v>15</v>
      </c>
      <c r="H404" s="2" t="s">
        <v>68</v>
      </c>
      <c r="I404" s="4">
        <v>16.2</v>
      </c>
      <c r="J404" s="2" t="s">
        <v>69</v>
      </c>
      <c r="K404" s="3">
        <v>150000</v>
      </c>
      <c r="L404" s="3" t="s">
        <v>183</v>
      </c>
      <c r="M404" s="3">
        <v>2250000</v>
      </c>
      <c r="N404" s="5">
        <v>45105</v>
      </c>
      <c r="O404" s="5">
        <v>45107</v>
      </c>
      <c r="P404" s="2"/>
      <c r="Q404" s="2"/>
      <c r="R404" s="6"/>
      <c r="S404" s="2" t="s">
        <v>133</v>
      </c>
      <c r="T404" t="str">
        <f t="shared" si="6"/>
        <v>1000001111NIA BANGUNANHARRYAGT602067CRdShibuya Ash60X6015BOX16,2M2150000Pink22500004510545107Jakarta</v>
      </c>
    </row>
    <row r="405" spans="1:20" x14ac:dyDescent="0.3">
      <c r="A405" s="2">
        <v>1000001111</v>
      </c>
      <c r="B405" s="2" t="s">
        <v>131</v>
      </c>
      <c r="C405" s="2" t="s">
        <v>132</v>
      </c>
      <c r="D405" s="2" t="s">
        <v>184</v>
      </c>
      <c r="E405" s="2" t="s">
        <v>185</v>
      </c>
      <c r="F405" s="2" t="s">
        <v>32</v>
      </c>
      <c r="G405" s="3">
        <v>142</v>
      </c>
      <c r="H405" s="2" t="s">
        <v>68</v>
      </c>
      <c r="I405" s="4">
        <v>153.36000000000001</v>
      </c>
      <c r="J405" s="2" t="s">
        <v>69</v>
      </c>
      <c r="K405" s="3">
        <v>150000</v>
      </c>
      <c r="L405" s="3" t="s">
        <v>183</v>
      </c>
      <c r="M405" s="3">
        <v>21300000</v>
      </c>
      <c r="N405" s="5">
        <v>44944</v>
      </c>
      <c r="O405" s="5">
        <v>44944</v>
      </c>
      <c r="P405" s="2"/>
      <c r="Q405" s="2"/>
      <c r="R405" s="2"/>
      <c r="S405" s="2" t="s">
        <v>133</v>
      </c>
      <c r="T405" t="str">
        <f t="shared" si="6"/>
        <v>1000001111NIA BANGUNANHARRYAGT609852FRdAvenza Carrara60x30142BOX153,36M2150000Pink213000004494444944Jakarta</v>
      </c>
    </row>
    <row r="406" spans="1:20" x14ac:dyDescent="0.3">
      <c r="A406" s="2">
        <v>1000001212</v>
      </c>
      <c r="B406" s="2" t="s">
        <v>72</v>
      </c>
      <c r="C406" s="2" t="s">
        <v>64</v>
      </c>
      <c r="D406" s="2" t="s">
        <v>186</v>
      </c>
      <c r="E406" s="2" t="s">
        <v>187</v>
      </c>
      <c r="F406" s="2" t="s">
        <v>32</v>
      </c>
      <c r="G406" s="3">
        <v>3</v>
      </c>
      <c r="H406" s="2" t="s">
        <v>68</v>
      </c>
      <c r="I406" s="4">
        <v>3.24</v>
      </c>
      <c r="J406" s="2" t="s">
        <v>69</v>
      </c>
      <c r="K406" s="3">
        <v>150000</v>
      </c>
      <c r="L406" s="3" t="s">
        <v>183</v>
      </c>
      <c r="M406" s="3">
        <v>450000</v>
      </c>
      <c r="N406" s="5">
        <v>44949</v>
      </c>
      <c r="O406" s="5">
        <v>44950</v>
      </c>
      <c r="P406" s="2"/>
      <c r="Q406" s="2"/>
      <c r="R406" s="6"/>
      <c r="S406" s="2" t="s">
        <v>75</v>
      </c>
      <c r="T406" t="str">
        <f t="shared" si="6"/>
        <v>1000001212KARYA MATERIALBAMBANGAGT609856FRdBotticino Natural60x303BOX3,24M2150000Pink4500004494944950Bekasi</v>
      </c>
    </row>
    <row r="407" spans="1:20" x14ac:dyDescent="0.3">
      <c r="A407" s="2">
        <v>1000001212</v>
      </c>
      <c r="B407" s="2" t="s">
        <v>72</v>
      </c>
      <c r="C407" s="2" t="s">
        <v>64</v>
      </c>
      <c r="D407" s="2" t="s">
        <v>186</v>
      </c>
      <c r="E407" s="2" t="s">
        <v>187</v>
      </c>
      <c r="F407" s="2" t="s">
        <v>32</v>
      </c>
      <c r="G407" s="3">
        <v>24</v>
      </c>
      <c r="H407" s="2" t="s">
        <v>68</v>
      </c>
      <c r="I407" s="4">
        <v>25.92</v>
      </c>
      <c r="J407" s="2" t="s">
        <v>69</v>
      </c>
      <c r="K407" s="3">
        <v>150000</v>
      </c>
      <c r="L407" s="3" t="s">
        <v>183</v>
      </c>
      <c r="M407" s="3">
        <v>3600000</v>
      </c>
      <c r="N407" s="5">
        <v>44957</v>
      </c>
      <c r="O407" s="5">
        <v>44957</v>
      </c>
      <c r="P407" s="2"/>
      <c r="Q407" s="2"/>
      <c r="R407" s="6"/>
      <c r="S407" s="2" t="s">
        <v>75</v>
      </c>
      <c r="T407" t="str">
        <f t="shared" si="6"/>
        <v>1000001212KARYA MATERIALBAMBANGAGT609856FRdBotticino Natural60x3024BOX25,92M2150000Pink36000004495744957Bekasi</v>
      </c>
    </row>
    <row r="408" spans="1:20" x14ac:dyDescent="0.3">
      <c r="A408" s="2">
        <v>1000001212</v>
      </c>
      <c r="B408" s="2" t="s">
        <v>72</v>
      </c>
      <c r="C408" s="2" t="s">
        <v>64</v>
      </c>
      <c r="D408" s="2" t="s">
        <v>186</v>
      </c>
      <c r="E408" s="2" t="s">
        <v>187</v>
      </c>
      <c r="F408" s="2" t="s">
        <v>32</v>
      </c>
      <c r="G408" s="3">
        <v>38</v>
      </c>
      <c r="H408" s="2" t="s">
        <v>68</v>
      </c>
      <c r="I408" s="4">
        <v>41.04</v>
      </c>
      <c r="J408" s="2" t="s">
        <v>69</v>
      </c>
      <c r="K408" s="3">
        <v>150000</v>
      </c>
      <c r="L408" s="3" t="s">
        <v>183</v>
      </c>
      <c r="M408" s="3">
        <v>5700000</v>
      </c>
      <c r="N408" s="5">
        <v>44930</v>
      </c>
      <c r="O408" s="5">
        <v>44931</v>
      </c>
      <c r="P408" s="2"/>
      <c r="Q408" s="2"/>
      <c r="R408" s="6"/>
      <c r="S408" s="2" t="s">
        <v>75</v>
      </c>
      <c r="T408" t="str">
        <f t="shared" si="6"/>
        <v>1000001212KARYA MATERIALBAMBANGAGT609856FRdBotticino Natural60x3038BOX41,04M2150000Pink57000004493044931Bekasi</v>
      </c>
    </row>
    <row r="409" spans="1:20" x14ac:dyDescent="0.3">
      <c r="A409" s="2">
        <v>1000001010</v>
      </c>
      <c r="B409" s="2" t="s">
        <v>63</v>
      </c>
      <c r="C409" s="2" t="s">
        <v>64</v>
      </c>
      <c r="D409" s="2" t="s">
        <v>188</v>
      </c>
      <c r="E409" s="2" t="s">
        <v>189</v>
      </c>
      <c r="F409" s="2" t="s">
        <v>32</v>
      </c>
      <c r="G409" s="3">
        <v>30</v>
      </c>
      <c r="H409" s="2" t="s">
        <v>68</v>
      </c>
      <c r="I409" s="4">
        <v>32.4</v>
      </c>
      <c r="J409" s="2" t="s">
        <v>69</v>
      </c>
      <c r="K409" s="3">
        <v>150000</v>
      </c>
      <c r="L409" s="3" t="s">
        <v>183</v>
      </c>
      <c r="M409" s="3">
        <v>4500000</v>
      </c>
      <c r="N409" s="5">
        <v>44939</v>
      </c>
      <c r="O409" s="5">
        <v>44939</v>
      </c>
      <c r="P409" s="2"/>
      <c r="Q409" s="2"/>
      <c r="R409" s="2"/>
      <c r="S409" s="2" t="s">
        <v>71</v>
      </c>
      <c r="T409" t="str">
        <f t="shared" si="6"/>
        <v>1000001010KERAMIK 123BAMBANGAGT609862FRdDublin Grey60x3030BOX32,4M2150000Pink45000004493944939Depok</v>
      </c>
    </row>
    <row r="410" spans="1:20" x14ac:dyDescent="0.3">
      <c r="A410" s="2">
        <v>1000001212</v>
      </c>
      <c r="B410" s="2" t="s">
        <v>72</v>
      </c>
      <c r="C410" s="2" t="s">
        <v>64</v>
      </c>
      <c r="D410" s="2" t="s">
        <v>190</v>
      </c>
      <c r="E410" s="2" t="s">
        <v>191</v>
      </c>
      <c r="F410" s="2" t="s">
        <v>32</v>
      </c>
      <c r="G410" s="3">
        <v>8</v>
      </c>
      <c r="H410" s="2" t="s">
        <v>68</v>
      </c>
      <c r="I410" s="4">
        <v>8.64</v>
      </c>
      <c r="J410" s="2" t="s">
        <v>69</v>
      </c>
      <c r="K410" s="3">
        <v>150000</v>
      </c>
      <c r="L410" s="3" t="s">
        <v>183</v>
      </c>
      <c r="M410" s="3">
        <v>1200000</v>
      </c>
      <c r="N410" s="5">
        <v>44949</v>
      </c>
      <c r="O410" s="5">
        <v>44949</v>
      </c>
      <c r="P410" s="2"/>
      <c r="Q410" s="2"/>
      <c r="R410" s="6"/>
      <c r="S410" s="2" t="s">
        <v>75</v>
      </c>
      <c r="T410" t="str">
        <f t="shared" si="6"/>
        <v>1000001212KARYA MATERIALBAMBANGAGT609877FRdRhodes Perla60x308BOX8,64M2150000Pink12000004494944949Bekasi</v>
      </c>
    </row>
    <row r="411" spans="1:20" x14ac:dyDescent="0.3">
      <c r="A411" s="2">
        <v>1000001212</v>
      </c>
      <c r="B411" s="2" t="s">
        <v>72</v>
      </c>
      <c r="C411" s="2" t="s">
        <v>64</v>
      </c>
      <c r="D411" s="2" t="s">
        <v>192</v>
      </c>
      <c r="E411" s="2" t="s">
        <v>193</v>
      </c>
      <c r="F411" s="2" t="s">
        <v>32</v>
      </c>
      <c r="G411" s="3">
        <v>123</v>
      </c>
      <c r="H411" s="2" t="s">
        <v>68</v>
      </c>
      <c r="I411" s="4">
        <v>132.84</v>
      </c>
      <c r="J411" s="2" t="s">
        <v>69</v>
      </c>
      <c r="K411" s="3">
        <v>150000</v>
      </c>
      <c r="L411" s="3" t="s">
        <v>183</v>
      </c>
      <c r="M411" s="3">
        <v>18450000</v>
      </c>
      <c r="N411" s="5">
        <v>44949</v>
      </c>
      <c r="O411" s="5">
        <v>44949</v>
      </c>
      <c r="P411" s="2"/>
      <c r="Q411" s="2"/>
      <c r="R411" s="6"/>
      <c r="S411" s="2" t="s">
        <v>75</v>
      </c>
      <c r="T411" t="str">
        <f t="shared" si="6"/>
        <v>1000001212KARYA MATERIALBAMBANGAGT609883FRdKalmar Arabescato60x30123BOX132,84M2150000Pink184500004494944949Bekasi</v>
      </c>
    </row>
    <row r="412" spans="1:20" x14ac:dyDescent="0.3">
      <c r="A412" s="2">
        <v>1000001212</v>
      </c>
      <c r="B412" s="2" t="s">
        <v>72</v>
      </c>
      <c r="C412" s="2" t="s">
        <v>64</v>
      </c>
      <c r="D412" s="2" t="s">
        <v>192</v>
      </c>
      <c r="E412" s="2" t="s">
        <v>193</v>
      </c>
      <c r="F412" s="2" t="s">
        <v>32</v>
      </c>
      <c r="G412" s="3">
        <v>54</v>
      </c>
      <c r="H412" s="2" t="s">
        <v>68</v>
      </c>
      <c r="I412" s="4">
        <v>58.32</v>
      </c>
      <c r="J412" s="2" t="s">
        <v>69</v>
      </c>
      <c r="K412" s="3">
        <v>150000</v>
      </c>
      <c r="L412" s="3" t="s">
        <v>183</v>
      </c>
      <c r="M412" s="3">
        <v>8100000</v>
      </c>
      <c r="N412" s="5">
        <v>44931</v>
      </c>
      <c r="O412" s="5">
        <v>44931</v>
      </c>
      <c r="P412" s="2"/>
      <c r="Q412" s="2"/>
      <c r="R412" s="6"/>
      <c r="S412" s="2" t="s">
        <v>75</v>
      </c>
      <c r="T412" t="str">
        <f t="shared" si="6"/>
        <v>1000001212KARYA MATERIALBAMBANGAGT609883FRdKalmar Arabescato60x3054BOX58,32M2150000Pink81000004493144931Bekasi</v>
      </c>
    </row>
    <row r="413" spans="1:20" x14ac:dyDescent="0.3">
      <c r="A413" s="2">
        <v>1000001212</v>
      </c>
      <c r="B413" s="2" t="s">
        <v>72</v>
      </c>
      <c r="C413" s="2" t="s">
        <v>64</v>
      </c>
      <c r="D413" s="2" t="s">
        <v>194</v>
      </c>
      <c r="E413" s="2" t="s">
        <v>195</v>
      </c>
      <c r="F413" s="2" t="s">
        <v>32</v>
      </c>
      <c r="G413" s="3">
        <v>101</v>
      </c>
      <c r="H413" s="2" t="s">
        <v>68</v>
      </c>
      <c r="I413" s="4">
        <v>109.08</v>
      </c>
      <c r="J413" s="2" t="s">
        <v>69</v>
      </c>
      <c r="K413" s="3">
        <v>150000</v>
      </c>
      <c r="L413" s="3" t="s">
        <v>183</v>
      </c>
      <c r="M413" s="3">
        <v>15150000</v>
      </c>
      <c r="N413" s="5">
        <v>44977</v>
      </c>
      <c r="O413" s="5">
        <v>44977</v>
      </c>
      <c r="P413" s="2"/>
      <c r="Q413" s="2"/>
      <c r="R413" s="6"/>
      <c r="S413" s="2" t="s">
        <v>75</v>
      </c>
      <c r="T413" t="str">
        <f t="shared" si="6"/>
        <v>1000001212KARYA MATERIALBAMBANGAGT609873FRdLinosa Grigio60x30101BOX109,08M2150000Pink151500004497744977Bekasi</v>
      </c>
    </row>
    <row r="414" spans="1:20" x14ac:dyDescent="0.3">
      <c r="A414" s="2">
        <v>1000001212</v>
      </c>
      <c r="B414" s="2" t="s">
        <v>72</v>
      </c>
      <c r="C414" s="2" t="s">
        <v>64</v>
      </c>
      <c r="D414" s="2" t="s">
        <v>194</v>
      </c>
      <c r="E414" s="2" t="s">
        <v>195</v>
      </c>
      <c r="F414" s="2" t="s">
        <v>32</v>
      </c>
      <c r="G414" s="3">
        <v>7</v>
      </c>
      <c r="H414" s="2" t="s">
        <v>68</v>
      </c>
      <c r="I414" s="4">
        <v>7.56</v>
      </c>
      <c r="J414" s="2" t="s">
        <v>69</v>
      </c>
      <c r="K414" s="3">
        <v>150000</v>
      </c>
      <c r="L414" s="3" t="s">
        <v>183</v>
      </c>
      <c r="M414" s="3">
        <v>1050000</v>
      </c>
      <c r="N414" s="5">
        <v>44978</v>
      </c>
      <c r="O414" s="5">
        <v>44978</v>
      </c>
      <c r="P414" s="2"/>
      <c r="Q414" s="2"/>
      <c r="R414" s="6"/>
      <c r="S414" s="2" t="s">
        <v>75</v>
      </c>
      <c r="T414" t="str">
        <f t="shared" si="6"/>
        <v>1000001212KARYA MATERIALBAMBANGAGT609873FRdLinosa Grigio60x307BOX7,56M2150000Pink10500004497844978Bekasi</v>
      </c>
    </row>
    <row r="415" spans="1:20" x14ac:dyDescent="0.3">
      <c r="A415" s="2">
        <v>1000001212</v>
      </c>
      <c r="B415" s="2" t="s">
        <v>72</v>
      </c>
      <c r="C415" s="2" t="s">
        <v>64</v>
      </c>
      <c r="D415" s="2" t="s">
        <v>194</v>
      </c>
      <c r="E415" s="2" t="s">
        <v>195</v>
      </c>
      <c r="F415" s="2" t="s">
        <v>32</v>
      </c>
      <c r="G415" s="3">
        <v>14</v>
      </c>
      <c r="H415" s="2" t="s">
        <v>68</v>
      </c>
      <c r="I415" s="4">
        <v>15.12</v>
      </c>
      <c r="J415" s="2" t="s">
        <v>69</v>
      </c>
      <c r="K415" s="3">
        <v>150000</v>
      </c>
      <c r="L415" s="3" t="s">
        <v>183</v>
      </c>
      <c r="M415" s="3">
        <v>2100000</v>
      </c>
      <c r="N415" s="5">
        <v>44978</v>
      </c>
      <c r="O415" s="5">
        <v>44978</v>
      </c>
      <c r="P415" s="2"/>
      <c r="Q415" s="2"/>
      <c r="R415" s="6"/>
      <c r="S415" s="2" t="s">
        <v>75</v>
      </c>
      <c r="T415" t="str">
        <f t="shared" si="6"/>
        <v>1000001212KARYA MATERIALBAMBANGAGT609873FRdLinosa Grigio60x3014BOX15,12M2150000Pink21000004497844978Bekasi</v>
      </c>
    </row>
    <row r="416" spans="1:20" x14ac:dyDescent="0.3">
      <c r="A416" s="2">
        <v>1000001212</v>
      </c>
      <c r="B416" s="2" t="s">
        <v>72</v>
      </c>
      <c r="C416" s="2" t="s">
        <v>64</v>
      </c>
      <c r="D416" s="2" t="s">
        <v>190</v>
      </c>
      <c r="E416" s="2" t="s">
        <v>191</v>
      </c>
      <c r="F416" s="2" t="s">
        <v>32</v>
      </c>
      <c r="G416" s="3">
        <v>35</v>
      </c>
      <c r="H416" s="2" t="s">
        <v>68</v>
      </c>
      <c r="I416" s="4">
        <v>37.799999999999997</v>
      </c>
      <c r="J416" s="2" t="s">
        <v>69</v>
      </c>
      <c r="K416" s="3">
        <v>150000</v>
      </c>
      <c r="L416" s="3" t="s">
        <v>183</v>
      </c>
      <c r="M416" s="3">
        <v>5250000</v>
      </c>
      <c r="N416" s="5">
        <v>44979</v>
      </c>
      <c r="O416" s="5">
        <v>44981</v>
      </c>
      <c r="P416" s="2"/>
      <c r="Q416" s="2"/>
      <c r="R416" s="6"/>
      <c r="S416" s="2" t="s">
        <v>75</v>
      </c>
      <c r="T416" t="str">
        <f t="shared" si="6"/>
        <v>1000001212KARYA MATERIALBAMBANGAGT609877FRdRhodes Perla60x3035BOX37,8M2150000Pink52500004497944981Bekasi</v>
      </c>
    </row>
    <row r="417" spans="1:20" x14ac:dyDescent="0.3">
      <c r="A417" s="2">
        <v>1000001212</v>
      </c>
      <c r="B417" s="2" t="s">
        <v>72</v>
      </c>
      <c r="C417" s="2" t="s">
        <v>64</v>
      </c>
      <c r="D417" s="2" t="s">
        <v>190</v>
      </c>
      <c r="E417" s="2" t="s">
        <v>191</v>
      </c>
      <c r="F417" s="2" t="s">
        <v>32</v>
      </c>
      <c r="G417" s="3">
        <v>20</v>
      </c>
      <c r="H417" s="2" t="s">
        <v>68</v>
      </c>
      <c r="I417" s="4">
        <v>21.6</v>
      </c>
      <c r="J417" s="2" t="s">
        <v>69</v>
      </c>
      <c r="K417" s="3">
        <v>150000</v>
      </c>
      <c r="L417" s="3" t="s">
        <v>183</v>
      </c>
      <c r="M417" s="3">
        <v>3000000</v>
      </c>
      <c r="N417" s="5">
        <v>44958</v>
      </c>
      <c r="O417" s="5">
        <v>44958</v>
      </c>
      <c r="P417" s="2"/>
      <c r="Q417" s="2"/>
      <c r="R417" s="6"/>
      <c r="S417" s="2" t="s">
        <v>75</v>
      </c>
      <c r="T417" t="str">
        <f t="shared" si="6"/>
        <v>1000001212KARYA MATERIALBAMBANGAGT609877FRdRhodes Perla60x3020BOX21,6M2150000Pink30000004495844958Bekasi</v>
      </c>
    </row>
    <row r="418" spans="1:20" x14ac:dyDescent="0.3">
      <c r="A418" s="2">
        <v>1000001212</v>
      </c>
      <c r="B418" s="2" t="s">
        <v>72</v>
      </c>
      <c r="C418" s="2" t="s">
        <v>64</v>
      </c>
      <c r="D418" s="2" t="s">
        <v>194</v>
      </c>
      <c r="E418" s="2" t="s">
        <v>195</v>
      </c>
      <c r="F418" s="2" t="s">
        <v>32</v>
      </c>
      <c r="G418" s="3">
        <v>9</v>
      </c>
      <c r="H418" s="2" t="s">
        <v>68</v>
      </c>
      <c r="I418" s="4">
        <v>9.7200000000000006</v>
      </c>
      <c r="J418" s="2" t="s">
        <v>69</v>
      </c>
      <c r="K418" s="3">
        <v>150000</v>
      </c>
      <c r="L418" s="3" t="s">
        <v>183</v>
      </c>
      <c r="M418" s="3">
        <v>1350000</v>
      </c>
      <c r="N418" s="5">
        <v>44958</v>
      </c>
      <c r="O418" s="5">
        <v>44959</v>
      </c>
      <c r="P418" s="2"/>
      <c r="Q418" s="2"/>
      <c r="R418" s="6"/>
      <c r="S418" s="2" t="s">
        <v>75</v>
      </c>
      <c r="T418" t="str">
        <f t="shared" si="6"/>
        <v>1000001212KARYA MATERIALBAMBANGAGT609873FRdLinosa Grigio60x309BOX9,72M2150000Pink13500004495844959Bekasi</v>
      </c>
    </row>
    <row r="419" spans="1:20" x14ac:dyDescent="0.3">
      <c r="A419" s="2">
        <v>1000001212</v>
      </c>
      <c r="B419" s="2" t="s">
        <v>72</v>
      </c>
      <c r="C419" s="2" t="s">
        <v>64</v>
      </c>
      <c r="D419" s="2" t="s">
        <v>196</v>
      </c>
      <c r="E419" s="2" t="s">
        <v>197</v>
      </c>
      <c r="F419" s="2" t="s">
        <v>32</v>
      </c>
      <c r="G419" s="3">
        <v>12</v>
      </c>
      <c r="H419" s="2" t="s">
        <v>68</v>
      </c>
      <c r="I419" s="4">
        <v>12.96</v>
      </c>
      <c r="J419" s="2" t="s">
        <v>69</v>
      </c>
      <c r="K419" s="3">
        <v>150000</v>
      </c>
      <c r="L419" s="3" t="s">
        <v>183</v>
      </c>
      <c r="M419" s="3">
        <v>1800000</v>
      </c>
      <c r="N419" s="5">
        <v>44959</v>
      </c>
      <c r="O419" s="5">
        <v>44959</v>
      </c>
      <c r="P419" s="2"/>
      <c r="Q419" s="2"/>
      <c r="R419" s="6"/>
      <c r="S419" s="2" t="s">
        <v>75</v>
      </c>
      <c r="T419" t="str">
        <f t="shared" si="6"/>
        <v>1000001212KARYA MATERIALBAMBANGAGT609196FROlvera Bright60x3012BOX12,96M2150000Pink18000004495944959Bekasi</v>
      </c>
    </row>
    <row r="420" spans="1:20" x14ac:dyDescent="0.3">
      <c r="A420" s="2">
        <v>1000001212</v>
      </c>
      <c r="B420" s="2" t="s">
        <v>72</v>
      </c>
      <c r="C420" s="2" t="s">
        <v>64</v>
      </c>
      <c r="D420" s="2" t="s">
        <v>198</v>
      </c>
      <c r="E420" s="2" t="s">
        <v>199</v>
      </c>
      <c r="F420" s="2" t="s">
        <v>32</v>
      </c>
      <c r="G420" s="3">
        <v>40</v>
      </c>
      <c r="H420" s="2" t="s">
        <v>68</v>
      </c>
      <c r="I420" s="4">
        <v>43.2</v>
      </c>
      <c r="J420" s="2" t="s">
        <v>69</v>
      </c>
      <c r="K420" s="3">
        <v>150000</v>
      </c>
      <c r="L420" s="3" t="s">
        <v>183</v>
      </c>
      <c r="M420" s="3">
        <v>6000000</v>
      </c>
      <c r="N420" s="5">
        <v>44991</v>
      </c>
      <c r="O420" s="5">
        <v>44991</v>
      </c>
      <c r="P420" s="2" t="s">
        <v>17</v>
      </c>
      <c r="Q420" s="2" t="s">
        <v>91</v>
      </c>
      <c r="R420" s="6">
        <v>2400</v>
      </c>
      <c r="S420" s="2" t="s">
        <v>75</v>
      </c>
      <c r="T420" t="str">
        <f t="shared" si="6"/>
        <v>1000001212KARYA MATERIALBAMBANGAGT609868FRdBrescia Oro60x3040BOX43,2M2150000Pink60000004499144991Promo LebaranPromo Diskon Langsung2400Bekasi</v>
      </c>
    </row>
    <row r="421" spans="1:20" x14ac:dyDescent="0.3">
      <c r="A421" s="2">
        <v>1000001212</v>
      </c>
      <c r="B421" s="2" t="s">
        <v>72</v>
      </c>
      <c r="C421" s="2" t="s">
        <v>64</v>
      </c>
      <c r="D421" s="2" t="s">
        <v>200</v>
      </c>
      <c r="E421" s="2" t="s">
        <v>201</v>
      </c>
      <c r="F421" s="2" t="s">
        <v>32</v>
      </c>
      <c r="G421" s="3">
        <v>2</v>
      </c>
      <c r="H421" s="2" t="s">
        <v>68</v>
      </c>
      <c r="I421" s="4">
        <v>2.16</v>
      </c>
      <c r="J421" s="2" t="s">
        <v>69</v>
      </c>
      <c r="K421" s="3">
        <v>150000</v>
      </c>
      <c r="L421" s="3" t="s">
        <v>183</v>
      </c>
      <c r="M421" s="3">
        <v>300000</v>
      </c>
      <c r="N421" s="5">
        <v>44999</v>
      </c>
      <c r="O421" s="5">
        <v>44999</v>
      </c>
      <c r="P421" s="2" t="s">
        <v>17</v>
      </c>
      <c r="Q421" s="2" t="s">
        <v>91</v>
      </c>
      <c r="R421" s="6">
        <v>2400</v>
      </c>
      <c r="S421" s="2" t="s">
        <v>75</v>
      </c>
      <c r="T421" t="str">
        <f t="shared" si="6"/>
        <v>1000001212KARYA MATERIALBAMBANGAGT609866FRdSalvadori White60x302BOX2,16M2150000Pink3000004499944999Promo LebaranPromo Diskon Langsung2400Bekasi</v>
      </c>
    </row>
    <row r="422" spans="1:20" x14ac:dyDescent="0.3">
      <c r="A422" s="2">
        <v>1000001212</v>
      </c>
      <c r="B422" s="2" t="s">
        <v>72</v>
      </c>
      <c r="C422" s="2" t="s">
        <v>64</v>
      </c>
      <c r="D422" s="2" t="s">
        <v>190</v>
      </c>
      <c r="E422" s="2" t="s">
        <v>191</v>
      </c>
      <c r="F422" s="2" t="s">
        <v>32</v>
      </c>
      <c r="G422" s="3">
        <v>1</v>
      </c>
      <c r="H422" s="2" t="s">
        <v>68</v>
      </c>
      <c r="I422" s="4">
        <v>1.08</v>
      </c>
      <c r="J422" s="2" t="s">
        <v>69</v>
      </c>
      <c r="K422" s="3">
        <v>150000</v>
      </c>
      <c r="L422" s="3" t="s">
        <v>183</v>
      </c>
      <c r="M422" s="3">
        <v>150000</v>
      </c>
      <c r="N422" s="5">
        <v>44999</v>
      </c>
      <c r="O422" s="5">
        <v>45000</v>
      </c>
      <c r="P422" s="2" t="s">
        <v>17</v>
      </c>
      <c r="Q422" s="2" t="s">
        <v>91</v>
      </c>
      <c r="R422" s="6">
        <v>2400</v>
      </c>
      <c r="S422" s="2" t="s">
        <v>75</v>
      </c>
      <c r="T422" t="str">
        <f t="shared" si="6"/>
        <v>1000001212KARYA MATERIALBAMBANGAGT609877FRdRhodes Perla60x301BOX1,08M2150000Pink1500004499945000Promo LebaranPromo Diskon Langsung2400Bekasi</v>
      </c>
    </row>
    <row r="423" spans="1:20" x14ac:dyDescent="0.3">
      <c r="A423" s="2">
        <v>1000001212</v>
      </c>
      <c r="B423" s="2" t="s">
        <v>72</v>
      </c>
      <c r="C423" s="2" t="s">
        <v>64</v>
      </c>
      <c r="D423" s="2" t="s">
        <v>200</v>
      </c>
      <c r="E423" s="2" t="s">
        <v>201</v>
      </c>
      <c r="F423" s="2" t="s">
        <v>32</v>
      </c>
      <c r="G423" s="3">
        <v>2</v>
      </c>
      <c r="H423" s="2" t="s">
        <v>68</v>
      </c>
      <c r="I423" s="4">
        <v>2.16</v>
      </c>
      <c r="J423" s="2" t="s">
        <v>69</v>
      </c>
      <c r="K423" s="3">
        <v>150000</v>
      </c>
      <c r="L423" s="3" t="s">
        <v>183</v>
      </c>
      <c r="M423" s="3">
        <v>300000</v>
      </c>
      <c r="N423" s="5">
        <v>45000</v>
      </c>
      <c r="O423" s="5">
        <v>45001</v>
      </c>
      <c r="P423" s="2" t="s">
        <v>17</v>
      </c>
      <c r="Q423" s="2" t="s">
        <v>91</v>
      </c>
      <c r="R423" s="6">
        <v>2400</v>
      </c>
      <c r="S423" s="2" t="s">
        <v>75</v>
      </c>
      <c r="T423" t="str">
        <f t="shared" si="6"/>
        <v>1000001212KARYA MATERIALBAMBANGAGT609866FRdSalvadori White60x302BOX2,16M2150000Pink3000004500045001Promo LebaranPromo Diskon Langsung2400Bekasi</v>
      </c>
    </row>
    <row r="424" spans="1:20" x14ac:dyDescent="0.3">
      <c r="A424" s="2">
        <v>1000001212</v>
      </c>
      <c r="B424" s="2" t="s">
        <v>72</v>
      </c>
      <c r="C424" s="2" t="s">
        <v>64</v>
      </c>
      <c r="D424" s="2" t="s">
        <v>184</v>
      </c>
      <c r="E424" s="2" t="s">
        <v>185</v>
      </c>
      <c r="F424" s="2" t="s">
        <v>32</v>
      </c>
      <c r="G424" s="3">
        <v>1</v>
      </c>
      <c r="H424" s="2" t="s">
        <v>68</v>
      </c>
      <c r="I424" s="4">
        <v>1.08</v>
      </c>
      <c r="J424" s="2" t="s">
        <v>69</v>
      </c>
      <c r="K424" s="3">
        <v>150000</v>
      </c>
      <c r="L424" s="3" t="s">
        <v>183</v>
      </c>
      <c r="M424" s="3">
        <v>150000</v>
      </c>
      <c r="N424" s="5">
        <v>45008</v>
      </c>
      <c r="O424" s="5">
        <v>45008</v>
      </c>
      <c r="P424" s="2" t="s">
        <v>17</v>
      </c>
      <c r="Q424" s="2" t="s">
        <v>91</v>
      </c>
      <c r="R424" s="6">
        <v>2400</v>
      </c>
      <c r="S424" s="2" t="s">
        <v>75</v>
      </c>
      <c r="T424" t="str">
        <f t="shared" si="6"/>
        <v>1000001212KARYA MATERIALBAMBANGAGT609852FRdAvenza Carrara60x301BOX1,08M2150000Pink1500004500845008Promo LebaranPromo Diskon Langsung2400Bekasi</v>
      </c>
    </row>
    <row r="425" spans="1:20" x14ac:dyDescent="0.3">
      <c r="A425" s="2">
        <v>1000001212</v>
      </c>
      <c r="B425" s="2" t="s">
        <v>72</v>
      </c>
      <c r="C425" s="2" t="s">
        <v>64</v>
      </c>
      <c r="D425" s="2" t="s">
        <v>194</v>
      </c>
      <c r="E425" s="2" t="s">
        <v>195</v>
      </c>
      <c r="F425" s="2" t="s">
        <v>32</v>
      </c>
      <c r="G425" s="3">
        <v>8</v>
      </c>
      <c r="H425" s="2" t="s">
        <v>68</v>
      </c>
      <c r="I425" s="4">
        <v>8.64</v>
      </c>
      <c r="J425" s="2" t="s">
        <v>69</v>
      </c>
      <c r="K425" s="3">
        <v>150000</v>
      </c>
      <c r="L425" s="3" t="s">
        <v>183</v>
      </c>
      <c r="M425" s="3">
        <v>1200000</v>
      </c>
      <c r="N425" s="5">
        <v>45008</v>
      </c>
      <c r="O425" s="5">
        <v>45008</v>
      </c>
      <c r="P425" s="2" t="s">
        <v>17</v>
      </c>
      <c r="Q425" s="2" t="s">
        <v>91</v>
      </c>
      <c r="R425" s="6">
        <v>2400</v>
      </c>
      <c r="S425" s="2" t="s">
        <v>75</v>
      </c>
      <c r="T425" t="str">
        <f t="shared" si="6"/>
        <v>1000001212KARYA MATERIALBAMBANGAGT609873FRdLinosa Grigio60x308BOX8,64M2150000Pink12000004500845008Promo LebaranPromo Diskon Langsung2400Bekasi</v>
      </c>
    </row>
    <row r="426" spans="1:20" x14ac:dyDescent="0.3">
      <c r="A426" s="2">
        <v>1000001212</v>
      </c>
      <c r="B426" s="2" t="s">
        <v>72</v>
      </c>
      <c r="C426" s="2" t="s">
        <v>64</v>
      </c>
      <c r="D426" s="2" t="s">
        <v>200</v>
      </c>
      <c r="E426" s="2" t="s">
        <v>201</v>
      </c>
      <c r="F426" s="2" t="s">
        <v>32</v>
      </c>
      <c r="G426" s="3">
        <v>93</v>
      </c>
      <c r="H426" s="2" t="s">
        <v>68</v>
      </c>
      <c r="I426" s="4">
        <v>100.44</v>
      </c>
      <c r="J426" s="2" t="s">
        <v>69</v>
      </c>
      <c r="K426" s="3">
        <v>150000</v>
      </c>
      <c r="L426" s="3" t="s">
        <v>183</v>
      </c>
      <c r="M426" s="3">
        <v>13950000</v>
      </c>
      <c r="N426" s="5">
        <v>45010</v>
      </c>
      <c r="O426" s="5">
        <v>45012</v>
      </c>
      <c r="P426" s="2" t="s">
        <v>17</v>
      </c>
      <c r="Q426" s="2" t="s">
        <v>91</v>
      </c>
      <c r="R426" s="6">
        <v>2400</v>
      </c>
      <c r="S426" s="2" t="s">
        <v>75</v>
      </c>
      <c r="T426" t="str">
        <f t="shared" si="6"/>
        <v>1000001212KARYA MATERIALBAMBANGAGT609866FRdSalvadori White60x3093BOX100,44M2150000Pink139500004501045012Promo LebaranPromo Diskon Langsung2400Bekasi</v>
      </c>
    </row>
    <row r="427" spans="1:20" x14ac:dyDescent="0.3">
      <c r="A427" s="2">
        <v>1000001212</v>
      </c>
      <c r="B427" s="2" t="s">
        <v>72</v>
      </c>
      <c r="C427" s="2" t="s">
        <v>64</v>
      </c>
      <c r="D427" s="2" t="s">
        <v>194</v>
      </c>
      <c r="E427" s="2" t="s">
        <v>195</v>
      </c>
      <c r="F427" s="2" t="s">
        <v>32</v>
      </c>
      <c r="G427" s="3">
        <v>24</v>
      </c>
      <c r="H427" s="2" t="s">
        <v>68</v>
      </c>
      <c r="I427" s="4">
        <v>25.92</v>
      </c>
      <c r="J427" s="2" t="s">
        <v>69</v>
      </c>
      <c r="K427" s="3">
        <v>150000</v>
      </c>
      <c r="L427" s="3" t="s">
        <v>183</v>
      </c>
      <c r="M427" s="3">
        <v>3600000</v>
      </c>
      <c r="N427" s="5">
        <v>45010</v>
      </c>
      <c r="O427" s="5">
        <v>45012</v>
      </c>
      <c r="P427" s="2" t="s">
        <v>17</v>
      </c>
      <c r="Q427" s="2" t="s">
        <v>91</v>
      </c>
      <c r="R427" s="6">
        <v>2400</v>
      </c>
      <c r="S427" s="2" t="s">
        <v>75</v>
      </c>
      <c r="T427" t="str">
        <f t="shared" si="6"/>
        <v>1000001212KARYA MATERIALBAMBANGAGT609873FRdLinosa Grigio60x3024BOX25,92M2150000Pink36000004501045012Promo LebaranPromo Diskon Langsung2400Bekasi</v>
      </c>
    </row>
    <row r="428" spans="1:20" x14ac:dyDescent="0.3">
      <c r="A428" s="2">
        <v>1000001212</v>
      </c>
      <c r="B428" s="2" t="s">
        <v>72</v>
      </c>
      <c r="C428" s="2" t="s">
        <v>64</v>
      </c>
      <c r="D428" s="2" t="s">
        <v>200</v>
      </c>
      <c r="E428" s="2" t="s">
        <v>201</v>
      </c>
      <c r="F428" s="2" t="s">
        <v>32</v>
      </c>
      <c r="G428" s="3">
        <v>160</v>
      </c>
      <c r="H428" s="2" t="s">
        <v>68</v>
      </c>
      <c r="I428" s="4">
        <v>172.8</v>
      </c>
      <c r="J428" s="2" t="s">
        <v>69</v>
      </c>
      <c r="K428" s="3">
        <v>150000</v>
      </c>
      <c r="L428" s="3" t="s">
        <v>183</v>
      </c>
      <c r="M428" s="3">
        <v>24000000</v>
      </c>
      <c r="N428" s="5">
        <v>45015</v>
      </c>
      <c r="O428" s="5">
        <v>45015</v>
      </c>
      <c r="P428" s="2" t="s">
        <v>17</v>
      </c>
      <c r="Q428" s="2" t="s">
        <v>91</v>
      </c>
      <c r="R428" s="6">
        <v>2400</v>
      </c>
      <c r="S428" s="2" t="s">
        <v>75</v>
      </c>
      <c r="T428" t="str">
        <f t="shared" si="6"/>
        <v>1000001212KARYA MATERIALBAMBANGAGT609866FRdSalvadori White60x30160BOX172,8M2150000Pink240000004501545015Promo LebaranPromo Diskon Langsung2400Bekasi</v>
      </c>
    </row>
    <row r="429" spans="1:20" x14ac:dyDescent="0.3">
      <c r="A429" s="2">
        <v>1000001212</v>
      </c>
      <c r="B429" s="2" t="s">
        <v>72</v>
      </c>
      <c r="C429" s="2" t="s">
        <v>64</v>
      </c>
      <c r="D429" s="2" t="s">
        <v>200</v>
      </c>
      <c r="E429" s="2" t="s">
        <v>201</v>
      </c>
      <c r="F429" s="2" t="s">
        <v>32</v>
      </c>
      <c r="G429" s="3">
        <v>15</v>
      </c>
      <c r="H429" s="2" t="s">
        <v>68</v>
      </c>
      <c r="I429" s="4">
        <v>16.2</v>
      </c>
      <c r="J429" s="2" t="s">
        <v>69</v>
      </c>
      <c r="K429" s="3">
        <v>150000</v>
      </c>
      <c r="L429" s="3" t="s">
        <v>183</v>
      </c>
      <c r="M429" s="3">
        <v>2250000</v>
      </c>
      <c r="N429" s="5">
        <v>45015</v>
      </c>
      <c r="O429" s="5">
        <v>45015</v>
      </c>
      <c r="P429" s="2" t="s">
        <v>17</v>
      </c>
      <c r="Q429" s="2" t="s">
        <v>91</v>
      </c>
      <c r="R429" s="6">
        <v>2400</v>
      </c>
      <c r="S429" s="2" t="s">
        <v>75</v>
      </c>
      <c r="T429" t="str">
        <f t="shared" si="6"/>
        <v>1000001212KARYA MATERIALBAMBANGAGT609866FRdSalvadori White60x3015BOX16,2M2150000Pink22500004501545015Promo LebaranPromo Diskon Langsung2400Bekasi</v>
      </c>
    </row>
    <row r="430" spans="1:20" x14ac:dyDescent="0.3">
      <c r="A430" s="2">
        <v>1000001212</v>
      </c>
      <c r="B430" s="2" t="s">
        <v>72</v>
      </c>
      <c r="C430" s="2" t="s">
        <v>64</v>
      </c>
      <c r="D430" s="2" t="s">
        <v>194</v>
      </c>
      <c r="E430" s="2" t="s">
        <v>195</v>
      </c>
      <c r="F430" s="2" t="s">
        <v>32</v>
      </c>
      <c r="G430" s="3">
        <v>58</v>
      </c>
      <c r="H430" s="2" t="s">
        <v>68</v>
      </c>
      <c r="I430" s="4">
        <v>62.64</v>
      </c>
      <c r="J430" s="2" t="s">
        <v>69</v>
      </c>
      <c r="K430" s="3">
        <v>150000</v>
      </c>
      <c r="L430" s="3" t="s">
        <v>183</v>
      </c>
      <c r="M430" s="3">
        <v>8700000</v>
      </c>
      <c r="N430" s="5">
        <v>45015</v>
      </c>
      <c r="O430" s="5">
        <v>45015</v>
      </c>
      <c r="P430" s="2" t="s">
        <v>17</v>
      </c>
      <c r="Q430" s="2" t="s">
        <v>91</v>
      </c>
      <c r="R430" s="6">
        <v>2400</v>
      </c>
      <c r="S430" s="2" t="s">
        <v>75</v>
      </c>
      <c r="T430" t="str">
        <f t="shared" si="6"/>
        <v>1000001212KARYA MATERIALBAMBANGAGT609873FRdLinosa Grigio60x3058BOX62,64M2150000Pink87000004501545015Promo LebaranPromo Diskon Langsung2400Bekasi</v>
      </c>
    </row>
    <row r="431" spans="1:20" x14ac:dyDescent="0.3">
      <c r="A431" s="2">
        <v>1000001212</v>
      </c>
      <c r="B431" s="2" t="s">
        <v>72</v>
      </c>
      <c r="C431" s="2" t="s">
        <v>64</v>
      </c>
      <c r="D431" s="2" t="s">
        <v>200</v>
      </c>
      <c r="E431" s="2" t="s">
        <v>201</v>
      </c>
      <c r="F431" s="2" t="s">
        <v>32</v>
      </c>
      <c r="G431" s="3">
        <v>75</v>
      </c>
      <c r="H431" s="2" t="s">
        <v>68</v>
      </c>
      <c r="I431" s="4">
        <v>81</v>
      </c>
      <c r="J431" s="2" t="s">
        <v>69</v>
      </c>
      <c r="K431" s="3">
        <v>150000</v>
      </c>
      <c r="L431" s="3" t="s">
        <v>183</v>
      </c>
      <c r="M431" s="3">
        <v>11250000</v>
      </c>
      <c r="N431" s="5">
        <v>45016</v>
      </c>
      <c r="O431" s="5">
        <v>45016</v>
      </c>
      <c r="P431" s="2" t="s">
        <v>17</v>
      </c>
      <c r="Q431" s="2" t="s">
        <v>91</v>
      </c>
      <c r="R431" s="6">
        <v>2400</v>
      </c>
      <c r="S431" s="2" t="s">
        <v>75</v>
      </c>
      <c r="T431" t="str">
        <f t="shared" si="6"/>
        <v>1000001212KARYA MATERIALBAMBANGAGT609866FRdSalvadori White60x3075BOX81M2150000Pink112500004501645016Promo LebaranPromo Diskon Langsung2400Bekasi</v>
      </c>
    </row>
    <row r="432" spans="1:20" x14ac:dyDescent="0.3">
      <c r="A432" s="2">
        <v>1000001212</v>
      </c>
      <c r="B432" s="2" t="s">
        <v>72</v>
      </c>
      <c r="C432" s="2" t="s">
        <v>64</v>
      </c>
      <c r="D432" s="2" t="s">
        <v>194</v>
      </c>
      <c r="E432" s="2" t="s">
        <v>195</v>
      </c>
      <c r="F432" s="2" t="s">
        <v>32</v>
      </c>
      <c r="G432" s="3">
        <v>12</v>
      </c>
      <c r="H432" s="2" t="s">
        <v>68</v>
      </c>
      <c r="I432" s="4">
        <v>12.96</v>
      </c>
      <c r="J432" s="2" t="s">
        <v>69</v>
      </c>
      <c r="K432" s="3">
        <v>150000</v>
      </c>
      <c r="L432" s="3" t="s">
        <v>183</v>
      </c>
      <c r="M432" s="3">
        <v>1800000</v>
      </c>
      <c r="N432" s="5">
        <v>45016</v>
      </c>
      <c r="O432" s="5">
        <v>45016</v>
      </c>
      <c r="P432" s="2" t="s">
        <v>17</v>
      </c>
      <c r="Q432" s="2" t="s">
        <v>91</v>
      </c>
      <c r="R432" s="6">
        <v>2400</v>
      </c>
      <c r="S432" s="2" t="s">
        <v>75</v>
      </c>
      <c r="T432" t="str">
        <f t="shared" si="6"/>
        <v>1000001212KARYA MATERIALBAMBANGAGT609873FRdLinosa Grigio60x3012BOX12,96M2150000Pink18000004501645016Promo LebaranPromo Diskon Langsung2400Bekasi</v>
      </c>
    </row>
    <row r="433" spans="1:20" x14ac:dyDescent="0.3">
      <c r="A433" s="2">
        <v>1000001212</v>
      </c>
      <c r="B433" s="2" t="s">
        <v>72</v>
      </c>
      <c r="C433" s="2" t="s">
        <v>64</v>
      </c>
      <c r="D433" s="2" t="s">
        <v>200</v>
      </c>
      <c r="E433" s="2" t="s">
        <v>201</v>
      </c>
      <c r="F433" s="2" t="s">
        <v>32</v>
      </c>
      <c r="G433" s="3">
        <v>-2</v>
      </c>
      <c r="H433" s="2" t="s">
        <v>68</v>
      </c>
      <c r="I433" s="4">
        <v>-2.16</v>
      </c>
      <c r="J433" s="2" t="s">
        <v>69</v>
      </c>
      <c r="K433" s="3">
        <v>150000</v>
      </c>
      <c r="L433" s="3" t="s">
        <v>183</v>
      </c>
      <c r="M433" s="3">
        <v>-300000</v>
      </c>
      <c r="N433" s="5">
        <v>45003</v>
      </c>
      <c r="O433" s="5">
        <v>45005</v>
      </c>
      <c r="P433" s="2" t="s">
        <v>17</v>
      </c>
      <c r="Q433" s="2" t="s">
        <v>91</v>
      </c>
      <c r="R433" s="6">
        <v>2400</v>
      </c>
      <c r="S433" s="2" t="s">
        <v>75</v>
      </c>
      <c r="T433" t="str">
        <f t="shared" si="6"/>
        <v>1000001212KARYA MATERIALBAMBANGAGT609866FRdSalvadori White60x30-2BOX-2,16M2150000Pink-3000004500345005Promo LebaranPromo Diskon Langsung2400Bekasi</v>
      </c>
    </row>
    <row r="434" spans="1:20" x14ac:dyDescent="0.3">
      <c r="A434" s="2">
        <v>1000001212</v>
      </c>
      <c r="B434" s="2" t="s">
        <v>72</v>
      </c>
      <c r="C434" s="2" t="s">
        <v>64</v>
      </c>
      <c r="D434" s="2" t="s">
        <v>202</v>
      </c>
      <c r="E434" s="2" t="s">
        <v>203</v>
      </c>
      <c r="F434" s="2" t="s">
        <v>32</v>
      </c>
      <c r="G434" s="3">
        <v>9</v>
      </c>
      <c r="H434" s="2" t="s">
        <v>68</v>
      </c>
      <c r="I434" s="4">
        <v>9.7200000000000006</v>
      </c>
      <c r="J434" s="2" t="s">
        <v>69</v>
      </c>
      <c r="K434" s="3">
        <v>150000</v>
      </c>
      <c r="L434" s="3" t="s">
        <v>183</v>
      </c>
      <c r="M434" s="3">
        <v>1350000</v>
      </c>
      <c r="N434" s="5">
        <v>45021</v>
      </c>
      <c r="O434" s="5">
        <v>45022</v>
      </c>
      <c r="P434" s="2" t="s">
        <v>17</v>
      </c>
      <c r="Q434" s="2" t="s">
        <v>91</v>
      </c>
      <c r="R434" s="6">
        <v>2400</v>
      </c>
      <c r="S434" s="2" t="s">
        <v>75</v>
      </c>
      <c r="T434" t="str">
        <f t="shared" si="6"/>
        <v>1000001212KARYA MATERIALBAMBANGAGT609875FRdLinosa Sabbia60x309BOX9,72M2150000Pink13500004502145022Promo LebaranPromo Diskon Langsung2400Bekasi</v>
      </c>
    </row>
    <row r="435" spans="1:20" x14ac:dyDescent="0.3">
      <c r="A435" s="2">
        <v>1000001212</v>
      </c>
      <c r="B435" s="2" t="s">
        <v>72</v>
      </c>
      <c r="C435" s="2" t="s">
        <v>64</v>
      </c>
      <c r="D435" s="2" t="s">
        <v>190</v>
      </c>
      <c r="E435" s="2" t="s">
        <v>191</v>
      </c>
      <c r="F435" s="2" t="s">
        <v>32</v>
      </c>
      <c r="G435" s="3">
        <v>4</v>
      </c>
      <c r="H435" s="2" t="s">
        <v>68</v>
      </c>
      <c r="I435" s="4">
        <v>4.32</v>
      </c>
      <c r="J435" s="2" t="s">
        <v>69</v>
      </c>
      <c r="K435" s="3">
        <v>150000</v>
      </c>
      <c r="L435" s="3" t="s">
        <v>183</v>
      </c>
      <c r="M435" s="3">
        <v>600000</v>
      </c>
      <c r="N435" s="5">
        <v>45021</v>
      </c>
      <c r="O435" s="5">
        <v>45022</v>
      </c>
      <c r="P435" s="2" t="s">
        <v>17</v>
      </c>
      <c r="Q435" s="2" t="s">
        <v>91</v>
      </c>
      <c r="R435" s="6">
        <v>2400</v>
      </c>
      <c r="S435" s="2" t="s">
        <v>75</v>
      </c>
      <c r="T435" t="str">
        <f t="shared" si="6"/>
        <v>1000001212KARYA MATERIALBAMBANGAGT609877FRdRhodes Perla60x304BOX4,32M2150000Pink6000004502145022Promo LebaranPromo Diskon Langsung2400Bekasi</v>
      </c>
    </row>
    <row r="436" spans="1:20" x14ac:dyDescent="0.3">
      <c r="A436" s="2">
        <v>1000001010</v>
      </c>
      <c r="B436" s="2" t="s">
        <v>63</v>
      </c>
      <c r="C436" s="2" t="s">
        <v>64</v>
      </c>
      <c r="D436" s="2" t="s">
        <v>200</v>
      </c>
      <c r="E436" s="2" t="s">
        <v>201</v>
      </c>
      <c r="F436" s="2" t="s">
        <v>32</v>
      </c>
      <c r="G436" s="3">
        <v>109</v>
      </c>
      <c r="H436" s="2" t="s">
        <v>68</v>
      </c>
      <c r="I436" s="4">
        <v>117.72</v>
      </c>
      <c r="J436" s="2" t="s">
        <v>69</v>
      </c>
      <c r="K436" s="3">
        <v>150000</v>
      </c>
      <c r="L436" s="3" t="s">
        <v>183</v>
      </c>
      <c r="M436" s="3">
        <v>16350000</v>
      </c>
      <c r="N436" s="5">
        <v>45055</v>
      </c>
      <c r="O436" s="5">
        <v>45055</v>
      </c>
      <c r="P436" s="2" t="s">
        <v>17</v>
      </c>
      <c r="Q436" s="2" t="s">
        <v>91</v>
      </c>
      <c r="R436" s="6">
        <v>2400</v>
      </c>
      <c r="S436" s="2" t="s">
        <v>71</v>
      </c>
      <c r="T436" t="str">
        <f t="shared" si="6"/>
        <v>1000001010KERAMIK 123BAMBANGAGT609866FRdSalvadori White60x30109BOX117,72M2150000Pink163500004505545055Promo LebaranPromo Diskon Langsung2400Depok</v>
      </c>
    </row>
    <row r="437" spans="1:20" x14ac:dyDescent="0.3">
      <c r="A437" s="2">
        <v>1000001010</v>
      </c>
      <c r="B437" s="2" t="s">
        <v>63</v>
      </c>
      <c r="C437" s="2" t="s">
        <v>64</v>
      </c>
      <c r="D437" s="2" t="s">
        <v>200</v>
      </c>
      <c r="E437" s="2" t="s">
        <v>201</v>
      </c>
      <c r="F437" s="2" t="s">
        <v>32</v>
      </c>
      <c r="G437" s="3">
        <v>6</v>
      </c>
      <c r="H437" s="2" t="s">
        <v>68</v>
      </c>
      <c r="I437" s="4">
        <v>6.48</v>
      </c>
      <c r="J437" s="2" t="s">
        <v>69</v>
      </c>
      <c r="K437" s="3">
        <v>150000</v>
      </c>
      <c r="L437" s="3" t="s">
        <v>183</v>
      </c>
      <c r="M437" s="3">
        <v>900000</v>
      </c>
      <c r="N437" s="5">
        <v>45055</v>
      </c>
      <c r="O437" s="5">
        <v>45055</v>
      </c>
      <c r="P437" s="2" t="s">
        <v>17</v>
      </c>
      <c r="Q437" s="2" t="s">
        <v>91</v>
      </c>
      <c r="R437" s="6">
        <v>2400</v>
      </c>
      <c r="S437" s="2" t="s">
        <v>71</v>
      </c>
      <c r="T437" t="str">
        <f t="shared" si="6"/>
        <v>1000001010KERAMIK 123BAMBANGAGT609866FRdSalvadori White60x306BOX6,48M2150000Pink9000004505545055Promo LebaranPromo Diskon Langsung2400Depok</v>
      </c>
    </row>
    <row r="438" spans="1:20" x14ac:dyDescent="0.3">
      <c r="A438" s="2">
        <v>1000001111</v>
      </c>
      <c r="B438" s="2" t="s">
        <v>131</v>
      </c>
      <c r="C438" s="2" t="s">
        <v>132</v>
      </c>
      <c r="D438" s="2" t="s">
        <v>186</v>
      </c>
      <c r="E438" s="2" t="s">
        <v>187</v>
      </c>
      <c r="F438" s="2" t="s">
        <v>32</v>
      </c>
      <c r="G438" s="3">
        <v>80</v>
      </c>
      <c r="H438" s="2" t="s">
        <v>68</v>
      </c>
      <c r="I438" s="4">
        <v>86.4</v>
      </c>
      <c r="J438" s="2" t="s">
        <v>69</v>
      </c>
      <c r="K438" s="3">
        <v>150000</v>
      </c>
      <c r="L438" s="3" t="s">
        <v>183</v>
      </c>
      <c r="M438" s="3">
        <v>12000000</v>
      </c>
      <c r="N438" s="5">
        <v>45056</v>
      </c>
      <c r="O438" s="5">
        <v>45061</v>
      </c>
      <c r="P438" s="2" t="s">
        <v>17</v>
      </c>
      <c r="Q438" s="2" t="s">
        <v>91</v>
      </c>
      <c r="R438" s="6">
        <v>2400</v>
      </c>
      <c r="S438" s="2" t="s">
        <v>133</v>
      </c>
      <c r="T438" t="str">
        <f t="shared" si="6"/>
        <v>1000001111NIA BANGUNANHARRYAGT609856FRdBotticino Natural60x3080BOX86,4M2150000Pink120000004505645061Promo LebaranPromo Diskon Langsung2400Jakarta</v>
      </c>
    </row>
    <row r="439" spans="1:20" x14ac:dyDescent="0.3">
      <c r="A439" s="2">
        <v>1000001010</v>
      </c>
      <c r="B439" s="2" t="s">
        <v>63</v>
      </c>
      <c r="C439" s="2" t="s">
        <v>64</v>
      </c>
      <c r="D439" s="2" t="s">
        <v>200</v>
      </c>
      <c r="E439" s="2" t="s">
        <v>201</v>
      </c>
      <c r="F439" s="2" t="s">
        <v>32</v>
      </c>
      <c r="G439" s="3">
        <v>140</v>
      </c>
      <c r="H439" s="2" t="s">
        <v>68</v>
      </c>
      <c r="I439" s="4">
        <v>151.19999999999999</v>
      </c>
      <c r="J439" s="2" t="s">
        <v>69</v>
      </c>
      <c r="K439" s="3">
        <v>150000</v>
      </c>
      <c r="L439" s="3" t="s">
        <v>183</v>
      </c>
      <c r="M439" s="3">
        <v>21000000</v>
      </c>
      <c r="N439" s="5">
        <v>45063</v>
      </c>
      <c r="O439" s="5">
        <v>45063</v>
      </c>
      <c r="P439" s="2" t="s">
        <v>17</v>
      </c>
      <c r="Q439" s="2" t="s">
        <v>91</v>
      </c>
      <c r="R439" s="6">
        <v>2400</v>
      </c>
      <c r="S439" s="2" t="s">
        <v>71</v>
      </c>
      <c r="T439" t="str">
        <f t="shared" si="6"/>
        <v>1000001010KERAMIK 123BAMBANGAGT609866FRdSalvadori White60x30140BOX151,2M2150000Pink210000004506345063Promo LebaranPromo Diskon Langsung2400Depok</v>
      </c>
    </row>
    <row r="440" spans="1:20" x14ac:dyDescent="0.3">
      <c r="A440" s="2">
        <v>1000001010</v>
      </c>
      <c r="B440" s="2" t="s">
        <v>63</v>
      </c>
      <c r="C440" s="2" t="s">
        <v>64</v>
      </c>
      <c r="D440" s="2" t="s">
        <v>190</v>
      </c>
      <c r="E440" s="2" t="s">
        <v>191</v>
      </c>
      <c r="F440" s="2" t="s">
        <v>32</v>
      </c>
      <c r="G440" s="3">
        <v>14</v>
      </c>
      <c r="H440" s="2" t="s">
        <v>68</v>
      </c>
      <c r="I440" s="4">
        <v>15.12</v>
      </c>
      <c r="J440" s="2" t="s">
        <v>69</v>
      </c>
      <c r="K440" s="3">
        <v>150000</v>
      </c>
      <c r="L440" s="3" t="s">
        <v>183</v>
      </c>
      <c r="M440" s="3">
        <v>2100000</v>
      </c>
      <c r="N440" s="5">
        <v>45075</v>
      </c>
      <c r="O440" s="5">
        <v>45076</v>
      </c>
      <c r="P440" s="2" t="s">
        <v>17</v>
      </c>
      <c r="Q440" s="2" t="s">
        <v>91</v>
      </c>
      <c r="R440" s="6">
        <v>2400</v>
      </c>
      <c r="S440" s="2" t="s">
        <v>71</v>
      </c>
      <c r="T440" t="str">
        <f t="shared" si="6"/>
        <v>1000001010KERAMIK 123BAMBANGAGT609877FRdRhodes Perla60x3014BOX15,12M2150000Pink21000004507545076Promo LebaranPromo Diskon Langsung2400Depok</v>
      </c>
    </row>
    <row r="441" spans="1:20" x14ac:dyDescent="0.3">
      <c r="A441" s="2">
        <v>1000001010</v>
      </c>
      <c r="B441" s="2" t="s">
        <v>63</v>
      </c>
      <c r="C441" s="2" t="s">
        <v>64</v>
      </c>
      <c r="D441" s="2" t="s">
        <v>200</v>
      </c>
      <c r="E441" s="2" t="s">
        <v>201</v>
      </c>
      <c r="F441" s="2" t="s">
        <v>32</v>
      </c>
      <c r="G441" s="3">
        <v>8</v>
      </c>
      <c r="H441" s="2" t="s">
        <v>68</v>
      </c>
      <c r="I441" s="4">
        <v>8.64</v>
      </c>
      <c r="J441" s="2" t="s">
        <v>69</v>
      </c>
      <c r="K441" s="3">
        <v>150000</v>
      </c>
      <c r="L441" s="3" t="s">
        <v>183</v>
      </c>
      <c r="M441" s="3">
        <v>1200000</v>
      </c>
      <c r="N441" s="5">
        <v>45076</v>
      </c>
      <c r="O441" s="5">
        <v>45077</v>
      </c>
      <c r="P441" s="2" t="s">
        <v>17</v>
      </c>
      <c r="Q441" s="2" t="s">
        <v>91</v>
      </c>
      <c r="R441" s="6">
        <v>2400</v>
      </c>
      <c r="S441" s="2" t="s">
        <v>71</v>
      </c>
      <c r="T441" t="str">
        <f t="shared" si="6"/>
        <v>1000001010KERAMIK 123BAMBANGAGT609866FRdSalvadori White60x308BOX8,64M2150000Pink12000004507645077Promo LebaranPromo Diskon Langsung2400Depok</v>
      </c>
    </row>
    <row r="442" spans="1:20" x14ac:dyDescent="0.3">
      <c r="A442" s="2">
        <v>1000001212</v>
      </c>
      <c r="B442" s="2" t="s">
        <v>72</v>
      </c>
      <c r="C442" s="2" t="s">
        <v>64</v>
      </c>
      <c r="D442" s="2" t="s">
        <v>190</v>
      </c>
      <c r="E442" s="2" t="s">
        <v>191</v>
      </c>
      <c r="F442" s="2" t="s">
        <v>32</v>
      </c>
      <c r="G442" s="3">
        <v>8</v>
      </c>
      <c r="H442" s="2" t="s">
        <v>68</v>
      </c>
      <c r="I442" s="4">
        <v>8.64</v>
      </c>
      <c r="J442" s="2" t="s">
        <v>69</v>
      </c>
      <c r="K442" s="3">
        <v>150000</v>
      </c>
      <c r="L442" s="3" t="s">
        <v>183</v>
      </c>
      <c r="M442" s="3">
        <v>1200000</v>
      </c>
      <c r="N442" s="5">
        <v>45082</v>
      </c>
      <c r="O442" s="5">
        <v>45083</v>
      </c>
      <c r="P442" s="2"/>
      <c r="Q442" s="2"/>
      <c r="R442" s="6"/>
      <c r="S442" s="2" t="s">
        <v>75</v>
      </c>
      <c r="T442" t="str">
        <f t="shared" si="6"/>
        <v>1000001212KARYA MATERIALBAMBANGAGT609877FRdRhodes Perla60x308BOX8,64M2150000Pink12000004508245083Bekasi</v>
      </c>
    </row>
    <row r="443" spans="1:20" x14ac:dyDescent="0.3">
      <c r="A443" s="2">
        <v>1000001212</v>
      </c>
      <c r="B443" s="2" t="s">
        <v>72</v>
      </c>
      <c r="C443" s="2" t="s">
        <v>64</v>
      </c>
      <c r="D443" s="2" t="s">
        <v>190</v>
      </c>
      <c r="E443" s="2" t="s">
        <v>191</v>
      </c>
      <c r="F443" s="2" t="s">
        <v>32</v>
      </c>
      <c r="G443" s="3">
        <v>1</v>
      </c>
      <c r="H443" s="2" t="s">
        <v>68</v>
      </c>
      <c r="I443" s="4">
        <v>1.08</v>
      </c>
      <c r="J443" s="2" t="s">
        <v>69</v>
      </c>
      <c r="K443" s="3">
        <v>150000</v>
      </c>
      <c r="L443" s="3" t="s">
        <v>183</v>
      </c>
      <c r="M443" s="3">
        <v>150000</v>
      </c>
      <c r="N443" s="5">
        <v>45082</v>
      </c>
      <c r="O443" s="5">
        <v>45083</v>
      </c>
      <c r="P443" s="2"/>
      <c r="Q443" s="2"/>
      <c r="R443" s="6"/>
      <c r="S443" s="2" t="s">
        <v>75</v>
      </c>
      <c r="T443" t="str">
        <f t="shared" si="6"/>
        <v>1000001212KARYA MATERIALBAMBANGAGT609877FRdRhodes Perla60x301BOX1,08M2150000Pink1500004508245083Bekasi</v>
      </c>
    </row>
    <row r="444" spans="1:20" x14ac:dyDescent="0.3">
      <c r="A444" s="2">
        <v>1000001212</v>
      </c>
      <c r="B444" s="2" t="s">
        <v>72</v>
      </c>
      <c r="C444" s="2" t="s">
        <v>64</v>
      </c>
      <c r="D444" s="2" t="s">
        <v>202</v>
      </c>
      <c r="E444" s="2" t="s">
        <v>203</v>
      </c>
      <c r="F444" s="2" t="s">
        <v>32</v>
      </c>
      <c r="G444" s="3">
        <v>1</v>
      </c>
      <c r="H444" s="2" t="s">
        <v>68</v>
      </c>
      <c r="I444" s="4">
        <v>1.08</v>
      </c>
      <c r="J444" s="2" t="s">
        <v>69</v>
      </c>
      <c r="K444" s="3">
        <v>150000</v>
      </c>
      <c r="L444" s="3" t="s">
        <v>183</v>
      </c>
      <c r="M444" s="3">
        <v>150000</v>
      </c>
      <c r="N444" s="5">
        <v>45082</v>
      </c>
      <c r="O444" s="5">
        <v>45083</v>
      </c>
      <c r="P444" s="2"/>
      <c r="Q444" s="2"/>
      <c r="R444" s="6"/>
      <c r="S444" s="2" t="s">
        <v>75</v>
      </c>
      <c r="T444" t="str">
        <f t="shared" si="6"/>
        <v>1000001212KARYA MATERIALBAMBANGAGT609875FRdLinosa Sabbia60x301BOX1,08M2150000Pink1500004508245083Bekasi</v>
      </c>
    </row>
    <row r="445" spans="1:20" x14ac:dyDescent="0.3">
      <c r="A445" s="2">
        <v>1000001010</v>
      </c>
      <c r="B445" s="2" t="s">
        <v>63</v>
      </c>
      <c r="C445" s="2" t="s">
        <v>64</v>
      </c>
      <c r="D445" s="2" t="s">
        <v>200</v>
      </c>
      <c r="E445" s="2" t="s">
        <v>201</v>
      </c>
      <c r="F445" s="2" t="s">
        <v>32</v>
      </c>
      <c r="G445" s="3">
        <v>143</v>
      </c>
      <c r="H445" s="2" t="s">
        <v>68</v>
      </c>
      <c r="I445" s="4">
        <v>154.44</v>
      </c>
      <c r="J445" s="2" t="s">
        <v>69</v>
      </c>
      <c r="K445" s="3">
        <v>150000</v>
      </c>
      <c r="L445" s="3" t="s">
        <v>183</v>
      </c>
      <c r="M445" s="3">
        <v>21450000</v>
      </c>
      <c r="N445" s="5">
        <v>45079</v>
      </c>
      <c r="O445" s="5">
        <v>45079</v>
      </c>
      <c r="P445" s="2"/>
      <c r="Q445" s="2"/>
      <c r="R445" s="6"/>
      <c r="S445" s="2" t="s">
        <v>71</v>
      </c>
      <c r="T445" t="str">
        <f t="shared" si="6"/>
        <v>1000001010KERAMIK 123BAMBANGAGT609866FRdSalvadori White60x30143BOX154,44M2150000Pink214500004507945079Depok</v>
      </c>
    </row>
    <row r="446" spans="1:20" x14ac:dyDescent="0.3">
      <c r="A446" s="2">
        <v>1000001010</v>
      </c>
      <c r="B446" s="2" t="s">
        <v>63</v>
      </c>
      <c r="C446" s="2" t="s">
        <v>64</v>
      </c>
      <c r="D446" s="2" t="s">
        <v>200</v>
      </c>
      <c r="E446" s="2" t="s">
        <v>201</v>
      </c>
      <c r="F446" s="2" t="s">
        <v>32</v>
      </c>
      <c r="G446" s="3">
        <v>8</v>
      </c>
      <c r="H446" s="2" t="s">
        <v>68</v>
      </c>
      <c r="I446" s="4">
        <v>8.64</v>
      </c>
      <c r="J446" s="2" t="s">
        <v>69</v>
      </c>
      <c r="K446" s="3">
        <v>150000</v>
      </c>
      <c r="L446" s="3" t="s">
        <v>183</v>
      </c>
      <c r="M446" s="3">
        <v>1200000</v>
      </c>
      <c r="N446" s="5">
        <v>45079</v>
      </c>
      <c r="O446" s="5">
        <v>45080</v>
      </c>
      <c r="P446" s="2"/>
      <c r="Q446" s="2"/>
      <c r="R446" s="6"/>
      <c r="S446" s="2" t="s">
        <v>71</v>
      </c>
      <c r="T446" t="str">
        <f t="shared" si="6"/>
        <v>1000001010KERAMIK 123BAMBANGAGT609866FRdSalvadori White60x308BOX8,64M2150000Pink12000004507945080Depok</v>
      </c>
    </row>
    <row r="447" spans="1:20" x14ac:dyDescent="0.3">
      <c r="A447" s="2">
        <v>1000001212</v>
      </c>
      <c r="B447" s="2" t="s">
        <v>72</v>
      </c>
      <c r="C447" s="2" t="s">
        <v>64</v>
      </c>
      <c r="D447" s="2" t="s">
        <v>190</v>
      </c>
      <c r="E447" s="2" t="s">
        <v>191</v>
      </c>
      <c r="F447" s="2" t="s">
        <v>32</v>
      </c>
      <c r="G447" s="3">
        <v>5</v>
      </c>
      <c r="H447" s="2" t="s">
        <v>68</v>
      </c>
      <c r="I447" s="4">
        <v>5.4</v>
      </c>
      <c r="J447" s="2" t="s">
        <v>69</v>
      </c>
      <c r="K447" s="3">
        <v>150000</v>
      </c>
      <c r="L447" s="3" t="s">
        <v>183</v>
      </c>
      <c r="M447" s="3">
        <v>750000</v>
      </c>
      <c r="N447" s="5">
        <v>45089</v>
      </c>
      <c r="O447" s="5">
        <v>45090</v>
      </c>
      <c r="P447" s="2"/>
      <c r="Q447" s="2"/>
      <c r="R447" s="6"/>
      <c r="S447" s="2" t="s">
        <v>75</v>
      </c>
      <c r="T447" t="str">
        <f t="shared" si="6"/>
        <v>1000001212KARYA MATERIALBAMBANGAGT609877FRdRhodes Perla60x305BOX5,4M2150000Pink7500004508945090Bekasi</v>
      </c>
    </row>
    <row r="448" spans="1:20" x14ac:dyDescent="0.3">
      <c r="A448" s="2">
        <v>1000001111</v>
      </c>
      <c r="B448" s="2" t="s">
        <v>131</v>
      </c>
      <c r="C448" s="2" t="s">
        <v>132</v>
      </c>
      <c r="D448" s="2" t="s">
        <v>196</v>
      </c>
      <c r="E448" s="2" t="s">
        <v>197</v>
      </c>
      <c r="F448" s="2" t="s">
        <v>32</v>
      </c>
      <c r="G448" s="3">
        <v>35</v>
      </c>
      <c r="H448" s="2" t="s">
        <v>68</v>
      </c>
      <c r="I448" s="4">
        <v>37.799999999999997</v>
      </c>
      <c r="J448" s="2" t="s">
        <v>69</v>
      </c>
      <c r="K448" s="3">
        <v>150000</v>
      </c>
      <c r="L448" s="3" t="s">
        <v>183</v>
      </c>
      <c r="M448" s="3">
        <v>5250000</v>
      </c>
      <c r="N448" s="5">
        <v>45105</v>
      </c>
      <c r="O448" s="5">
        <v>45105</v>
      </c>
      <c r="P448" s="2"/>
      <c r="Q448" s="2"/>
      <c r="R448" s="6"/>
      <c r="S448" s="2" t="s">
        <v>133</v>
      </c>
      <c r="T448" t="str">
        <f t="shared" si="6"/>
        <v>1000001111NIA BANGUNANHARRYAGT609196FROlvera Bright60x3035BOX37,8M2150000Pink52500004510545105Jakarta</v>
      </c>
    </row>
    <row r="449" spans="1:20" x14ac:dyDescent="0.3">
      <c r="A449" s="2">
        <v>1000001010</v>
      </c>
      <c r="B449" s="2" t="s">
        <v>63</v>
      </c>
      <c r="C449" s="2" t="s">
        <v>64</v>
      </c>
      <c r="D449" s="2" t="s">
        <v>200</v>
      </c>
      <c r="E449" s="2" t="s">
        <v>201</v>
      </c>
      <c r="F449" s="2" t="s">
        <v>32</v>
      </c>
      <c r="G449" s="3">
        <v>-8</v>
      </c>
      <c r="H449" s="2" t="s">
        <v>68</v>
      </c>
      <c r="I449" s="4">
        <v>-8.64</v>
      </c>
      <c r="J449" s="2" t="s">
        <v>69</v>
      </c>
      <c r="K449" s="3">
        <v>150000</v>
      </c>
      <c r="L449" s="3" t="s">
        <v>183</v>
      </c>
      <c r="M449" s="3">
        <v>-1200000</v>
      </c>
      <c r="N449" s="5">
        <v>45082</v>
      </c>
      <c r="O449" s="5">
        <v>45083</v>
      </c>
      <c r="P449" s="2"/>
      <c r="Q449" s="2"/>
      <c r="R449" s="6"/>
      <c r="S449" s="2" t="s">
        <v>71</v>
      </c>
      <c r="T449" t="str">
        <f t="shared" si="6"/>
        <v>1000001010KERAMIK 123BAMBANGAGT609866FRdSalvadori White60x30-8BOX-8,64M2150000Pink-12000004508245083Depok</v>
      </c>
    </row>
    <row r="450" spans="1:20" x14ac:dyDescent="0.3">
      <c r="A450" s="2">
        <v>1000001010</v>
      </c>
      <c r="B450" s="2" t="s">
        <v>63</v>
      </c>
      <c r="C450" s="2" t="s">
        <v>64</v>
      </c>
      <c r="D450" s="2" t="s">
        <v>200</v>
      </c>
      <c r="E450" s="2" t="s">
        <v>201</v>
      </c>
      <c r="F450" s="2" t="s">
        <v>32</v>
      </c>
      <c r="G450" s="3">
        <v>174</v>
      </c>
      <c r="H450" s="2" t="s">
        <v>68</v>
      </c>
      <c r="I450" s="4">
        <v>187.92</v>
      </c>
      <c r="J450" s="2" t="s">
        <v>69</v>
      </c>
      <c r="K450" s="3">
        <v>150000</v>
      </c>
      <c r="L450" s="3" t="s">
        <v>183</v>
      </c>
      <c r="M450" s="3">
        <v>26100000</v>
      </c>
      <c r="N450" s="5">
        <v>45111</v>
      </c>
      <c r="O450" s="5">
        <v>45111</v>
      </c>
      <c r="P450" s="2"/>
      <c r="Q450" s="2"/>
      <c r="R450" s="6"/>
      <c r="S450" s="2" t="s">
        <v>71</v>
      </c>
      <c r="T450" t="str">
        <f t="shared" ref="T450:T513" si="7">_xlfn.CONCAT(A450:S450)</f>
        <v>1000001010KERAMIK 123BAMBANGAGT609866FRdSalvadori White60x30174BOX187,92M2150000Pink261000004511145111Depok</v>
      </c>
    </row>
    <row r="451" spans="1:20" x14ac:dyDescent="0.3">
      <c r="A451" s="2">
        <v>1000001010</v>
      </c>
      <c r="B451" s="2" t="s">
        <v>63</v>
      </c>
      <c r="C451" s="2" t="s">
        <v>64</v>
      </c>
      <c r="D451" s="2" t="s">
        <v>204</v>
      </c>
      <c r="E451" s="2" t="s">
        <v>205</v>
      </c>
      <c r="F451" s="2" t="s">
        <v>32</v>
      </c>
      <c r="G451" s="3">
        <v>23</v>
      </c>
      <c r="H451" s="2" t="s">
        <v>68</v>
      </c>
      <c r="I451" s="4">
        <v>24.84</v>
      </c>
      <c r="J451" s="2" t="s">
        <v>69</v>
      </c>
      <c r="K451" s="3">
        <v>150000</v>
      </c>
      <c r="L451" s="3" t="s">
        <v>183</v>
      </c>
      <c r="M451" s="3">
        <v>3450000</v>
      </c>
      <c r="N451" s="5">
        <v>45113</v>
      </c>
      <c r="O451" s="5">
        <v>45113</v>
      </c>
      <c r="P451" s="2"/>
      <c r="Q451" s="2"/>
      <c r="R451" s="6"/>
      <c r="S451" s="2" t="s">
        <v>71</v>
      </c>
      <c r="T451" t="str">
        <f t="shared" si="7"/>
        <v>1000001010KERAMIK 123BAMBANGAGT609874FRdLinosa Panna60x3023BOX24,84M2150000Pink34500004511345113Depok</v>
      </c>
    </row>
    <row r="452" spans="1:20" x14ac:dyDescent="0.3">
      <c r="A452" s="2">
        <v>1000001111</v>
      </c>
      <c r="B452" s="2" t="s">
        <v>131</v>
      </c>
      <c r="C452" s="2" t="s">
        <v>132</v>
      </c>
      <c r="D452" s="2" t="s">
        <v>190</v>
      </c>
      <c r="E452" s="2" t="s">
        <v>191</v>
      </c>
      <c r="F452" s="2" t="s">
        <v>32</v>
      </c>
      <c r="G452" s="3">
        <v>80</v>
      </c>
      <c r="H452" s="2" t="s">
        <v>68</v>
      </c>
      <c r="I452" s="4">
        <v>86.4</v>
      </c>
      <c r="J452" s="2" t="s">
        <v>69</v>
      </c>
      <c r="K452" s="3">
        <v>150000</v>
      </c>
      <c r="L452" s="3" t="s">
        <v>183</v>
      </c>
      <c r="M452" s="3">
        <v>12000000</v>
      </c>
      <c r="N452" s="5">
        <v>45132</v>
      </c>
      <c r="O452" s="5">
        <v>45135</v>
      </c>
      <c r="P452" s="2"/>
      <c r="Q452" s="2"/>
      <c r="R452" s="6"/>
      <c r="S452" s="2" t="s">
        <v>133</v>
      </c>
      <c r="T452" t="str">
        <f t="shared" si="7"/>
        <v>1000001111NIA BANGUNANHARRYAGT609877FRdRhodes Perla60x3080BOX86,4M2150000Pink120000004513245135Jakarta</v>
      </c>
    </row>
    <row r="453" spans="1:20" x14ac:dyDescent="0.3">
      <c r="A453" s="2">
        <v>1000001111</v>
      </c>
      <c r="B453" s="2" t="s">
        <v>131</v>
      </c>
      <c r="C453" s="2" t="s">
        <v>132</v>
      </c>
      <c r="D453" s="2" t="s">
        <v>206</v>
      </c>
      <c r="E453" s="2" t="s">
        <v>207</v>
      </c>
      <c r="F453" s="2" t="s">
        <v>32</v>
      </c>
      <c r="G453" s="3">
        <v>80</v>
      </c>
      <c r="H453" s="2" t="s">
        <v>68</v>
      </c>
      <c r="I453" s="4">
        <v>86.4</v>
      </c>
      <c r="J453" s="2" t="s">
        <v>69</v>
      </c>
      <c r="K453" s="3">
        <v>150000</v>
      </c>
      <c r="L453" s="3" t="s">
        <v>183</v>
      </c>
      <c r="M453" s="3">
        <v>12000000</v>
      </c>
      <c r="N453" s="5">
        <v>45132</v>
      </c>
      <c r="O453" s="5">
        <v>45133</v>
      </c>
      <c r="P453" s="2"/>
      <c r="Q453" s="2"/>
      <c r="R453" s="6"/>
      <c r="S453" s="2" t="s">
        <v>133</v>
      </c>
      <c r="T453" t="str">
        <f t="shared" si="7"/>
        <v>1000001111NIA BANGUNANHARRYAGT609878FRdRhodes Grigio60x3080BOX86,4M2150000Pink120000004513245133Jakarta</v>
      </c>
    </row>
    <row r="454" spans="1:20" x14ac:dyDescent="0.3">
      <c r="A454" s="2">
        <v>1000001212</v>
      </c>
      <c r="B454" s="2" t="s">
        <v>72</v>
      </c>
      <c r="C454" s="2" t="s">
        <v>64</v>
      </c>
      <c r="D454" s="2" t="s">
        <v>190</v>
      </c>
      <c r="E454" s="2" t="s">
        <v>191</v>
      </c>
      <c r="F454" s="2" t="s">
        <v>32</v>
      </c>
      <c r="G454" s="3">
        <v>9</v>
      </c>
      <c r="H454" s="2" t="s">
        <v>68</v>
      </c>
      <c r="I454" s="4">
        <v>9.7200000000000006</v>
      </c>
      <c r="J454" s="2" t="s">
        <v>69</v>
      </c>
      <c r="K454" s="3">
        <v>150000</v>
      </c>
      <c r="L454" s="3" t="s">
        <v>183</v>
      </c>
      <c r="M454" s="3">
        <v>1350000</v>
      </c>
      <c r="N454" s="5">
        <v>45196</v>
      </c>
      <c r="O454" s="5">
        <v>45196</v>
      </c>
      <c r="P454" s="2"/>
      <c r="Q454" s="2"/>
      <c r="R454" s="6"/>
      <c r="S454" s="2" t="s">
        <v>75</v>
      </c>
      <c r="T454" t="str">
        <f t="shared" si="7"/>
        <v>1000001212KARYA MATERIALBAMBANGAGT609877FRdRhodes Perla60x309BOX9,72M2150000Pink13500004519645196Bekasi</v>
      </c>
    </row>
    <row r="455" spans="1:20" x14ac:dyDescent="0.3">
      <c r="A455" s="2">
        <v>1000001010</v>
      </c>
      <c r="B455" s="2" t="s">
        <v>63</v>
      </c>
      <c r="C455" s="2" t="s">
        <v>82</v>
      </c>
      <c r="D455" s="2" t="s">
        <v>186</v>
      </c>
      <c r="E455" s="2" t="s">
        <v>187</v>
      </c>
      <c r="F455" s="2" t="s">
        <v>32</v>
      </c>
      <c r="G455" s="3">
        <v>20</v>
      </c>
      <c r="H455" s="2" t="s">
        <v>68</v>
      </c>
      <c r="I455" s="4">
        <v>21.6</v>
      </c>
      <c r="J455" s="2" t="s">
        <v>69</v>
      </c>
      <c r="K455" s="3">
        <v>150000</v>
      </c>
      <c r="L455" s="3" t="s">
        <v>183</v>
      </c>
      <c r="M455" s="3">
        <v>3000000</v>
      </c>
      <c r="N455" s="5">
        <v>45194</v>
      </c>
      <c r="O455" s="5">
        <v>45196</v>
      </c>
      <c r="P455" s="2"/>
      <c r="Q455" s="2"/>
      <c r="R455" s="6"/>
      <c r="S455" s="2" t="s">
        <v>71</v>
      </c>
      <c r="T455" t="str">
        <f t="shared" si="7"/>
        <v>1000001010KERAMIK 123RIZALAGT609856FRdBotticino Natural60x3020BOX21,6M2150000Pink30000004519445196Depok</v>
      </c>
    </row>
    <row r="456" spans="1:20" x14ac:dyDescent="0.3">
      <c r="A456" s="2">
        <v>1000001010</v>
      </c>
      <c r="B456" s="2" t="s">
        <v>63</v>
      </c>
      <c r="C456" s="2" t="s">
        <v>82</v>
      </c>
      <c r="D456" s="2" t="s">
        <v>186</v>
      </c>
      <c r="E456" s="2" t="s">
        <v>187</v>
      </c>
      <c r="F456" s="2" t="s">
        <v>32</v>
      </c>
      <c r="G456" s="3">
        <v>20</v>
      </c>
      <c r="H456" s="2" t="s">
        <v>68</v>
      </c>
      <c r="I456" s="4">
        <v>21.6</v>
      </c>
      <c r="J456" s="2" t="s">
        <v>69</v>
      </c>
      <c r="K456" s="3">
        <v>150000</v>
      </c>
      <c r="L456" s="3" t="s">
        <v>183</v>
      </c>
      <c r="M456" s="3">
        <v>3000000</v>
      </c>
      <c r="N456" s="5">
        <v>45187</v>
      </c>
      <c r="O456" s="5">
        <v>45188</v>
      </c>
      <c r="P456" s="2"/>
      <c r="Q456" s="2"/>
      <c r="R456" s="6"/>
      <c r="S456" s="2" t="s">
        <v>71</v>
      </c>
      <c r="T456" t="str">
        <f t="shared" si="7"/>
        <v>1000001010KERAMIK 123RIZALAGT609856FRdBotticino Natural60x3020BOX21,6M2150000Pink30000004518745188Depok</v>
      </c>
    </row>
    <row r="457" spans="1:20" x14ac:dyDescent="0.3">
      <c r="A457" s="2">
        <v>1000001212</v>
      </c>
      <c r="B457" s="2" t="s">
        <v>72</v>
      </c>
      <c r="C457" s="2" t="s">
        <v>64</v>
      </c>
      <c r="D457" s="2" t="s">
        <v>208</v>
      </c>
      <c r="E457" s="2" t="s">
        <v>209</v>
      </c>
      <c r="F457" s="2" t="s">
        <v>32</v>
      </c>
      <c r="G457" s="3">
        <v>50</v>
      </c>
      <c r="H457" s="2" t="s">
        <v>68</v>
      </c>
      <c r="I457" s="4">
        <v>54</v>
      </c>
      <c r="J457" s="2" t="s">
        <v>69</v>
      </c>
      <c r="K457" s="3">
        <v>150000</v>
      </c>
      <c r="L457" s="3" t="s">
        <v>183</v>
      </c>
      <c r="M457" s="3">
        <v>7500000</v>
      </c>
      <c r="N457" s="5">
        <v>45177</v>
      </c>
      <c r="O457" s="5">
        <v>45177</v>
      </c>
      <c r="P457" s="2"/>
      <c r="Q457" s="2"/>
      <c r="R457" s="6"/>
      <c r="S457" s="2" t="s">
        <v>75</v>
      </c>
      <c r="T457" t="str">
        <f t="shared" si="7"/>
        <v>1000001212KARYA MATERIALBAMBANGAGT609889FRdPania Continua60x3050BOX54M2150000Pink75000004517745177Bekasi</v>
      </c>
    </row>
    <row r="458" spans="1:20" x14ac:dyDescent="0.3">
      <c r="A458" s="2">
        <v>1000001212</v>
      </c>
      <c r="B458" s="2" t="s">
        <v>72</v>
      </c>
      <c r="C458" s="2" t="s">
        <v>64</v>
      </c>
      <c r="D458" s="2" t="s">
        <v>194</v>
      </c>
      <c r="E458" s="2" t="s">
        <v>195</v>
      </c>
      <c r="F458" s="2" t="s">
        <v>32</v>
      </c>
      <c r="G458" s="3">
        <v>35</v>
      </c>
      <c r="H458" s="2" t="s">
        <v>68</v>
      </c>
      <c r="I458" s="4">
        <v>37.799999999999997</v>
      </c>
      <c r="J458" s="2" t="s">
        <v>69</v>
      </c>
      <c r="K458" s="3">
        <v>150000</v>
      </c>
      <c r="L458" s="3" t="s">
        <v>183</v>
      </c>
      <c r="M458" s="3">
        <v>5250000</v>
      </c>
      <c r="N458" s="5">
        <v>45177</v>
      </c>
      <c r="O458" s="5">
        <v>45177</v>
      </c>
      <c r="P458" s="2"/>
      <c r="Q458" s="2"/>
      <c r="R458" s="6"/>
      <c r="S458" s="2" t="s">
        <v>75</v>
      </c>
      <c r="T458" t="str">
        <f t="shared" si="7"/>
        <v>1000001212KARYA MATERIALBAMBANGAGT609873FRdLinosa Grigio60x3035BOX37,8M2150000Pink52500004517745177Bekasi</v>
      </c>
    </row>
    <row r="459" spans="1:20" x14ac:dyDescent="0.3">
      <c r="A459" s="2">
        <v>1000001010</v>
      </c>
      <c r="B459" s="2" t="s">
        <v>63</v>
      </c>
      <c r="C459" s="2" t="s">
        <v>82</v>
      </c>
      <c r="D459" s="2" t="s">
        <v>190</v>
      </c>
      <c r="E459" s="2" t="s">
        <v>191</v>
      </c>
      <c r="F459" s="2" t="s">
        <v>32</v>
      </c>
      <c r="G459" s="3">
        <v>10</v>
      </c>
      <c r="H459" s="2" t="s">
        <v>68</v>
      </c>
      <c r="I459" s="4">
        <v>10.8</v>
      </c>
      <c r="J459" s="2" t="s">
        <v>69</v>
      </c>
      <c r="K459" s="3">
        <v>150000</v>
      </c>
      <c r="L459" s="3" t="s">
        <v>183</v>
      </c>
      <c r="M459" s="3">
        <v>1500000</v>
      </c>
      <c r="N459" s="5">
        <v>45174</v>
      </c>
      <c r="O459" s="5">
        <v>45175</v>
      </c>
      <c r="P459" s="2"/>
      <c r="Q459" s="2"/>
      <c r="R459" s="2"/>
      <c r="S459" s="2" t="s">
        <v>71</v>
      </c>
      <c r="T459" t="str">
        <f t="shared" si="7"/>
        <v>1000001010KERAMIK 123RIZALAGT609877FRdRhodes Perla60x3010BOX10,8M2150000Pink15000004517445175Depok</v>
      </c>
    </row>
    <row r="460" spans="1:20" x14ac:dyDescent="0.3">
      <c r="A460" s="2">
        <v>1000001111</v>
      </c>
      <c r="B460" s="2" t="s">
        <v>131</v>
      </c>
      <c r="C460" s="2" t="s">
        <v>132</v>
      </c>
      <c r="D460" s="2" t="s">
        <v>208</v>
      </c>
      <c r="E460" s="2" t="s">
        <v>209</v>
      </c>
      <c r="F460" s="2" t="s">
        <v>32</v>
      </c>
      <c r="G460" s="3">
        <v>47</v>
      </c>
      <c r="H460" s="2" t="s">
        <v>68</v>
      </c>
      <c r="I460" s="4">
        <v>50.76</v>
      </c>
      <c r="J460" s="2" t="s">
        <v>69</v>
      </c>
      <c r="K460" s="3">
        <v>150000</v>
      </c>
      <c r="L460" s="3" t="s">
        <v>183</v>
      </c>
      <c r="M460" s="3">
        <v>7050000</v>
      </c>
      <c r="N460" s="5">
        <v>45225</v>
      </c>
      <c r="O460" s="5">
        <v>45226</v>
      </c>
      <c r="P460" s="2"/>
      <c r="Q460" s="2"/>
      <c r="R460" s="6"/>
      <c r="S460" s="2" t="s">
        <v>133</v>
      </c>
      <c r="T460" t="str">
        <f t="shared" si="7"/>
        <v>1000001111NIA BANGUNANHARRYAGT609889FRdPania Continua60x3047BOX50,76M2150000Pink70500004522545226Jakarta</v>
      </c>
    </row>
    <row r="461" spans="1:20" x14ac:dyDescent="0.3">
      <c r="A461" s="2">
        <v>1000001212</v>
      </c>
      <c r="B461" s="2" t="s">
        <v>72</v>
      </c>
      <c r="C461" s="2" t="s">
        <v>64</v>
      </c>
      <c r="D461" s="2" t="s">
        <v>190</v>
      </c>
      <c r="E461" s="2" t="s">
        <v>191</v>
      </c>
      <c r="F461" s="2" t="s">
        <v>32</v>
      </c>
      <c r="G461" s="3">
        <v>9</v>
      </c>
      <c r="H461" s="2" t="s">
        <v>68</v>
      </c>
      <c r="I461" s="4">
        <v>9.7200000000000006</v>
      </c>
      <c r="J461" s="2" t="s">
        <v>69</v>
      </c>
      <c r="K461" s="3">
        <v>150000</v>
      </c>
      <c r="L461" s="3" t="s">
        <v>183</v>
      </c>
      <c r="M461" s="3">
        <v>1350000</v>
      </c>
      <c r="N461" s="5">
        <v>45250</v>
      </c>
      <c r="O461" s="5">
        <v>45251</v>
      </c>
      <c r="P461" s="2"/>
      <c r="Q461" s="2"/>
      <c r="R461" s="6"/>
      <c r="S461" s="2" t="s">
        <v>75</v>
      </c>
      <c r="T461" t="str">
        <f t="shared" si="7"/>
        <v>1000001212KARYA MATERIALBAMBANGAGT609877FRdRhodes Perla60x309BOX9,72M2150000Pink13500004525045251Bekasi</v>
      </c>
    </row>
    <row r="462" spans="1:20" x14ac:dyDescent="0.3">
      <c r="A462" s="2">
        <v>1000001212</v>
      </c>
      <c r="B462" s="2" t="s">
        <v>72</v>
      </c>
      <c r="C462" s="2" t="s">
        <v>64</v>
      </c>
      <c r="D462" s="2" t="s">
        <v>190</v>
      </c>
      <c r="E462" s="2" t="s">
        <v>191</v>
      </c>
      <c r="F462" s="2" t="s">
        <v>32</v>
      </c>
      <c r="G462" s="3">
        <v>5</v>
      </c>
      <c r="H462" s="2" t="s">
        <v>68</v>
      </c>
      <c r="I462" s="4">
        <v>5.4</v>
      </c>
      <c r="J462" s="2" t="s">
        <v>69</v>
      </c>
      <c r="K462" s="3">
        <v>150000</v>
      </c>
      <c r="L462" s="3" t="s">
        <v>183</v>
      </c>
      <c r="M462" s="3">
        <v>750000</v>
      </c>
      <c r="N462" s="5">
        <v>45250</v>
      </c>
      <c r="O462" s="5">
        <v>45251</v>
      </c>
      <c r="P462" s="2"/>
      <c r="Q462" s="2"/>
      <c r="R462" s="6"/>
      <c r="S462" s="2" t="s">
        <v>75</v>
      </c>
      <c r="T462" t="str">
        <f t="shared" si="7"/>
        <v>1000001212KARYA MATERIALBAMBANGAGT609877FRdRhodes Perla60x305BOX5,4M2150000Pink7500004525045251Bekasi</v>
      </c>
    </row>
    <row r="463" spans="1:20" x14ac:dyDescent="0.3">
      <c r="A463" s="2">
        <v>1000001212</v>
      </c>
      <c r="B463" s="2" t="s">
        <v>72</v>
      </c>
      <c r="C463" s="2" t="s">
        <v>64</v>
      </c>
      <c r="D463" s="2" t="s">
        <v>202</v>
      </c>
      <c r="E463" s="2" t="s">
        <v>203</v>
      </c>
      <c r="F463" s="2" t="s">
        <v>32</v>
      </c>
      <c r="G463" s="3">
        <v>2</v>
      </c>
      <c r="H463" s="2" t="s">
        <v>68</v>
      </c>
      <c r="I463" s="4">
        <v>2.16</v>
      </c>
      <c r="J463" s="2" t="s">
        <v>69</v>
      </c>
      <c r="K463" s="3">
        <v>150000</v>
      </c>
      <c r="L463" s="3" t="s">
        <v>183</v>
      </c>
      <c r="M463" s="3">
        <v>300000</v>
      </c>
      <c r="N463" s="5">
        <v>45250</v>
      </c>
      <c r="O463" s="5">
        <v>45251</v>
      </c>
      <c r="P463" s="2"/>
      <c r="Q463" s="2"/>
      <c r="R463" s="6"/>
      <c r="S463" s="2" t="s">
        <v>75</v>
      </c>
      <c r="T463" t="str">
        <f t="shared" si="7"/>
        <v>1000001212KARYA MATERIALBAMBANGAGT609875FRdLinosa Sabbia60x302BOX2,16M2150000Pink3000004525045251Bekasi</v>
      </c>
    </row>
    <row r="464" spans="1:20" x14ac:dyDescent="0.3">
      <c r="A464" s="2">
        <v>1000001212</v>
      </c>
      <c r="B464" s="2" t="s">
        <v>72</v>
      </c>
      <c r="C464" s="2" t="s">
        <v>64</v>
      </c>
      <c r="D464" s="2" t="s">
        <v>194</v>
      </c>
      <c r="E464" s="2" t="s">
        <v>195</v>
      </c>
      <c r="F464" s="2" t="s">
        <v>32</v>
      </c>
      <c r="G464" s="3">
        <v>10</v>
      </c>
      <c r="H464" s="2" t="s">
        <v>68</v>
      </c>
      <c r="I464" s="4">
        <v>10.8</v>
      </c>
      <c r="J464" s="2" t="s">
        <v>69</v>
      </c>
      <c r="K464" s="3">
        <v>150000</v>
      </c>
      <c r="L464" s="3" t="s">
        <v>183</v>
      </c>
      <c r="M464" s="3">
        <v>1500000</v>
      </c>
      <c r="N464" s="5">
        <v>45250</v>
      </c>
      <c r="O464" s="5">
        <v>45251</v>
      </c>
      <c r="P464" s="2"/>
      <c r="Q464" s="2"/>
      <c r="R464" s="6"/>
      <c r="S464" s="2" t="s">
        <v>75</v>
      </c>
      <c r="T464" t="str">
        <f t="shared" si="7"/>
        <v>1000001212KARYA MATERIALBAMBANGAGT609873FRdLinosa Grigio60x3010BOX10,8M2150000Pink15000004525045251Bekasi</v>
      </c>
    </row>
    <row r="465" spans="1:20" x14ac:dyDescent="0.3">
      <c r="A465" s="2">
        <v>1000001212</v>
      </c>
      <c r="B465" s="2" t="s">
        <v>72</v>
      </c>
      <c r="C465" s="2" t="s">
        <v>64</v>
      </c>
      <c r="D465" s="2" t="s">
        <v>194</v>
      </c>
      <c r="E465" s="2" t="s">
        <v>195</v>
      </c>
      <c r="F465" s="2" t="s">
        <v>32</v>
      </c>
      <c r="G465" s="3">
        <v>2</v>
      </c>
      <c r="H465" s="2" t="s">
        <v>68</v>
      </c>
      <c r="I465" s="4">
        <v>2.16</v>
      </c>
      <c r="J465" s="2" t="s">
        <v>69</v>
      </c>
      <c r="K465" s="3">
        <v>150000</v>
      </c>
      <c r="L465" s="3" t="s">
        <v>183</v>
      </c>
      <c r="M465" s="3">
        <v>300000</v>
      </c>
      <c r="N465" s="5">
        <v>45254</v>
      </c>
      <c r="O465" s="5">
        <v>45254</v>
      </c>
      <c r="P465" s="2"/>
      <c r="Q465" s="2"/>
      <c r="R465" s="6"/>
      <c r="S465" s="2" t="s">
        <v>75</v>
      </c>
      <c r="T465" t="str">
        <f t="shared" si="7"/>
        <v>1000001212KARYA MATERIALBAMBANGAGT609873FRdLinosa Grigio60x302BOX2,16M2150000Pink3000004525445254Bekasi</v>
      </c>
    </row>
    <row r="466" spans="1:20" x14ac:dyDescent="0.3">
      <c r="A466" s="2">
        <v>1000001212</v>
      </c>
      <c r="B466" s="2" t="s">
        <v>72</v>
      </c>
      <c r="C466" s="2" t="s">
        <v>64</v>
      </c>
      <c r="D466" s="2" t="s">
        <v>206</v>
      </c>
      <c r="E466" s="2" t="s">
        <v>207</v>
      </c>
      <c r="F466" s="2" t="s">
        <v>32</v>
      </c>
      <c r="G466" s="3">
        <v>10</v>
      </c>
      <c r="H466" s="2" t="s">
        <v>68</v>
      </c>
      <c r="I466" s="4">
        <v>10.8</v>
      </c>
      <c r="J466" s="2" t="s">
        <v>69</v>
      </c>
      <c r="K466" s="3">
        <v>150000</v>
      </c>
      <c r="L466" s="3" t="s">
        <v>183</v>
      </c>
      <c r="M466" s="3">
        <v>1500000</v>
      </c>
      <c r="N466" s="5">
        <v>45257</v>
      </c>
      <c r="O466" s="5">
        <v>45259</v>
      </c>
      <c r="P466" s="2"/>
      <c r="Q466" s="2"/>
      <c r="R466" s="6"/>
      <c r="S466" s="2" t="s">
        <v>75</v>
      </c>
      <c r="T466" t="str">
        <f t="shared" si="7"/>
        <v>1000001212KARYA MATERIALBAMBANGAGT609878FRdRhodes Grigio60x3010BOX10,8M2150000Pink15000004525745259Bekasi</v>
      </c>
    </row>
    <row r="467" spans="1:20" x14ac:dyDescent="0.3">
      <c r="A467" s="2">
        <v>1000001212</v>
      </c>
      <c r="B467" s="2" t="s">
        <v>72</v>
      </c>
      <c r="C467" s="2" t="s">
        <v>64</v>
      </c>
      <c r="D467" s="2" t="s">
        <v>206</v>
      </c>
      <c r="E467" s="2" t="s">
        <v>207</v>
      </c>
      <c r="F467" s="2" t="s">
        <v>32</v>
      </c>
      <c r="G467" s="3">
        <v>2</v>
      </c>
      <c r="H467" s="2" t="s">
        <v>68</v>
      </c>
      <c r="I467" s="4">
        <v>2.16</v>
      </c>
      <c r="J467" s="2" t="s">
        <v>69</v>
      </c>
      <c r="K467" s="3">
        <v>150000</v>
      </c>
      <c r="L467" s="3" t="s">
        <v>183</v>
      </c>
      <c r="M467" s="3">
        <v>300000</v>
      </c>
      <c r="N467" s="5">
        <v>45264</v>
      </c>
      <c r="O467" s="5">
        <v>45265</v>
      </c>
      <c r="P467" s="2"/>
      <c r="Q467" s="2"/>
      <c r="R467" s="6"/>
      <c r="S467" s="2" t="s">
        <v>75</v>
      </c>
      <c r="T467" t="str">
        <f t="shared" si="7"/>
        <v>1000001212KARYA MATERIALBAMBANGAGT609878FRdRhodes Grigio60x302BOX2,16M2150000Pink3000004526445265Bekasi</v>
      </c>
    </row>
    <row r="468" spans="1:20" x14ac:dyDescent="0.3">
      <c r="A468" s="2">
        <v>1000001212</v>
      </c>
      <c r="B468" s="2" t="s">
        <v>72</v>
      </c>
      <c r="C468" s="2" t="s">
        <v>64</v>
      </c>
      <c r="D468" s="2" t="s">
        <v>194</v>
      </c>
      <c r="E468" s="2" t="s">
        <v>195</v>
      </c>
      <c r="F468" s="2" t="s">
        <v>32</v>
      </c>
      <c r="G468" s="3">
        <v>-10</v>
      </c>
      <c r="H468" s="2" t="s">
        <v>68</v>
      </c>
      <c r="I468" s="4">
        <v>-10.8</v>
      </c>
      <c r="J468" s="2" t="s">
        <v>69</v>
      </c>
      <c r="K468" s="3">
        <v>150000</v>
      </c>
      <c r="L468" s="3" t="s">
        <v>183</v>
      </c>
      <c r="M468" s="3">
        <v>-1500000</v>
      </c>
      <c r="N468" s="5">
        <v>45261</v>
      </c>
      <c r="O468" s="5">
        <v>45264</v>
      </c>
      <c r="P468" s="2"/>
      <c r="Q468" s="2"/>
      <c r="R468" s="6"/>
      <c r="S468" s="2" t="s">
        <v>75</v>
      </c>
      <c r="T468" t="str">
        <f t="shared" si="7"/>
        <v>1000001212KARYA MATERIALBAMBANGAGT609873FRdLinosa Grigio60x30-10BOX-10,8M2150000Pink-15000004526145264Bekasi</v>
      </c>
    </row>
    <row r="469" spans="1:20" x14ac:dyDescent="0.3">
      <c r="A469" s="2">
        <v>1000001212</v>
      </c>
      <c r="B469" s="2" t="s">
        <v>72</v>
      </c>
      <c r="C469" s="2" t="s">
        <v>64</v>
      </c>
      <c r="D469" s="2" t="s">
        <v>200</v>
      </c>
      <c r="E469" s="2" t="s">
        <v>201</v>
      </c>
      <c r="F469" s="2" t="s">
        <v>32</v>
      </c>
      <c r="G469" s="3">
        <v>8</v>
      </c>
      <c r="H469" s="2" t="s">
        <v>68</v>
      </c>
      <c r="I469" s="4">
        <v>8.64</v>
      </c>
      <c r="J469" s="2" t="s">
        <v>69</v>
      </c>
      <c r="K469" s="3">
        <v>150000</v>
      </c>
      <c r="L469" s="3" t="s">
        <v>183</v>
      </c>
      <c r="M469" s="3">
        <v>1200000</v>
      </c>
      <c r="N469" s="5">
        <v>45028</v>
      </c>
      <c r="O469" s="5">
        <v>45029</v>
      </c>
      <c r="P469" s="2" t="s">
        <v>17</v>
      </c>
      <c r="Q469" s="2" t="s">
        <v>91</v>
      </c>
      <c r="R469" s="6">
        <v>2400</v>
      </c>
      <c r="S469" s="2" t="s">
        <v>75</v>
      </c>
      <c r="T469" t="str">
        <f t="shared" si="7"/>
        <v>1000001212KARYA MATERIALBAMBANGAGT609866FRdSalvadori White60x308BOX8,64M2150000Pink12000004502845029Promo LebaranPromo Diskon Langsung2400Bekasi</v>
      </c>
    </row>
    <row r="470" spans="1:20" x14ac:dyDescent="0.3">
      <c r="A470" s="2">
        <v>1000001212</v>
      </c>
      <c r="B470" s="2" t="s">
        <v>72</v>
      </c>
      <c r="C470" s="2" t="s">
        <v>64</v>
      </c>
      <c r="D470" s="2" t="s">
        <v>190</v>
      </c>
      <c r="E470" s="2" t="s">
        <v>191</v>
      </c>
      <c r="F470" s="2" t="s">
        <v>32</v>
      </c>
      <c r="G470" s="3">
        <v>38</v>
      </c>
      <c r="H470" s="2" t="s">
        <v>68</v>
      </c>
      <c r="I470" s="4">
        <v>41.04</v>
      </c>
      <c r="J470" s="2" t="s">
        <v>69</v>
      </c>
      <c r="K470" s="3">
        <v>150000</v>
      </c>
      <c r="L470" s="3" t="s">
        <v>183</v>
      </c>
      <c r="M470" s="3">
        <v>5700000</v>
      </c>
      <c r="N470" s="5">
        <v>45029</v>
      </c>
      <c r="O470" s="5">
        <v>45029</v>
      </c>
      <c r="P470" s="2" t="s">
        <v>17</v>
      </c>
      <c r="Q470" s="2" t="s">
        <v>91</v>
      </c>
      <c r="R470" s="6">
        <v>2400</v>
      </c>
      <c r="S470" s="2" t="s">
        <v>75</v>
      </c>
      <c r="T470" t="str">
        <f t="shared" si="7"/>
        <v>1000001212KARYA MATERIALBAMBANGAGT609877FRdRhodes Perla60x3038BOX41,04M2150000Pink57000004502945029Promo LebaranPromo Diskon Langsung2400Bekasi</v>
      </c>
    </row>
    <row r="471" spans="1:20" x14ac:dyDescent="0.3">
      <c r="A471" s="2">
        <v>1000001212</v>
      </c>
      <c r="B471" s="2" t="s">
        <v>72</v>
      </c>
      <c r="C471" s="2" t="s">
        <v>64</v>
      </c>
      <c r="D471" s="2" t="s">
        <v>200</v>
      </c>
      <c r="E471" s="2" t="s">
        <v>201</v>
      </c>
      <c r="F471" s="2" t="s">
        <v>32</v>
      </c>
      <c r="G471" s="3">
        <v>45</v>
      </c>
      <c r="H471" s="2" t="s">
        <v>68</v>
      </c>
      <c r="I471" s="4">
        <v>48.6</v>
      </c>
      <c r="J471" s="2" t="s">
        <v>69</v>
      </c>
      <c r="K471" s="3">
        <v>150000</v>
      </c>
      <c r="L471" s="3" t="s">
        <v>183</v>
      </c>
      <c r="M471" s="3">
        <v>6750000</v>
      </c>
      <c r="N471" s="5">
        <v>45026</v>
      </c>
      <c r="O471" s="5">
        <v>45026</v>
      </c>
      <c r="P471" s="2" t="s">
        <v>17</v>
      </c>
      <c r="Q471" s="2" t="s">
        <v>91</v>
      </c>
      <c r="R471" s="6">
        <v>2400</v>
      </c>
      <c r="S471" s="2" t="s">
        <v>75</v>
      </c>
      <c r="T471" t="str">
        <f t="shared" si="7"/>
        <v>1000001212KARYA MATERIALBAMBANGAGT609866FRdSalvadori White60x3045BOX48,6M2150000Pink67500004502645026Promo LebaranPromo Diskon Langsung2400Bekasi</v>
      </c>
    </row>
    <row r="472" spans="1:20" x14ac:dyDescent="0.3">
      <c r="A472" s="2">
        <v>1000001212</v>
      </c>
      <c r="B472" s="2" t="s">
        <v>72</v>
      </c>
      <c r="C472" s="2" t="s">
        <v>64</v>
      </c>
      <c r="D472" s="2" t="s">
        <v>190</v>
      </c>
      <c r="E472" s="2" t="s">
        <v>191</v>
      </c>
      <c r="F472" s="2" t="s">
        <v>32</v>
      </c>
      <c r="G472" s="3">
        <v>47</v>
      </c>
      <c r="H472" s="2" t="s">
        <v>68</v>
      </c>
      <c r="I472" s="4">
        <v>50.76</v>
      </c>
      <c r="J472" s="2" t="s">
        <v>69</v>
      </c>
      <c r="K472" s="3">
        <v>150000</v>
      </c>
      <c r="L472" s="3" t="s">
        <v>183</v>
      </c>
      <c r="M472" s="3">
        <v>7050000</v>
      </c>
      <c r="N472" s="5">
        <v>45026</v>
      </c>
      <c r="O472" s="5">
        <v>45026</v>
      </c>
      <c r="P472" s="2" t="s">
        <v>17</v>
      </c>
      <c r="Q472" s="2" t="s">
        <v>91</v>
      </c>
      <c r="R472" s="6">
        <v>2400</v>
      </c>
      <c r="S472" s="2" t="s">
        <v>75</v>
      </c>
      <c r="T472" t="str">
        <f t="shared" si="7"/>
        <v>1000001212KARYA MATERIALBAMBANGAGT609877FRdRhodes Perla60x3047BOX50,76M2150000Pink70500004502645026Promo LebaranPromo Diskon Langsung2400Bekasi</v>
      </c>
    </row>
    <row r="473" spans="1:20" x14ac:dyDescent="0.3">
      <c r="A473" s="2">
        <v>1000001212</v>
      </c>
      <c r="B473" s="2" t="s">
        <v>72</v>
      </c>
      <c r="C473" s="2" t="s">
        <v>64</v>
      </c>
      <c r="D473" s="2" t="s">
        <v>200</v>
      </c>
      <c r="E473" s="2" t="s">
        <v>201</v>
      </c>
      <c r="F473" s="2" t="s">
        <v>32</v>
      </c>
      <c r="G473" s="3">
        <v>6</v>
      </c>
      <c r="H473" s="2" t="s">
        <v>68</v>
      </c>
      <c r="I473" s="4">
        <v>6.48</v>
      </c>
      <c r="J473" s="2" t="s">
        <v>69</v>
      </c>
      <c r="K473" s="3">
        <v>150000</v>
      </c>
      <c r="L473" s="3" t="s">
        <v>183</v>
      </c>
      <c r="M473" s="3">
        <v>900000</v>
      </c>
      <c r="N473" s="5">
        <v>45048</v>
      </c>
      <c r="O473" s="5">
        <v>45049</v>
      </c>
      <c r="P473" s="2" t="s">
        <v>17</v>
      </c>
      <c r="Q473" s="2" t="s">
        <v>91</v>
      </c>
      <c r="R473" s="6">
        <v>2400</v>
      </c>
      <c r="S473" s="2" t="s">
        <v>75</v>
      </c>
      <c r="T473" t="str">
        <f t="shared" si="7"/>
        <v>1000001212KARYA MATERIALBAMBANGAGT609866FRdSalvadori White60x306BOX6,48M2150000Pink9000004504845049Promo LebaranPromo Diskon Langsung2400Bekasi</v>
      </c>
    </row>
    <row r="474" spans="1:20" x14ac:dyDescent="0.3">
      <c r="A474" s="2">
        <v>1000001212</v>
      </c>
      <c r="B474" s="2" t="s">
        <v>72</v>
      </c>
      <c r="C474" s="2" t="s">
        <v>64</v>
      </c>
      <c r="D474" s="2" t="s">
        <v>200</v>
      </c>
      <c r="E474" s="2" t="s">
        <v>201</v>
      </c>
      <c r="F474" s="2" t="s">
        <v>32</v>
      </c>
      <c r="G474" s="3">
        <v>5</v>
      </c>
      <c r="H474" s="2" t="s">
        <v>68</v>
      </c>
      <c r="I474" s="4">
        <v>5.4</v>
      </c>
      <c r="J474" s="2" t="s">
        <v>69</v>
      </c>
      <c r="K474" s="3">
        <v>150000</v>
      </c>
      <c r="L474" s="3" t="s">
        <v>183</v>
      </c>
      <c r="M474" s="3">
        <v>750000</v>
      </c>
      <c r="N474" s="5">
        <v>45054</v>
      </c>
      <c r="O474" s="5">
        <v>45054</v>
      </c>
      <c r="P474" s="2" t="s">
        <v>17</v>
      </c>
      <c r="Q474" s="2" t="s">
        <v>91</v>
      </c>
      <c r="R474" s="6">
        <v>2400</v>
      </c>
      <c r="S474" s="2" t="s">
        <v>75</v>
      </c>
      <c r="T474" t="str">
        <f t="shared" si="7"/>
        <v>1000001212KARYA MATERIALBAMBANGAGT609866FRdSalvadori White60x305BOX5,4M2150000Pink7500004505445054Promo LebaranPromo Diskon Langsung2400Bekasi</v>
      </c>
    </row>
    <row r="475" spans="1:20" x14ac:dyDescent="0.3">
      <c r="A475" s="2">
        <v>1000001212</v>
      </c>
      <c r="B475" s="2" t="s">
        <v>72</v>
      </c>
      <c r="C475" s="2" t="s">
        <v>64</v>
      </c>
      <c r="D475" s="2" t="s">
        <v>190</v>
      </c>
      <c r="E475" s="2" t="s">
        <v>191</v>
      </c>
      <c r="F475" s="2" t="s">
        <v>32</v>
      </c>
      <c r="G475" s="3">
        <v>9</v>
      </c>
      <c r="H475" s="2" t="s">
        <v>68</v>
      </c>
      <c r="I475" s="4">
        <v>9.7200000000000006</v>
      </c>
      <c r="J475" s="2" t="s">
        <v>69</v>
      </c>
      <c r="K475" s="3">
        <v>150000</v>
      </c>
      <c r="L475" s="3" t="s">
        <v>183</v>
      </c>
      <c r="M475" s="3">
        <v>1350000</v>
      </c>
      <c r="N475" s="5">
        <v>45056</v>
      </c>
      <c r="O475" s="5">
        <v>45056</v>
      </c>
      <c r="P475" s="2" t="s">
        <v>17</v>
      </c>
      <c r="Q475" s="2" t="s">
        <v>91</v>
      </c>
      <c r="R475" s="6">
        <v>2400</v>
      </c>
      <c r="S475" s="2" t="s">
        <v>75</v>
      </c>
      <c r="T475" t="str">
        <f t="shared" si="7"/>
        <v>1000001212KARYA MATERIALBAMBANGAGT609877FRdRhodes Perla60x309BOX9,72M2150000Pink13500004505645056Promo LebaranPromo Diskon Langsung2400Bekasi</v>
      </c>
    </row>
    <row r="476" spans="1:20" x14ac:dyDescent="0.3">
      <c r="A476" s="2">
        <v>1000001212</v>
      </c>
      <c r="B476" s="2" t="s">
        <v>72</v>
      </c>
      <c r="C476" s="2" t="s">
        <v>64</v>
      </c>
      <c r="D476" s="2" t="s">
        <v>200</v>
      </c>
      <c r="E476" s="2" t="s">
        <v>201</v>
      </c>
      <c r="F476" s="2" t="s">
        <v>32</v>
      </c>
      <c r="G476" s="3">
        <v>2</v>
      </c>
      <c r="H476" s="2" t="s">
        <v>68</v>
      </c>
      <c r="I476" s="4">
        <v>2.16</v>
      </c>
      <c r="J476" s="2" t="s">
        <v>69</v>
      </c>
      <c r="K476" s="3">
        <v>150000</v>
      </c>
      <c r="L476" s="3" t="s">
        <v>183</v>
      </c>
      <c r="M476" s="3">
        <v>300000</v>
      </c>
      <c r="N476" s="5">
        <v>45056</v>
      </c>
      <c r="O476" s="5">
        <v>45056</v>
      </c>
      <c r="P476" s="2" t="s">
        <v>17</v>
      </c>
      <c r="Q476" s="2" t="s">
        <v>91</v>
      </c>
      <c r="R476" s="6">
        <v>2400</v>
      </c>
      <c r="S476" s="2" t="s">
        <v>75</v>
      </c>
      <c r="T476" t="str">
        <f t="shared" si="7"/>
        <v>1000001212KARYA MATERIALBAMBANGAGT609866FRdSalvadori White60x302BOX2,16M2150000Pink3000004505645056Promo LebaranPromo Diskon Langsung2400Bekasi</v>
      </c>
    </row>
    <row r="477" spans="1:20" x14ac:dyDescent="0.3">
      <c r="A477" s="2">
        <v>1000001212</v>
      </c>
      <c r="B477" s="2" t="s">
        <v>72</v>
      </c>
      <c r="C477" s="2" t="s">
        <v>64</v>
      </c>
      <c r="D477" s="2" t="s">
        <v>200</v>
      </c>
      <c r="E477" s="2" t="s">
        <v>201</v>
      </c>
      <c r="F477" s="2" t="s">
        <v>32</v>
      </c>
      <c r="G477" s="3">
        <v>1</v>
      </c>
      <c r="H477" s="2" t="s">
        <v>68</v>
      </c>
      <c r="I477" s="4">
        <v>1.08</v>
      </c>
      <c r="J477" s="2" t="s">
        <v>69</v>
      </c>
      <c r="K477" s="3">
        <v>150000</v>
      </c>
      <c r="L477" s="3" t="s">
        <v>183</v>
      </c>
      <c r="M477" s="3">
        <v>150000</v>
      </c>
      <c r="N477" s="5">
        <v>45056</v>
      </c>
      <c r="O477" s="5">
        <v>45056</v>
      </c>
      <c r="P477" s="2" t="s">
        <v>17</v>
      </c>
      <c r="Q477" s="2" t="s">
        <v>91</v>
      </c>
      <c r="R477" s="6">
        <v>2400</v>
      </c>
      <c r="S477" s="2" t="s">
        <v>75</v>
      </c>
      <c r="T477" t="str">
        <f t="shared" si="7"/>
        <v>1000001212KARYA MATERIALBAMBANGAGT609866FRdSalvadori White60x301BOX1,08M2150000Pink1500004505645056Promo LebaranPromo Diskon Langsung2400Bekasi</v>
      </c>
    </row>
    <row r="478" spans="1:20" x14ac:dyDescent="0.3">
      <c r="A478" s="2">
        <v>1000001212</v>
      </c>
      <c r="B478" s="2" t="s">
        <v>72</v>
      </c>
      <c r="C478" s="2" t="s">
        <v>64</v>
      </c>
      <c r="D478" s="2" t="s">
        <v>200</v>
      </c>
      <c r="E478" s="2" t="s">
        <v>201</v>
      </c>
      <c r="F478" s="2" t="s">
        <v>32</v>
      </c>
      <c r="G478" s="3">
        <v>128</v>
      </c>
      <c r="H478" s="2" t="s">
        <v>68</v>
      </c>
      <c r="I478" s="4">
        <v>138.24</v>
      </c>
      <c r="J478" s="2" t="s">
        <v>69</v>
      </c>
      <c r="K478" s="3">
        <v>150000</v>
      </c>
      <c r="L478" s="3" t="s">
        <v>183</v>
      </c>
      <c r="M478" s="3">
        <v>19200000</v>
      </c>
      <c r="N478" s="5">
        <v>45035</v>
      </c>
      <c r="O478" s="5">
        <v>45061</v>
      </c>
      <c r="P478" s="2" t="s">
        <v>17</v>
      </c>
      <c r="Q478" s="2" t="s">
        <v>91</v>
      </c>
      <c r="R478" s="6">
        <v>2400</v>
      </c>
      <c r="S478" s="2" t="s">
        <v>75</v>
      </c>
      <c r="T478" t="str">
        <f t="shared" si="7"/>
        <v>1000001212KARYA MATERIALBAMBANGAGT609866FRdSalvadori White60x30128BOX138,24M2150000Pink192000004503545061Promo LebaranPromo Diskon Langsung2400Bekasi</v>
      </c>
    </row>
    <row r="479" spans="1:20" x14ac:dyDescent="0.3">
      <c r="A479" s="2">
        <v>1000001212</v>
      </c>
      <c r="B479" s="2" t="s">
        <v>72</v>
      </c>
      <c r="C479" s="2" t="s">
        <v>64</v>
      </c>
      <c r="D479" s="2" t="s">
        <v>190</v>
      </c>
      <c r="E479" s="2" t="s">
        <v>191</v>
      </c>
      <c r="F479" s="2" t="s">
        <v>32</v>
      </c>
      <c r="G479" s="3">
        <v>15</v>
      </c>
      <c r="H479" s="2" t="s">
        <v>68</v>
      </c>
      <c r="I479" s="4">
        <v>16.2</v>
      </c>
      <c r="J479" s="2" t="s">
        <v>69</v>
      </c>
      <c r="K479" s="3">
        <v>150000</v>
      </c>
      <c r="L479" s="3" t="s">
        <v>183</v>
      </c>
      <c r="M479" s="3">
        <v>2250000</v>
      </c>
      <c r="N479" s="5">
        <v>45062</v>
      </c>
      <c r="O479" s="5">
        <v>45062</v>
      </c>
      <c r="P479" s="2" t="s">
        <v>17</v>
      </c>
      <c r="Q479" s="2" t="s">
        <v>91</v>
      </c>
      <c r="R479" s="6">
        <v>2400</v>
      </c>
      <c r="S479" s="2" t="s">
        <v>75</v>
      </c>
      <c r="T479" t="str">
        <f t="shared" si="7"/>
        <v>1000001212KARYA MATERIALBAMBANGAGT609877FRdRhodes Perla60x3015BOX16,2M2150000Pink22500004506245062Promo LebaranPromo Diskon Langsung2400Bekasi</v>
      </c>
    </row>
    <row r="480" spans="1:20" x14ac:dyDescent="0.3">
      <c r="A480" s="2">
        <v>1000001212</v>
      </c>
      <c r="B480" s="2" t="s">
        <v>72</v>
      </c>
      <c r="C480" s="2" t="s">
        <v>64</v>
      </c>
      <c r="D480" s="2" t="s">
        <v>194</v>
      </c>
      <c r="E480" s="2" t="s">
        <v>195</v>
      </c>
      <c r="F480" s="2" t="s">
        <v>32</v>
      </c>
      <c r="G480" s="3">
        <v>10</v>
      </c>
      <c r="H480" s="2" t="s">
        <v>68</v>
      </c>
      <c r="I480" s="4">
        <v>10.8</v>
      </c>
      <c r="J480" s="2" t="s">
        <v>69</v>
      </c>
      <c r="K480" s="3">
        <v>150000</v>
      </c>
      <c r="L480" s="3" t="s">
        <v>183</v>
      </c>
      <c r="M480" s="3">
        <v>1500000</v>
      </c>
      <c r="N480" s="5">
        <v>45065</v>
      </c>
      <c r="O480" s="5">
        <v>45065</v>
      </c>
      <c r="P480" s="2" t="s">
        <v>17</v>
      </c>
      <c r="Q480" s="2" t="s">
        <v>91</v>
      </c>
      <c r="R480" s="6">
        <v>2400</v>
      </c>
      <c r="S480" s="2" t="s">
        <v>75</v>
      </c>
      <c r="T480" t="str">
        <f t="shared" si="7"/>
        <v>1000001212KARYA MATERIALBAMBANGAGT609873FRdLinosa Grigio60x3010BOX10,8M2150000Pink15000004506545065Promo LebaranPromo Diskon Langsung2400Bekasi</v>
      </c>
    </row>
    <row r="481" spans="1:20" x14ac:dyDescent="0.3">
      <c r="A481" s="2">
        <v>1000001212</v>
      </c>
      <c r="B481" s="2" t="s">
        <v>72</v>
      </c>
      <c r="C481" s="2" t="s">
        <v>64</v>
      </c>
      <c r="D481" s="2" t="s">
        <v>210</v>
      </c>
      <c r="E481" s="2" t="s">
        <v>211</v>
      </c>
      <c r="F481" s="2" t="s">
        <v>32</v>
      </c>
      <c r="G481" s="3">
        <v>38</v>
      </c>
      <c r="H481" s="2" t="s">
        <v>68</v>
      </c>
      <c r="I481" s="4">
        <v>41.04</v>
      </c>
      <c r="J481" s="2" t="s">
        <v>69</v>
      </c>
      <c r="K481" s="3">
        <v>150000</v>
      </c>
      <c r="L481" s="3" t="s">
        <v>183</v>
      </c>
      <c r="M481" s="3">
        <v>5700000</v>
      </c>
      <c r="N481" s="5">
        <v>45076</v>
      </c>
      <c r="O481" s="5">
        <v>45080</v>
      </c>
      <c r="P481" s="2"/>
      <c r="Q481" s="2"/>
      <c r="R481" s="6"/>
      <c r="S481" s="2" t="s">
        <v>75</v>
      </c>
      <c r="T481" t="str">
        <f t="shared" si="7"/>
        <v>1000001212KARYA MATERIALBAMBANGAGT609870FRdBrighton Gold60x3038BOX41,04M2150000Pink57000004507645080Bekasi</v>
      </c>
    </row>
    <row r="482" spans="1:20" x14ac:dyDescent="0.3">
      <c r="A482" s="2">
        <v>1000001212</v>
      </c>
      <c r="B482" s="2" t="s">
        <v>72</v>
      </c>
      <c r="C482" s="2" t="s">
        <v>64</v>
      </c>
      <c r="D482" s="2" t="s">
        <v>194</v>
      </c>
      <c r="E482" s="2" t="s">
        <v>195</v>
      </c>
      <c r="F482" s="2" t="s">
        <v>32</v>
      </c>
      <c r="G482" s="3">
        <v>27</v>
      </c>
      <c r="H482" s="2" t="s">
        <v>68</v>
      </c>
      <c r="I482" s="4">
        <v>29.16</v>
      </c>
      <c r="J482" s="2" t="s">
        <v>69</v>
      </c>
      <c r="K482" s="3">
        <v>150000</v>
      </c>
      <c r="L482" s="3" t="s">
        <v>183</v>
      </c>
      <c r="M482" s="3">
        <v>4050000</v>
      </c>
      <c r="N482" s="5">
        <v>45076</v>
      </c>
      <c r="O482" s="5">
        <v>45080</v>
      </c>
      <c r="P482" s="2"/>
      <c r="Q482" s="2"/>
      <c r="R482" s="6"/>
      <c r="S482" s="2" t="s">
        <v>75</v>
      </c>
      <c r="T482" t="str">
        <f t="shared" si="7"/>
        <v>1000001212KARYA MATERIALBAMBANGAGT609873FRdLinosa Grigio60x3027BOX29,16M2150000Pink40500004507645080Bekasi</v>
      </c>
    </row>
    <row r="483" spans="1:20" x14ac:dyDescent="0.3">
      <c r="A483" s="2">
        <v>1000001010</v>
      </c>
      <c r="B483" s="2" t="s">
        <v>63</v>
      </c>
      <c r="C483" s="2" t="s">
        <v>64</v>
      </c>
      <c r="D483" s="2" t="s">
        <v>200</v>
      </c>
      <c r="E483" s="2" t="s">
        <v>201</v>
      </c>
      <c r="F483" s="2" t="s">
        <v>32</v>
      </c>
      <c r="G483" s="3">
        <v>1</v>
      </c>
      <c r="H483" s="2" t="s">
        <v>68</v>
      </c>
      <c r="I483" s="4">
        <v>1.08</v>
      </c>
      <c r="J483" s="2" t="s">
        <v>69</v>
      </c>
      <c r="K483" s="3">
        <v>150000</v>
      </c>
      <c r="L483" s="3" t="s">
        <v>183</v>
      </c>
      <c r="M483" s="3">
        <v>150000</v>
      </c>
      <c r="N483" s="5">
        <v>45093</v>
      </c>
      <c r="O483" s="5">
        <v>45093</v>
      </c>
      <c r="P483" s="2"/>
      <c r="Q483" s="2"/>
      <c r="R483" s="6"/>
      <c r="S483" s="2" t="s">
        <v>71</v>
      </c>
      <c r="T483" t="str">
        <f t="shared" si="7"/>
        <v>1000001010KERAMIK 123BAMBANGAGT609866FRdSalvadori White60x301BOX1,08M2150000Pink1500004509345093Depok</v>
      </c>
    </row>
    <row r="484" spans="1:20" x14ac:dyDescent="0.3">
      <c r="A484" s="2">
        <v>1000001212</v>
      </c>
      <c r="B484" s="2" t="s">
        <v>72</v>
      </c>
      <c r="C484" s="2" t="s">
        <v>64</v>
      </c>
      <c r="D484" s="2" t="s">
        <v>200</v>
      </c>
      <c r="E484" s="2" t="s">
        <v>201</v>
      </c>
      <c r="F484" s="2" t="s">
        <v>32</v>
      </c>
      <c r="G484" s="3">
        <v>109</v>
      </c>
      <c r="H484" s="2" t="s">
        <v>68</v>
      </c>
      <c r="I484" s="4">
        <v>117.72</v>
      </c>
      <c r="J484" s="2" t="s">
        <v>69</v>
      </c>
      <c r="K484" s="3">
        <v>150000</v>
      </c>
      <c r="L484" s="3" t="s">
        <v>183</v>
      </c>
      <c r="M484" s="3">
        <v>16350000</v>
      </c>
      <c r="N484" s="5">
        <v>45120</v>
      </c>
      <c r="O484" s="5">
        <v>45121</v>
      </c>
      <c r="P484" s="2"/>
      <c r="Q484" s="2"/>
      <c r="R484" s="6"/>
      <c r="S484" s="2" t="s">
        <v>75</v>
      </c>
      <c r="T484" t="str">
        <f t="shared" si="7"/>
        <v>1000001212KARYA MATERIALBAMBANGAGT609866FRdSalvadori White60x30109BOX117,72M2150000Pink163500004512045121Bekasi</v>
      </c>
    </row>
    <row r="485" spans="1:20" x14ac:dyDescent="0.3">
      <c r="A485" s="2">
        <v>1000001212</v>
      </c>
      <c r="B485" s="2" t="s">
        <v>72</v>
      </c>
      <c r="C485" s="2" t="s">
        <v>64</v>
      </c>
      <c r="D485" s="2" t="s">
        <v>194</v>
      </c>
      <c r="E485" s="2" t="s">
        <v>195</v>
      </c>
      <c r="F485" s="2" t="s">
        <v>32</v>
      </c>
      <c r="G485" s="3">
        <v>5</v>
      </c>
      <c r="H485" s="2" t="s">
        <v>68</v>
      </c>
      <c r="I485" s="4">
        <v>5.4</v>
      </c>
      <c r="J485" s="2" t="s">
        <v>69</v>
      </c>
      <c r="K485" s="3">
        <v>150000</v>
      </c>
      <c r="L485" s="3" t="s">
        <v>183</v>
      </c>
      <c r="M485" s="3">
        <v>750000</v>
      </c>
      <c r="N485" s="5">
        <v>45120</v>
      </c>
      <c r="O485" s="5">
        <v>45121</v>
      </c>
      <c r="P485" s="2"/>
      <c r="Q485" s="2"/>
      <c r="R485" s="6"/>
      <c r="S485" s="2" t="s">
        <v>75</v>
      </c>
      <c r="T485" t="str">
        <f t="shared" si="7"/>
        <v>1000001212KARYA MATERIALBAMBANGAGT609873FRdLinosa Grigio60x305BOX5,4M2150000Pink7500004512045121Bekasi</v>
      </c>
    </row>
    <row r="486" spans="1:20" x14ac:dyDescent="0.3">
      <c r="A486" s="2">
        <v>1000001212</v>
      </c>
      <c r="B486" s="2" t="s">
        <v>72</v>
      </c>
      <c r="C486" s="2" t="s">
        <v>64</v>
      </c>
      <c r="D486" s="2" t="s">
        <v>190</v>
      </c>
      <c r="E486" s="2" t="s">
        <v>191</v>
      </c>
      <c r="F486" s="2" t="s">
        <v>32</v>
      </c>
      <c r="G486" s="3">
        <v>2</v>
      </c>
      <c r="H486" s="2" t="s">
        <v>68</v>
      </c>
      <c r="I486" s="4">
        <v>2.16</v>
      </c>
      <c r="J486" s="2" t="s">
        <v>69</v>
      </c>
      <c r="K486" s="3">
        <v>150000</v>
      </c>
      <c r="L486" s="3" t="s">
        <v>183</v>
      </c>
      <c r="M486" s="3">
        <v>300000</v>
      </c>
      <c r="N486" s="5">
        <v>45121</v>
      </c>
      <c r="O486" s="5">
        <v>45121</v>
      </c>
      <c r="P486" s="2"/>
      <c r="Q486" s="2"/>
      <c r="R486" s="6"/>
      <c r="S486" s="2" t="s">
        <v>75</v>
      </c>
      <c r="T486" t="str">
        <f t="shared" si="7"/>
        <v>1000001212KARYA MATERIALBAMBANGAGT609877FRdRhodes Perla60x302BOX2,16M2150000Pink3000004512145121Bekasi</v>
      </c>
    </row>
    <row r="487" spans="1:20" x14ac:dyDescent="0.3">
      <c r="A487" s="2">
        <v>1000001212</v>
      </c>
      <c r="B487" s="2" t="s">
        <v>72</v>
      </c>
      <c r="C487" s="2" t="s">
        <v>64</v>
      </c>
      <c r="D487" s="2" t="s">
        <v>210</v>
      </c>
      <c r="E487" s="2" t="s">
        <v>211</v>
      </c>
      <c r="F487" s="2" t="s">
        <v>32</v>
      </c>
      <c r="G487" s="3">
        <v>2</v>
      </c>
      <c r="H487" s="2" t="s">
        <v>68</v>
      </c>
      <c r="I487" s="4">
        <v>2.16</v>
      </c>
      <c r="J487" s="2" t="s">
        <v>69</v>
      </c>
      <c r="K487" s="3">
        <v>150000</v>
      </c>
      <c r="L487" s="3" t="s">
        <v>183</v>
      </c>
      <c r="M487" s="3">
        <v>300000</v>
      </c>
      <c r="N487" s="5">
        <v>45131</v>
      </c>
      <c r="O487" s="5">
        <v>45132</v>
      </c>
      <c r="P487" s="2"/>
      <c r="Q487" s="2"/>
      <c r="R487" s="6"/>
      <c r="S487" s="2" t="s">
        <v>75</v>
      </c>
      <c r="T487" t="str">
        <f t="shared" si="7"/>
        <v>1000001212KARYA MATERIALBAMBANGAGT609870FRdBrighton Gold60x302BOX2,16M2150000Pink3000004513145132Bekasi</v>
      </c>
    </row>
    <row r="488" spans="1:20" x14ac:dyDescent="0.3">
      <c r="A488" s="2">
        <v>1000001212</v>
      </c>
      <c r="B488" s="2" t="s">
        <v>72</v>
      </c>
      <c r="C488" s="2" t="s">
        <v>64</v>
      </c>
      <c r="D488" s="2" t="s">
        <v>206</v>
      </c>
      <c r="E488" s="2" t="s">
        <v>207</v>
      </c>
      <c r="F488" s="2" t="s">
        <v>32</v>
      </c>
      <c r="G488" s="3">
        <v>24</v>
      </c>
      <c r="H488" s="2" t="s">
        <v>68</v>
      </c>
      <c r="I488" s="4">
        <v>25.92</v>
      </c>
      <c r="J488" s="2" t="s">
        <v>69</v>
      </c>
      <c r="K488" s="3">
        <v>150000</v>
      </c>
      <c r="L488" s="3" t="s">
        <v>183</v>
      </c>
      <c r="M488" s="3">
        <v>3600000</v>
      </c>
      <c r="N488" s="5">
        <v>45132</v>
      </c>
      <c r="O488" s="5">
        <v>45132</v>
      </c>
      <c r="P488" s="2"/>
      <c r="Q488" s="2"/>
      <c r="R488" s="6"/>
      <c r="S488" s="2" t="s">
        <v>75</v>
      </c>
      <c r="T488" t="str">
        <f t="shared" si="7"/>
        <v>1000001212KARYA MATERIALBAMBANGAGT609878FRdRhodes Grigio60x3024BOX25,92M2150000Pink36000004513245132Bekasi</v>
      </c>
    </row>
    <row r="489" spans="1:20" x14ac:dyDescent="0.3">
      <c r="A489" s="2">
        <v>1000001212</v>
      </c>
      <c r="B489" s="2" t="s">
        <v>72</v>
      </c>
      <c r="C489" s="2" t="s">
        <v>64</v>
      </c>
      <c r="D489" s="2" t="s">
        <v>190</v>
      </c>
      <c r="E489" s="2" t="s">
        <v>191</v>
      </c>
      <c r="F489" s="2" t="s">
        <v>32</v>
      </c>
      <c r="G489" s="3">
        <v>130</v>
      </c>
      <c r="H489" s="2" t="s">
        <v>68</v>
      </c>
      <c r="I489" s="4">
        <v>140.4</v>
      </c>
      <c r="J489" s="2" t="s">
        <v>69</v>
      </c>
      <c r="K489" s="3">
        <v>150000</v>
      </c>
      <c r="L489" s="3" t="s">
        <v>183</v>
      </c>
      <c r="M489" s="3">
        <v>19500000</v>
      </c>
      <c r="N489" s="5">
        <v>45132</v>
      </c>
      <c r="O489" s="5">
        <v>45138</v>
      </c>
      <c r="P489" s="2"/>
      <c r="Q489" s="2"/>
      <c r="R489" s="6"/>
      <c r="S489" s="2" t="s">
        <v>75</v>
      </c>
      <c r="T489" t="str">
        <f t="shared" si="7"/>
        <v>1000001212KARYA MATERIALBAMBANGAGT609877FRdRhodes Perla60x30130BOX140,4M2150000Pink195000004513245138Bekasi</v>
      </c>
    </row>
    <row r="490" spans="1:20" x14ac:dyDescent="0.3">
      <c r="A490" s="2">
        <v>1000001010</v>
      </c>
      <c r="B490" s="2" t="s">
        <v>63</v>
      </c>
      <c r="C490" s="2" t="s">
        <v>64</v>
      </c>
      <c r="D490" s="2" t="s">
        <v>186</v>
      </c>
      <c r="E490" s="2" t="s">
        <v>187</v>
      </c>
      <c r="F490" s="2" t="s">
        <v>32</v>
      </c>
      <c r="G490" s="3">
        <v>140</v>
      </c>
      <c r="H490" s="2" t="s">
        <v>68</v>
      </c>
      <c r="I490" s="4">
        <v>151.19999999999999</v>
      </c>
      <c r="J490" s="2" t="s">
        <v>69</v>
      </c>
      <c r="K490" s="3">
        <v>150000</v>
      </c>
      <c r="L490" s="3" t="s">
        <v>183</v>
      </c>
      <c r="M490" s="3">
        <v>21000000</v>
      </c>
      <c r="N490" s="5">
        <v>45128</v>
      </c>
      <c r="O490" s="5">
        <v>45128</v>
      </c>
      <c r="P490" s="2"/>
      <c r="Q490" s="2"/>
      <c r="R490" s="6"/>
      <c r="S490" s="2" t="s">
        <v>71</v>
      </c>
      <c r="T490" t="str">
        <f t="shared" si="7"/>
        <v>1000001010KERAMIK 123BAMBANGAGT609856FRdBotticino Natural60x30140BOX151,2M2150000Pink210000004512845128Depok</v>
      </c>
    </row>
    <row r="491" spans="1:20" x14ac:dyDescent="0.3">
      <c r="A491" s="2">
        <v>1000001010</v>
      </c>
      <c r="B491" s="2" t="s">
        <v>63</v>
      </c>
      <c r="C491" s="2" t="s">
        <v>64</v>
      </c>
      <c r="D491" s="2" t="s">
        <v>204</v>
      </c>
      <c r="E491" s="2" t="s">
        <v>205</v>
      </c>
      <c r="F491" s="2" t="s">
        <v>32</v>
      </c>
      <c r="G491" s="3">
        <v>81</v>
      </c>
      <c r="H491" s="2" t="s">
        <v>68</v>
      </c>
      <c r="I491" s="4">
        <v>87.48</v>
      </c>
      <c r="J491" s="2" t="s">
        <v>69</v>
      </c>
      <c r="K491" s="3">
        <v>150000</v>
      </c>
      <c r="L491" s="3" t="s">
        <v>183</v>
      </c>
      <c r="M491" s="3">
        <v>12150000</v>
      </c>
      <c r="N491" s="5">
        <v>45132</v>
      </c>
      <c r="O491" s="5">
        <v>45134</v>
      </c>
      <c r="P491" s="2"/>
      <c r="Q491" s="2"/>
      <c r="R491" s="6"/>
      <c r="S491" s="2" t="s">
        <v>71</v>
      </c>
      <c r="T491" t="str">
        <f t="shared" si="7"/>
        <v>1000001010KERAMIK 123BAMBANGAGT609874FRdLinosa Panna60x3081BOX87,48M2150000Pink121500004513245134Depok</v>
      </c>
    </row>
    <row r="492" spans="1:20" x14ac:dyDescent="0.3">
      <c r="A492" s="2">
        <v>1000001212</v>
      </c>
      <c r="B492" s="2" t="s">
        <v>72</v>
      </c>
      <c r="C492" s="2" t="s">
        <v>64</v>
      </c>
      <c r="D492" s="2" t="s">
        <v>190</v>
      </c>
      <c r="E492" s="2" t="s">
        <v>191</v>
      </c>
      <c r="F492" s="2" t="s">
        <v>32</v>
      </c>
      <c r="G492" s="3">
        <v>-2</v>
      </c>
      <c r="H492" s="2" t="s">
        <v>68</v>
      </c>
      <c r="I492" s="4">
        <v>-2.16</v>
      </c>
      <c r="J492" s="2" t="s">
        <v>69</v>
      </c>
      <c r="K492" s="3">
        <v>150000</v>
      </c>
      <c r="L492" s="3" t="s">
        <v>183</v>
      </c>
      <c r="M492" s="3">
        <v>-300000</v>
      </c>
      <c r="N492" s="5">
        <v>45132</v>
      </c>
      <c r="O492" s="5">
        <v>45134</v>
      </c>
      <c r="P492" s="2"/>
      <c r="Q492" s="2"/>
      <c r="R492" s="6"/>
      <c r="S492" s="2" t="s">
        <v>75</v>
      </c>
      <c r="T492" t="str">
        <f t="shared" si="7"/>
        <v>1000001212KARYA MATERIALBAMBANGAGT609877FRdRhodes Perla60x30-2BOX-2,16M2150000Pink-3000004513245134Bekasi</v>
      </c>
    </row>
    <row r="493" spans="1:20" x14ac:dyDescent="0.3">
      <c r="A493" s="2">
        <v>1000001212</v>
      </c>
      <c r="B493" s="2" t="s">
        <v>72</v>
      </c>
      <c r="C493" s="2" t="s">
        <v>64</v>
      </c>
      <c r="D493" s="2" t="s">
        <v>194</v>
      </c>
      <c r="E493" s="2" t="s">
        <v>195</v>
      </c>
      <c r="F493" s="2" t="s">
        <v>32</v>
      </c>
      <c r="G493" s="3">
        <v>92</v>
      </c>
      <c r="H493" s="2" t="s">
        <v>68</v>
      </c>
      <c r="I493" s="4">
        <v>99.36</v>
      </c>
      <c r="J493" s="2" t="s">
        <v>69</v>
      </c>
      <c r="K493" s="3">
        <v>150000</v>
      </c>
      <c r="L493" s="3" t="s">
        <v>183</v>
      </c>
      <c r="M493" s="3">
        <v>13800000</v>
      </c>
      <c r="N493" s="5">
        <v>45163</v>
      </c>
      <c r="O493" s="5">
        <v>45163</v>
      </c>
      <c r="P493" s="2"/>
      <c r="Q493" s="2"/>
      <c r="R493" s="6"/>
      <c r="S493" s="2" t="s">
        <v>75</v>
      </c>
      <c r="T493" t="str">
        <f t="shared" si="7"/>
        <v>1000001212KARYA MATERIALBAMBANGAGT609873FRdLinosa Grigio60x3092BOX99,36M2150000Pink138000004516345163Bekasi</v>
      </c>
    </row>
    <row r="494" spans="1:20" x14ac:dyDescent="0.3">
      <c r="A494" s="2">
        <v>1000001010</v>
      </c>
      <c r="B494" s="2" t="s">
        <v>63</v>
      </c>
      <c r="C494" s="2" t="s">
        <v>64</v>
      </c>
      <c r="D494" s="2" t="s">
        <v>196</v>
      </c>
      <c r="E494" s="2" t="s">
        <v>197</v>
      </c>
      <c r="F494" s="2" t="s">
        <v>32</v>
      </c>
      <c r="G494" s="3">
        <v>180</v>
      </c>
      <c r="H494" s="2" t="s">
        <v>68</v>
      </c>
      <c r="I494" s="4">
        <v>194.4</v>
      </c>
      <c r="J494" s="2" t="s">
        <v>69</v>
      </c>
      <c r="K494" s="3">
        <v>150000</v>
      </c>
      <c r="L494" s="3" t="s">
        <v>183</v>
      </c>
      <c r="M494" s="3">
        <v>27000000</v>
      </c>
      <c r="N494" s="5">
        <v>45149</v>
      </c>
      <c r="O494" s="5">
        <v>45156</v>
      </c>
      <c r="P494" s="2"/>
      <c r="Q494" s="2"/>
      <c r="R494" s="6"/>
      <c r="S494" s="2" t="s">
        <v>71</v>
      </c>
      <c r="T494" t="str">
        <f t="shared" si="7"/>
        <v>1000001010KERAMIK 123BAMBANGAGT609196FROlvera Bright60x30180BOX194,4M2150000Pink270000004514945156Depok</v>
      </c>
    </row>
    <row r="495" spans="1:20" x14ac:dyDescent="0.3">
      <c r="A495" s="2">
        <v>1000001010</v>
      </c>
      <c r="B495" s="2" t="s">
        <v>63</v>
      </c>
      <c r="C495" s="2" t="s">
        <v>64</v>
      </c>
      <c r="D495" s="2" t="s">
        <v>196</v>
      </c>
      <c r="E495" s="2" t="s">
        <v>197</v>
      </c>
      <c r="F495" s="2" t="s">
        <v>32</v>
      </c>
      <c r="G495" s="3">
        <v>180</v>
      </c>
      <c r="H495" s="2" t="s">
        <v>68</v>
      </c>
      <c r="I495" s="4">
        <v>194.4</v>
      </c>
      <c r="J495" s="2" t="s">
        <v>69</v>
      </c>
      <c r="K495" s="3">
        <v>150000</v>
      </c>
      <c r="L495" s="3" t="s">
        <v>183</v>
      </c>
      <c r="M495" s="3">
        <v>27000000</v>
      </c>
      <c r="N495" s="5">
        <v>45149</v>
      </c>
      <c r="O495" s="5">
        <v>45157</v>
      </c>
      <c r="P495" s="2"/>
      <c r="Q495" s="2"/>
      <c r="R495" s="6"/>
      <c r="S495" s="2" t="s">
        <v>71</v>
      </c>
      <c r="T495" t="str">
        <f t="shared" si="7"/>
        <v>1000001010KERAMIK 123BAMBANGAGT609196FROlvera Bright60x30180BOX194,4M2150000Pink270000004514945157Depok</v>
      </c>
    </row>
    <row r="496" spans="1:20" x14ac:dyDescent="0.3">
      <c r="A496" s="2">
        <v>1000001010</v>
      </c>
      <c r="B496" s="2" t="s">
        <v>63</v>
      </c>
      <c r="C496" s="2" t="s">
        <v>64</v>
      </c>
      <c r="D496" s="2" t="s">
        <v>196</v>
      </c>
      <c r="E496" s="2" t="s">
        <v>197</v>
      </c>
      <c r="F496" s="2" t="s">
        <v>32</v>
      </c>
      <c r="G496" s="3">
        <v>145</v>
      </c>
      <c r="H496" s="2" t="s">
        <v>68</v>
      </c>
      <c r="I496" s="4">
        <v>156.6</v>
      </c>
      <c r="J496" s="2" t="s">
        <v>69</v>
      </c>
      <c r="K496" s="3">
        <v>150000</v>
      </c>
      <c r="L496" s="3" t="s">
        <v>183</v>
      </c>
      <c r="M496" s="3">
        <v>21750000</v>
      </c>
      <c r="N496" s="5">
        <v>45149</v>
      </c>
      <c r="O496" s="5">
        <v>45157</v>
      </c>
      <c r="P496" s="2"/>
      <c r="Q496" s="2"/>
      <c r="R496" s="6"/>
      <c r="S496" s="2" t="s">
        <v>71</v>
      </c>
      <c r="T496" t="str">
        <f t="shared" si="7"/>
        <v>1000001010KERAMIK 123BAMBANGAGT609196FROlvera Bright60x30145BOX156,6M2150000Pink217500004514945157Depok</v>
      </c>
    </row>
    <row r="497" spans="1:20" x14ac:dyDescent="0.3">
      <c r="A497" s="2">
        <v>1000001010</v>
      </c>
      <c r="B497" s="2" t="s">
        <v>63</v>
      </c>
      <c r="C497" s="2" t="s">
        <v>64</v>
      </c>
      <c r="D497" s="2" t="s">
        <v>198</v>
      </c>
      <c r="E497" s="2" t="s">
        <v>199</v>
      </c>
      <c r="F497" s="2" t="s">
        <v>32</v>
      </c>
      <c r="G497" s="3">
        <v>150</v>
      </c>
      <c r="H497" s="2" t="s">
        <v>68</v>
      </c>
      <c r="I497" s="4">
        <v>162</v>
      </c>
      <c r="J497" s="2" t="s">
        <v>69</v>
      </c>
      <c r="K497" s="3">
        <v>150000</v>
      </c>
      <c r="L497" s="3" t="s">
        <v>183</v>
      </c>
      <c r="M497" s="3">
        <v>22500000</v>
      </c>
      <c r="N497" s="5">
        <v>45167</v>
      </c>
      <c r="O497" s="5">
        <v>45167</v>
      </c>
      <c r="P497" s="2"/>
      <c r="Q497" s="2"/>
      <c r="R497" s="6"/>
      <c r="S497" s="2" t="s">
        <v>71</v>
      </c>
      <c r="T497" t="str">
        <f t="shared" si="7"/>
        <v>1000001010KERAMIK 123BAMBANGAGT609868FRdBrescia Oro60x30150BOX162M2150000Pink225000004516745167Depok</v>
      </c>
    </row>
    <row r="498" spans="1:20" x14ac:dyDescent="0.3">
      <c r="A498" s="2">
        <v>1000001212</v>
      </c>
      <c r="B498" s="2" t="s">
        <v>72</v>
      </c>
      <c r="C498" s="2" t="s">
        <v>64</v>
      </c>
      <c r="D498" s="2" t="s">
        <v>200</v>
      </c>
      <c r="E498" s="2" t="s">
        <v>201</v>
      </c>
      <c r="F498" s="2" t="s">
        <v>32</v>
      </c>
      <c r="G498" s="3">
        <v>50</v>
      </c>
      <c r="H498" s="2" t="s">
        <v>68</v>
      </c>
      <c r="I498" s="4">
        <v>54</v>
      </c>
      <c r="J498" s="2" t="s">
        <v>69</v>
      </c>
      <c r="K498" s="3">
        <v>150000</v>
      </c>
      <c r="L498" s="3" t="s">
        <v>183</v>
      </c>
      <c r="M498" s="3">
        <v>7500000</v>
      </c>
      <c r="N498" s="5">
        <v>45139</v>
      </c>
      <c r="O498" s="5">
        <v>45139</v>
      </c>
      <c r="P498" s="2"/>
      <c r="Q498" s="2"/>
      <c r="R498" s="6"/>
      <c r="S498" s="2" t="s">
        <v>75</v>
      </c>
      <c r="T498" t="str">
        <f t="shared" si="7"/>
        <v>1000001212KARYA MATERIALBAMBANGAGT609866FRdSalvadori White60x3050BOX54M2150000Pink75000004513945139Bekasi</v>
      </c>
    </row>
    <row r="499" spans="1:20" x14ac:dyDescent="0.3">
      <c r="A499" s="2">
        <v>1000001212</v>
      </c>
      <c r="B499" s="2" t="s">
        <v>72</v>
      </c>
      <c r="C499" s="2" t="s">
        <v>64</v>
      </c>
      <c r="D499" s="2" t="s">
        <v>196</v>
      </c>
      <c r="E499" s="2" t="s">
        <v>197</v>
      </c>
      <c r="F499" s="2" t="s">
        <v>32</v>
      </c>
      <c r="G499" s="3">
        <v>121</v>
      </c>
      <c r="H499" s="2" t="s">
        <v>68</v>
      </c>
      <c r="I499" s="4">
        <v>130.68</v>
      </c>
      <c r="J499" s="2" t="s">
        <v>69</v>
      </c>
      <c r="K499" s="3">
        <v>150000</v>
      </c>
      <c r="L499" s="3" t="s">
        <v>183</v>
      </c>
      <c r="M499" s="3">
        <v>18150000</v>
      </c>
      <c r="N499" s="5">
        <v>45141</v>
      </c>
      <c r="O499" s="5">
        <v>45141</v>
      </c>
      <c r="P499" s="2"/>
      <c r="Q499" s="2"/>
      <c r="R499" s="6"/>
      <c r="S499" s="2" t="s">
        <v>75</v>
      </c>
      <c r="T499" t="str">
        <f t="shared" si="7"/>
        <v>1000001212KARYA MATERIALBAMBANGAGT609196FROlvera Bright60x30121BOX130,68M2150000Pink181500004514145141Bekasi</v>
      </c>
    </row>
    <row r="500" spans="1:20" x14ac:dyDescent="0.3">
      <c r="A500" s="2">
        <v>1000001010</v>
      </c>
      <c r="B500" s="2" t="s">
        <v>63</v>
      </c>
      <c r="C500" s="2" t="s">
        <v>82</v>
      </c>
      <c r="D500" s="2" t="s">
        <v>196</v>
      </c>
      <c r="E500" s="2" t="s">
        <v>197</v>
      </c>
      <c r="F500" s="2" t="s">
        <v>32</v>
      </c>
      <c r="G500" s="3">
        <v>32</v>
      </c>
      <c r="H500" s="2" t="s">
        <v>68</v>
      </c>
      <c r="I500" s="4">
        <v>34.56</v>
      </c>
      <c r="J500" s="2" t="s">
        <v>69</v>
      </c>
      <c r="K500" s="3">
        <v>150000</v>
      </c>
      <c r="L500" s="3" t="s">
        <v>183</v>
      </c>
      <c r="M500" s="3">
        <v>4800000</v>
      </c>
      <c r="N500" s="5">
        <v>45195</v>
      </c>
      <c r="O500" s="5">
        <v>45196</v>
      </c>
      <c r="P500" s="2"/>
      <c r="Q500" s="2"/>
      <c r="R500" s="6"/>
      <c r="S500" s="2" t="s">
        <v>71</v>
      </c>
      <c r="T500" t="str">
        <f t="shared" si="7"/>
        <v>1000001010KERAMIK 123RIZALAGT609196FROlvera Bright60x3032BOX34,56M2150000Pink48000004519545196Depok</v>
      </c>
    </row>
    <row r="501" spans="1:20" x14ac:dyDescent="0.3">
      <c r="A501" s="2">
        <v>1000001010</v>
      </c>
      <c r="B501" s="2" t="s">
        <v>63</v>
      </c>
      <c r="C501" s="2" t="s">
        <v>64</v>
      </c>
      <c r="D501" s="2" t="s">
        <v>196</v>
      </c>
      <c r="E501" s="2" t="s">
        <v>197</v>
      </c>
      <c r="F501" s="2" t="s">
        <v>32</v>
      </c>
      <c r="G501" s="3">
        <v>55</v>
      </c>
      <c r="H501" s="2" t="s">
        <v>68</v>
      </c>
      <c r="I501" s="4">
        <v>59.4</v>
      </c>
      <c r="J501" s="2" t="s">
        <v>69</v>
      </c>
      <c r="K501" s="3">
        <v>150000</v>
      </c>
      <c r="L501" s="3" t="s">
        <v>183</v>
      </c>
      <c r="M501" s="3">
        <v>8250000</v>
      </c>
      <c r="N501" s="5">
        <v>45159</v>
      </c>
      <c r="O501" s="5">
        <v>45175</v>
      </c>
      <c r="P501" s="2"/>
      <c r="Q501" s="2"/>
      <c r="R501" s="6"/>
      <c r="S501" s="2" t="s">
        <v>71</v>
      </c>
      <c r="T501" t="str">
        <f t="shared" si="7"/>
        <v>1000001010KERAMIK 123BAMBANGAGT609196FROlvera Bright60x3055BOX59,4M2150000Pink82500004515945175Depok</v>
      </c>
    </row>
    <row r="502" spans="1:20" x14ac:dyDescent="0.3">
      <c r="A502" s="2">
        <v>1000001212</v>
      </c>
      <c r="B502" s="2" t="s">
        <v>72</v>
      </c>
      <c r="C502" s="2" t="s">
        <v>64</v>
      </c>
      <c r="D502" s="2" t="s">
        <v>194</v>
      </c>
      <c r="E502" s="2" t="s">
        <v>195</v>
      </c>
      <c r="F502" s="2" t="s">
        <v>32</v>
      </c>
      <c r="G502" s="3">
        <v>6</v>
      </c>
      <c r="H502" s="2" t="s">
        <v>68</v>
      </c>
      <c r="I502" s="4">
        <v>6.48</v>
      </c>
      <c r="J502" s="2" t="s">
        <v>69</v>
      </c>
      <c r="K502" s="3">
        <v>150000</v>
      </c>
      <c r="L502" s="3" t="s">
        <v>183</v>
      </c>
      <c r="M502" s="3">
        <v>900000</v>
      </c>
      <c r="N502" s="5">
        <v>45212</v>
      </c>
      <c r="O502" s="5">
        <v>45212</v>
      </c>
      <c r="P502" s="2"/>
      <c r="Q502" s="2"/>
      <c r="R502" s="6"/>
      <c r="S502" s="2" t="s">
        <v>75</v>
      </c>
      <c r="T502" t="str">
        <f t="shared" si="7"/>
        <v>1000001212KARYA MATERIALBAMBANGAGT609873FRdLinosa Grigio60x306BOX6,48M2150000Pink9000004521245212Bekasi</v>
      </c>
    </row>
    <row r="503" spans="1:20" x14ac:dyDescent="0.3">
      <c r="A503" s="2">
        <v>1000001010</v>
      </c>
      <c r="B503" s="2" t="s">
        <v>63</v>
      </c>
      <c r="C503" s="2" t="s">
        <v>82</v>
      </c>
      <c r="D503" s="2" t="s">
        <v>208</v>
      </c>
      <c r="E503" s="2" t="s">
        <v>209</v>
      </c>
      <c r="F503" s="2" t="s">
        <v>32</v>
      </c>
      <c r="G503" s="3">
        <v>37</v>
      </c>
      <c r="H503" s="2" t="s">
        <v>68</v>
      </c>
      <c r="I503" s="4">
        <v>39.96</v>
      </c>
      <c r="J503" s="2" t="s">
        <v>69</v>
      </c>
      <c r="K503" s="3">
        <v>150000</v>
      </c>
      <c r="L503" s="3" t="s">
        <v>183</v>
      </c>
      <c r="M503" s="3">
        <v>5550000</v>
      </c>
      <c r="N503" s="5">
        <v>45211</v>
      </c>
      <c r="O503" s="5">
        <v>45212</v>
      </c>
      <c r="P503" s="2"/>
      <c r="Q503" s="2"/>
      <c r="R503" s="6"/>
      <c r="S503" s="2" t="s">
        <v>71</v>
      </c>
      <c r="T503" t="str">
        <f t="shared" si="7"/>
        <v>1000001010KERAMIK 123RIZALAGT609889FRdPania Continua60x3037BOX39,96M2150000Pink55500004521145212Depok</v>
      </c>
    </row>
    <row r="504" spans="1:20" x14ac:dyDescent="0.3">
      <c r="A504" s="2">
        <v>1000001212</v>
      </c>
      <c r="B504" s="2" t="s">
        <v>72</v>
      </c>
      <c r="C504" s="2" t="s">
        <v>64</v>
      </c>
      <c r="D504" s="2" t="s">
        <v>184</v>
      </c>
      <c r="E504" s="2" t="s">
        <v>185</v>
      </c>
      <c r="F504" s="2" t="s">
        <v>32</v>
      </c>
      <c r="G504" s="3">
        <v>121</v>
      </c>
      <c r="H504" s="2" t="s">
        <v>68</v>
      </c>
      <c r="I504" s="4">
        <v>130.68</v>
      </c>
      <c r="J504" s="2" t="s">
        <v>69</v>
      </c>
      <c r="K504" s="3">
        <v>150000</v>
      </c>
      <c r="L504" s="3" t="s">
        <v>183</v>
      </c>
      <c r="M504" s="3">
        <v>18150000</v>
      </c>
      <c r="N504" s="5">
        <v>45224</v>
      </c>
      <c r="O504" s="5">
        <v>45225</v>
      </c>
      <c r="P504" s="2"/>
      <c r="Q504" s="2"/>
      <c r="R504" s="6"/>
      <c r="S504" s="2" t="s">
        <v>75</v>
      </c>
      <c r="T504" t="str">
        <f t="shared" si="7"/>
        <v>1000001212KARYA MATERIALBAMBANGAGT609852FRdAvenza Carrara60x30121BOX130,68M2150000Pink181500004522445225Bekasi</v>
      </c>
    </row>
    <row r="505" spans="1:20" x14ac:dyDescent="0.3">
      <c r="A505" s="2">
        <v>1000001212</v>
      </c>
      <c r="B505" s="2" t="s">
        <v>72</v>
      </c>
      <c r="C505" s="2" t="s">
        <v>64</v>
      </c>
      <c r="D505" s="2" t="s">
        <v>194</v>
      </c>
      <c r="E505" s="2" t="s">
        <v>195</v>
      </c>
      <c r="F505" s="2" t="s">
        <v>32</v>
      </c>
      <c r="G505" s="3">
        <v>6</v>
      </c>
      <c r="H505" s="2" t="s">
        <v>68</v>
      </c>
      <c r="I505" s="4">
        <v>6.48</v>
      </c>
      <c r="J505" s="2" t="s">
        <v>69</v>
      </c>
      <c r="K505" s="3">
        <v>150000</v>
      </c>
      <c r="L505" s="3" t="s">
        <v>183</v>
      </c>
      <c r="M505" s="3">
        <v>900000</v>
      </c>
      <c r="N505" s="5">
        <v>45227</v>
      </c>
      <c r="O505" s="5">
        <v>45229</v>
      </c>
      <c r="P505" s="2"/>
      <c r="Q505" s="2"/>
      <c r="R505" s="6"/>
      <c r="S505" s="2" t="s">
        <v>75</v>
      </c>
      <c r="T505" t="str">
        <f t="shared" si="7"/>
        <v>1000001212KARYA MATERIALBAMBANGAGT609873FRdLinosa Grigio60x306BOX6,48M2150000Pink9000004522745229Bekasi</v>
      </c>
    </row>
    <row r="506" spans="1:20" x14ac:dyDescent="0.3">
      <c r="A506" s="2">
        <v>1000001212</v>
      </c>
      <c r="B506" s="2" t="s">
        <v>72</v>
      </c>
      <c r="C506" s="2" t="s">
        <v>64</v>
      </c>
      <c r="D506" s="2" t="s">
        <v>204</v>
      </c>
      <c r="E506" s="2" t="s">
        <v>205</v>
      </c>
      <c r="F506" s="2" t="s">
        <v>32</v>
      </c>
      <c r="G506" s="3">
        <v>7</v>
      </c>
      <c r="H506" s="2" t="s">
        <v>68</v>
      </c>
      <c r="I506" s="4">
        <v>7.56</v>
      </c>
      <c r="J506" s="2" t="s">
        <v>69</v>
      </c>
      <c r="K506" s="3">
        <v>150000</v>
      </c>
      <c r="L506" s="3" t="s">
        <v>183</v>
      </c>
      <c r="M506" s="3">
        <v>1050000</v>
      </c>
      <c r="N506" s="5">
        <v>45227</v>
      </c>
      <c r="O506" s="5">
        <v>45229</v>
      </c>
      <c r="P506" s="2"/>
      <c r="Q506" s="2"/>
      <c r="R506" s="6"/>
      <c r="S506" s="2" t="s">
        <v>75</v>
      </c>
      <c r="T506" t="str">
        <f t="shared" si="7"/>
        <v>1000001212KARYA MATERIALBAMBANGAGT609874FRdLinosa Panna60x307BOX7,56M2150000Pink10500004522745229Bekasi</v>
      </c>
    </row>
    <row r="507" spans="1:20" x14ac:dyDescent="0.3">
      <c r="A507" s="2">
        <v>1000001010</v>
      </c>
      <c r="B507" s="2" t="s">
        <v>63</v>
      </c>
      <c r="C507" s="2" t="s">
        <v>82</v>
      </c>
      <c r="D507" s="2" t="s">
        <v>212</v>
      </c>
      <c r="E507" s="2" t="s">
        <v>213</v>
      </c>
      <c r="F507" s="2" t="s">
        <v>32</v>
      </c>
      <c r="G507" s="3">
        <v>63</v>
      </c>
      <c r="H507" s="2" t="s">
        <v>68</v>
      </c>
      <c r="I507" s="4">
        <v>68.040000000000006</v>
      </c>
      <c r="J507" s="2" t="s">
        <v>69</v>
      </c>
      <c r="K507" s="3">
        <v>150000</v>
      </c>
      <c r="L507" s="3" t="s">
        <v>183</v>
      </c>
      <c r="M507" s="3">
        <v>9450000</v>
      </c>
      <c r="N507" s="5">
        <v>45224</v>
      </c>
      <c r="O507" s="5">
        <v>45230</v>
      </c>
      <c r="P507" s="2"/>
      <c r="Q507" s="2"/>
      <c r="R507" s="6"/>
      <c r="S507" s="2" t="s">
        <v>71</v>
      </c>
      <c r="T507" t="str">
        <f t="shared" si="7"/>
        <v>1000001010KERAMIK 123RIZALAGT609864FRdKelabba Onyx60x3063BOX68,04M2150000Pink94500004522445230Depok</v>
      </c>
    </row>
    <row r="508" spans="1:20" x14ac:dyDescent="0.3">
      <c r="A508" s="2">
        <v>1000001212</v>
      </c>
      <c r="B508" s="2" t="s">
        <v>72</v>
      </c>
      <c r="C508" s="2" t="s">
        <v>64</v>
      </c>
      <c r="D508" s="2" t="s">
        <v>196</v>
      </c>
      <c r="E508" s="2" t="s">
        <v>197</v>
      </c>
      <c r="F508" s="2" t="s">
        <v>32</v>
      </c>
      <c r="G508" s="3">
        <v>56</v>
      </c>
      <c r="H508" s="2" t="s">
        <v>68</v>
      </c>
      <c r="I508" s="4">
        <v>60.48</v>
      </c>
      <c r="J508" s="2" t="s">
        <v>69</v>
      </c>
      <c r="K508" s="3">
        <v>150000</v>
      </c>
      <c r="L508" s="3" t="s">
        <v>183</v>
      </c>
      <c r="M508" s="3">
        <v>8400000</v>
      </c>
      <c r="N508" s="5">
        <v>45206</v>
      </c>
      <c r="O508" s="5">
        <v>45208</v>
      </c>
      <c r="P508" s="2"/>
      <c r="Q508" s="2"/>
      <c r="R508" s="6"/>
      <c r="S508" s="2" t="s">
        <v>75</v>
      </c>
      <c r="T508" t="str">
        <f t="shared" si="7"/>
        <v>1000001212KARYA MATERIALBAMBANGAGT609196FROlvera Bright60x3056BOX60,48M2150000Pink84000004520645208Bekasi</v>
      </c>
    </row>
    <row r="509" spans="1:20" x14ac:dyDescent="0.3">
      <c r="A509" s="2">
        <v>1000001010</v>
      </c>
      <c r="B509" s="2" t="s">
        <v>63</v>
      </c>
      <c r="C509" s="2" t="s">
        <v>82</v>
      </c>
      <c r="D509" s="2" t="s">
        <v>196</v>
      </c>
      <c r="E509" s="2" t="s">
        <v>197</v>
      </c>
      <c r="F509" s="2" t="s">
        <v>32</v>
      </c>
      <c r="G509" s="3">
        <v>102</v>
      </c>
      <c r="H509" s="2" t="s">
        <v>68</v>
      </c>
      <c r="I509" s="4">
        <v>110.16</v>
      </c>
      <c r="J509" s="2" t="s">
        <v>69</v>
      </c>
      <c r="K509" s="3">
        <v>150000</v>
      </c>
      <c r="L509" s="3" t="s">
        <v>183</v>
      </c>
      <c r="M509" s="3">
        <v>15300000</v>
      </c>
      <c r="N509" s="5">
        <v>45204</v>
      </c>
      <c r="O509" s="5">
        <v>45205</v>
      </c>
      <c r="P509" s="2"/>
      <c r="Q509" s="2"/>
      <c r="R509" s="6"/>
      <c r="S509" s="2" t="s">
        <v>71</v>
      </c>
      <c r="T509" t="str">
        <f t="shared" si="7"/>
        <v>1000001010KERAMIK 123RIZALAGT609196FROlvera Bright60x30102BOX110,16M2150000Pink153000004520445205Depok</v>
      </c>
    </row>
    <row r="510" spans="1:20" x14ac:dyDescent="0.3">
      <c r="A510" s="2">
        <v>1000001010</v>
      </c>
      <c r="B510" s="2" t="s">
        <v>63</v>
      </c>
      <c r="C510" s="2" t="s">
        <v>82</v>
      </c>
      <c r="D510" s="2" t="s">
        <v>194</v>
      </c>
      <c r="E510" s="2" t="s">
        <v>195</v>
      </c>
      <c r="F510" s="2" t="s">
        <v>32</v>
      </c>
      <c r="G510" s="3">
        <v>29</v>
      </c>
      <c r="H510" s="2" t="s">
        <v>68</v>
      </c>
      <c r="I510" s="4">
        <v>31.32</v>
      </c>
      <c r="J510" s="2" t="s">
        <v>69</v>
      </c>
      <c r="K510" s="3">
        <v>150000</v>
      </c>
      <c r="L510" s="3" t="s">
        <v>183</v>
      </c>
      <c r="M510" s="3">
        <v>4350000</v>
      </c>
      <c r="N510" s="5">
        <v>45240</v>
      </c>
      <c r="O510" s="5">
        <v>45241</v>
      </c>
      <c r="P510" s="2"/>
      <c r="Q510" s="2"/>
      <c r="R510" s="6"/>
      <c r="S510" s="2" t="s">
        <v>71</v>
      </c>
      <c r="T510" t="str">
        <f t="shared" si="7"/>
        <v>1000001010KERAMIK 123RIZALAGT609873FRdLinosa Grigio60x3029BOX31,32M2150000Pink43500004524045241Depok</v>
      </c>
    </row>
    <row r="511" spans="1:20" x14ac:dyDescent="0.3">
      <c r="A511" s="2">
        <v>1000001010</v>
      </c>
      <c r="B511" s="2" t="s">
        <v>63</v>
      </c>
      <c r="C511" s="2" t="s">
        <v>82</v>
      </c>
      <c r="D511" s="2" t="s">
        <v>196</v>
      </c>
      <c r="E511" s="2" t="s">
        <v>197</v>
      </c>
      <c r="F511" s="2" t="s">
        <v>32</v>
      </c>
      <c r="G511" s="3">
        <v>2</v>
      </c>
      <c r="H511" s="2" t="s">
        <v>68</v>
      </c>
      <c r="I511" s="4">
        <v>2.16</v>
      </c>
      <c r="J511" s="2" t="s">
        <v>69</v>
      </c>
      <c r="K511" s="3">
        <v>150000</v>
      </c>
      <c r="L511" s="3" t="s">
        <v>183</v>
      </c>
      <c r="M511" s="3">
        <v>300000</v>
      </c>
      <c r="N511" s="5">
        <v>45234</v>
      </c>
      <c r="O511" s="5">
        <v>45238</v>
      </c>
      <c r="P511" s="2"/>
      <c r="Q511" s="2"/>
      <c r="R511" s="6"/>
      <c r="S511" s="2" t="s">
        <v>71</v>
      </c>
      <c r="T511" t="str">
        <f t="shared" si="7"/>
        <v>1000001010KERAMIK 123RIZALAGT609196FROlvera Bright60x302BOX2,16M2150000Pink3000004523445238Depok</v>
      </c>
    </row>
    <row r="512" spans="1:20" x14ac:dyDescent="0.3">
      <c r="A512" s="2">
        <v>1000001212</v>
      </c>
      <c r="B512" s="2" t="s">
        <v>72</v>
      </c>
      <c r="C512" s="2" t="s">
        <v>64</v>
      </c>
      <c r="D512" s="2" t="s">
        <v>214</v>
      </c>
      <c r="E512" s="2" t="s">
        <v>215</v>
      </c>
      <c r="F512" s="2" t="s">
        <v>67</v>
      </c>
      <c r="G512" s="3">
        <v>21</v>
      </c>
      <c r="H512" s="2" t="s">
        <v>68</v>
      </c>
      <c r="I512" s="4">
        <v>22.68</v>
      </c>
      <c r="J512" s="2" t="s">
        <v>69</v>
      </c>
      <c r="K512" s="3">
        <v>165000</v>
      </c>
      <c r="L512" s="3" t="s">
        <v>216</v>
      </c>
      <c r="M512" s="3">
        <v>3465000</v>
      </c>
      <c r="N512" s="5">
        <v>44952</v>
      </c>
      <c r="O512" s="5">
        <v>44952</v>
      </c>
      <c r="P512" s="2"/>
      <c r="Q512" s="2"/>
      <c r="R512" s="6"/>
      <c r="S512" s="2" t="s">
        <v>75</v>
      </c>
      <c r="T512" t="str">
        <f t="shared" si="7"/>
        <v>1000001212KARYA MATERIALBAMBANGAGT602139CRdStanford Perla60X6021BOX22,68M2165000Abu-abu34650004495244952Bekasi</v>
      </c>
    </row>
    <row r="513" spans="1:20" x14ac:dyDescent="0.3">
      <c r="A513" s="2">
        <v>1000001212</v>
      </c>
      <c r="B513" s="2" t="s">
        <v>72</v>
      </c>
      <c r="C513" s="2" t="s">
        <v>64</v>
      </c>
      <c r="D513" s="2" t="s">
        <v>217</v>
      </c>
      <c r="E513" s="2" t="s">
        <v>218</v>
      </c>
      <c r="F513" s="2" t="s">
        <v>67</v>
      </c>
      <c r="G513" s="3">
        <v>19</v>
      </c>
      <c r="H513" s="2" t="s">
        <v>68</v>
      </c>
      <c r="I513" s="4">
        <v>20.52</v>
      </c>
      <c r="J513" s="2" t="s">
        <v>69</v>
      </c>
      <c r="K513" s="3">
        <v>165000</v>
      </c>
      <c r="L513" s="3" t="s">
        <v>216</v>
      </c>
      <c r="M513" s="3">
        <v>3135000</v>
      </c>
      <c r="N513" s="5">
        <v>44949</v>
      </c>
      <c r="O513" s="5">
        <v>44951</v>
      </c>
      <c r="P513" s="2"/>
      <c r="Q513" s="2"/>
      <c r="R513" s="6"/>
      <c r="S513" s="2" t="s">
        <v>75</v>
      </c>
      <c r="T513" t="str">
        <f t="shared" si="7"/>
        <v>1000001212KARYA MATERIALBAMBANGAGT602421CRdPetrella Perla60X6019BOX20,52M2165000Abu-abu31350004494944951Bekasi</v>
      </c>
    </row>
    <row r="514" spans="1:20" x14ac:dyDescent="0.3">
      <c r="A514" s="2">
        <v>1000001010</v>
      </c>
      <c r="B514" s="2" t="s">
        <v>63</v>
      </c>
      <c r="C514" s="2" t="s">
        <v>64</v>
      </c>
      <c r="D514" s="2" t="s">
        <v>219</v>
      </c>
      <c r="E514" s="2" t="s">
        <v>220</v>
      </c>
      <c r="F514" s="2" t="s">
        <v>67</v>
      </c>
      <c r="G514" s="3">
        <v>2</v>
      </c>
      <c r="H514" s="2" t="s">
        <v>68</v>
      </c>
      <c r="I514" s="4">
        <v>2.16</v>
      </c>
      <c r="J514" s="2" t="s">
        <v>69</v>
      </c>
      <c r="K514" s="3">
        <v>165000</v>
      </c>
      <c r="L514" s="3" t="s">
        <v>216</v>
      </c>
      <c r="M514" s="3">
        <v>330000</v>
      </c>
      <c r="N514" s="5">
        <v>44961</v>
      </c>
      <c r="O514" s="5">
        <v>44961</v>
      </c>
      <c r="P514" s="2"/>
      <c r="Q514" s="2"/>
      <c r="R514" s="6"/>
      <c r="S514" s="2" t="s">
        <v>71</v>
      </c>
      <c r="T514" t="str">
        <f t="shared" ref="T514:T577" si="8">_xlfn.CONCAT(A514:S514)</f>
        <v>1000001010KERAMIK 123BAMBANGAGT602422CRdPetrella Grigio60X602BOX2,16M2165000Abu-abu3300004496144961Depok</v>
      </c>
    </row>
    <row r="515" spans="1:20" x14ac:dyDescent="0.3">
      <c r="A515" s="2">
        <v>1000001010</v>
      </c>
      <c r="B515" s="2" t="s">
        <v>63</v>
      </c>
      <c r="C515" s="2" t="s">
        <v>64</v>
      </c>
      <c r="D515" s="2" t="s">
        <v>217</v>
      </c>
      <c r="E515" s="2" t="s">
        <v>218</v>
      </c>
      <c r="F515" s="2" t="s">
        <v>67</v>
      </c>
      <c r="G515" s="3">
        <v>40</v>
      </c>
      <c r="H515" s="2" t="s">
        <v>68</v>
      </c>
      <c r="I515" s="4">
        <v>43.2</v>
      </c>
      <c r="J515" s="2" t="s">
        <v>69</v>
      </c>
      <c r="K515" s="3">
        <v>165000</v>
      </c>
      <c r="L515" s="3" t="s">
        <v>216</v>
      </c>
      <c r="M515" s="3">
        <v>6600000</v>
      </c>
      <c r="N515" s="5">
        <v>44991</v>
      </c>
      <c r="O515" s="5">
        <v>44991</v>
      </c>
      <c r="P515" s="2" t="s">
        <v>17</v>
      </c>
      <c r="Q515" s="2" t="s">
        <v>91</v>
      </c>
      <c r="R515" s="6">
        <v>1500</v>
      </c>
      <c r="S515" s="2" t="s">
        <v>71</v>
      </c>
      <c r="T515" t="str">
        <f t="shared" si="8"/>
        <v>1000001010KERAMIK 123BAMBANGAGT602421CRdPetrella Perla60X6040BOX43,2M2165000Abu-abu66000004499144991Promo LebaranPromo Diskon Langsung1500Depok</v>
      </c>
    </row>
    <row r="516" spans="1:20" x14ac:dyDescent="0.3">
      <c r="A516" s="2">
        <v>1000001010</v>
      </c>
      <c r="B516" s="2" t="s">
        <v>63</v>
      </c>
      <c r="C516" s="2" t="s">
        <v>64</v>
      </c>
      <c r="D516" s="2" t="s">
        <v>221</v>
      </c>
      <c r="E516" s="2" t="s">
        <v>222</v>
      </c>
      <c r="F516" s="2" t="s">
        <v>67</v>
      </c>
      <c r="G516" s="3">
        <v>20</v>
      </c>
      <c r="H516" s="2" t="s">
        <v>68</v>
      </c>
      <c r="I516" s="4">
        <v>21.6</v>
      </c>
      <c r="J516" s="2" t="s">
        <v>69</v>
      </c>
      <c r="K516" s="3">
        <v>165000</v>
      </c>
      <c r="L516" s="3" t="s">
        <v>216</v>
      </c>
      <c r="M516" s="3">
        <v>3300000</v>
      </c>
      <c r="N516" s="5">
        <v>45006</v>
      </c>
      <c r="O516" s="5">
        <v>45006</v>
      </c>
      <c r="P516" s="2" t="s">
        <v>17</v>
      </c>
      <c r="Q516" s="2" t="s">
        <v>91</v>
      </c>
      <c r="R516" s="6">
        <v>1500</v>
      </c>
      <c r="S516" s="2" t="s">
        <v>71</v>
      </c>
      <c r="T516" t="str">
        <f t="shared" si="8"/>
        <v>1000001010KERAMIK 123BAMBANGAGT602423CRdPetrella Charcoal60X6020BOX21,6M2165000Abu-abu33000004500645006Promo LebaranPromo Diskon Langsung1500Depok</v>
      </c>
    </row>
    <row r="517" spans="1:20" x14ac:dyDescent="0.3">
      <c r="A517" s="2">
        <v>1000001010</v>
      </c>
      <c r="B517" s="2" t="s">
        <v>63</v>
      </c>
      <c r="C517" s="2" t="s">
        <v>64</v>
      </c>
      <c r="D517" s="2" t="s">
        <v>221</v>
      </c>
      <c r="E517" s="2" t="s">
        <v>222</v>
      </c>
      <c r="F517" s="2" t="s">
        <v>67</v>
      </c>
      <c r="G517" s="3">
        <v>4</v>
      </c>
      <c r="H517" s="2" t="s">
        <v>68</v>
      </c>
      <c r="I517" s="4">
        <v>4.32</v>
      </c>
      <c r="J517" s="2" t="s">
        <v>69</v>
      </c>
      <c r="K517" s="3">
        <v>165000</v>
      </c>
      <c r="L517" s="3" t="s">
        <v>216</v>
      </c>
      <c r="M517" s="3">
        <v>660000</v>
      </c>
      <c r="N517" s="5">
        <v>45026</v>
      </c>
      <c r="O517" s="5">
        <v>45027</v>
      </c>
      <c r="P517" s="2" t="s">
        <v>17</v>
      </c>
      <c r="Q517" s="2" t="s">
        <v>91</v>
      </c>
      <c r="R517" s="6">
        <v>1500</v>
      </c>
      <c r="S517" s="2" t="s">
        <v>71</v>
      </c>
      <c r="T517" t="str">
        <f t="shared" si="8"/>
        <v>1000001010KERAMIK 123BAMBANGAGT602423CRdPetrella Charcoal60X604BOX4,32M2165000Abu-abu6600004502645027Promo LebaranPromo Diskon Langsung1500Depok</v>
      </c>
    </row>
    <row r="518" spans="1:20" x14ac:dyDescent="0.3">
      <c r="A518" s="2">
        <v>1000001212</v>
      </c>
      <c r="B518" s="2" t="s">
        <v>72</v>
      </c>
      <c r="C518" s="2" t="s">
        <v>64</v>
      </c>
      <c r="D518" s="2" t="s">
        <v>223</v>
      </c>
      <c r="E518" s="2" t="s">
        <v>224</v>
      </c>
      <c r="F518" s="2" t="s">
        <v>67</v>
      </c>
      <c r="G518" s="3">
        <v>6</v>
      </c>
      <c r="H518" s="2" t="s">
        <v>68</v>
      </c>
      <c r="I518" s="4">
        <v>6.48</v>
      </c>
      <c r="J518" s="2" t="s">
        <v>69</v>
      </c>
      <c r="K518" s="3">
        <v>165000</v>
      </c>
      <c r="L518" s="3" t="s">
        <v>216</v>
      </c>
      <c r="M518" s="3">
        <v>990000</v>
      </c>
      <c r="N518" s="5">
        <v>45020</v>
      </c>
      <c r="O518" s="5">
        <v>45020</v>
      </c>
      <c r="P518" s="2" t="s">
        <v>17</v>
      </c>
      <c r="Q518" s="2" t="s">
        <v>91</v>
      </c>
      <c r="R518" s="6">
        <v>1500</v>
      </c>
      <c r="S518" s="2" t="s">
        <v>75</v>
      </c>
      <c r="T518" t="str">
        <f t="shared" si="8"/>
        <v>1000001212KARYA MATERIALBAMBANGAGT602141CRdStanford Charcoal60X606BOX6,48M2165000Abu-abu9900004502045020Promo LebaranPromo Diskon Langsung1500Bekasi</v>
      </c>
    </row>
    <row r="519" spans="1:20" x14ac:dyDescent="0.3">
      <c r="A519" s="2">
        <v>1000001212</v>
      </c>
      <c r="B519" s="2" t="s">
        <v>72</v>
      </c>
      <c r="C519" s="2" t="s">
        <v>64</v>
      </c>
      <c r="D519" s="2" t="s">
        <v>221</v>
      </c>
      <c r="E519" s="2" t="s">
        <v>222</v>
      </c>
      <c r="F519" s="2" t="s">
        <v>67</v>
      </c>
      <c r="G519" s="3">
        <v>4</v>
      </c>
      <c r="H519" s="2" t="s">
        <v>68</v>
      </c>
      <c r="I519" s="4">
        <v>4.32</v>
      </c>
      <c r="J519" s="2" t="s">
        <v>69</v>
      </c>
      <c r="K519" s="3">
        <v>165000</v>
      </c>
      <c r="L519" s="3" t="s">
        <v>216</v>
      </c>
      <c r="M519" s="3">
        <v>660000</v>
      </c>
      <c r="N519" s="5">
        <v>45021</v>
      </c>
      <c r="O519" s="5">
        <v>45021</v>
      </c>
      <c r="P519" s="2" t="s">
        <v>17</v>
      </c>
      <c r="Q519" s="2" t="s">
        <v>91</v>
      </c>
      <c r="R519" s="6">
        <v>1500</v>
      </c>
      <c r="S519" s="2" t="s">
        <v>75</v>
      </c>
      <c r="T519" t="str">
        <f t="shared" si="8"/>
        <v>1000001212KARYA MATERIALBAMBANGAGT602423CRdPetrella Charcoal60X604BOX4,32M2165000Abu-abu6600004502145021Promo LebaranPromo Diskon Langsung1500Bekasi</v>
      </c>
    </row>
    <row r="520" spans="1:20" x14ac:dyDescent="0.3">
      <c r="A520" s="2">
        <v>1000001212</v>
      </c>
      <c r="B520" s="2" t="s">
        <v>72</v>
      </c>
      <c r="C520" s="2" t="s">
        <v>64</v>
      </c>
      <c r="D520" s="2" t="s">
        <v>223</v>
      </c>
      <c r="E520" s="2" t="s">
        <v>224</v>
      </c>
      <c r="F520" s="2" t="s">
        <v>67</v>
      </c>
      <c r="G520" s="3">
        <v>7</v>
      </c>
      <c r="H520" s="2" t="s">
        <v>68</v>
      </c>
      <c r="I520" s="4">
        <v>7.56</v>
      </c>
      <c r="J520" s="2" t="s">
        <v>69</v>
      </c>
      <c r="K520" s="3">
        <v>165000</v>
      </c>
      <c r="L520" s="3" t="s">
        <v>216</v>
      </c>
      <c r="M520" s="3">
        <v>1155000</v>
      </c>
      <c r="N520" s="5">
        <v>45021</v>
      </c>
      <c r="O520" s="5">
        <v>45021</v>
      </c>
      <c r="P520" s="2" t="s">
        <v>17</v>
      </c>
      <c r="Q520" s="2" t="s">
        <v>91</v>
      </c>
      <c r="R520" s="6">
        <v>1500</v>
      </c>
      <c r="S520" s="2" t="s">
        <v>75</v>
      </c>
      <c r="T520" t="str">
        <f t="shared" si="8"/>
        <v>1000001212KARYA MATERIALBAMBANGAGT602141CRdStanford Charcoal60X607BOX7,56M2165000Abu-abu11550004502145021Promo LebaranPromo Diskon Langsung1500Bekasi</v>
      </c>
    </row>
    <row r="521" spans="1:20" x14ac:dyDescent="0.3">
      <c r="A521" s="2">
        <v>1000001010</v>
      </c>
      <c r="B521" s="2" t="s">
        <v>63</v>
      </c>
      <c r="C521" s="2" t="s">
        <v>64</v>
      </c>
      <c r="D521" s="2" t="s">
        <v>221</v>
      </c>
      <c r="E521" s="2" t="s">
        <v>222</v>
      </c>
      <c r="F521" s="2" t="s">
        <v>67</v>
      </c>
      <c r="G521" s="3">
        <v>32</v>
      </c>
      <c r="H521" s="2" t="s">
        <v>68</v>
      </c>
      <c r="I521" s="4">
        <v>34.56</v>
      </c>
      <c r="J521" s="2" t="s">
        <v>69</v>
      </c>
      <c r="K521" s="3">
        <v>165000</v>
      </c>
      <c r="L521" s="3" t="s">
        <v>216</v>
      </c>
      <c r="M521" s="3">
        <v>5280000</v>
      </c>
      <c r="N521" s="5">
        <v>45019</v>
      </c>
      <c r="O521" s="5">
        <v>45019</v>
      </c>
      <c r="P521" s="2" t="s">
        <v>17</v>
      </c>
      <c r="Q521" s="2" t="s">
        <v>91</v>
      </c>
      <c r="R521" s="6">
        <v>1500</v>
      </c>
      <c r="S521" s="2" t="s">
        <v>71</v>
      </c>
      <c r="T521" t="str">
        <f t="shared" si="8"/>
        <v>1000001010KERAMIK 123BAMBANGAGT602423CRdPetrella Charcoal60X6032BOX34,56M2165000Abu-abu52800004501945019Promo LebaranPromo Diskon Langsung1500Depok</v>
      </c>
    </row>
    <row r="522" spans="1:20" x14ac:dyDescent="0.3">
      <c r="A522" s="2">
        <v>1000001010</v>
      </c>
      <c r="B522" s="2" t="s">
        <v>63</v>
      </c>
      <c r="C522" s="2" t="s">
        <v>64</v>
      </c>
      <c r="D522" s="2" t="s">
        <v>221</v>
      </c>
      <c r="E522" s="2" t="s">
        <v>222</v>
      </c>
      <c r="F522" s="2" t="s">
        <v>67</v>
      </c>
      <c r="G522" s="3">
        <v>-32</v>
      </c>
      <c r="H522" s="2" t="s">
        <v>68</v>
      </c>
      <c r="I522" s="4">
        <v>-34.56</v>
      </c>
      <c r="J522" s="2" t="s">
        <v>69</v>
      </c>
      <c r="K522" s="3">
        <v>165000</v>
      </c>
      <c r="L522" s="3" t="s">
        <v>216</v>
      </c>
      <c r="M522" s="3">
        <v>-5280000</v>
      </c>
      <c r="N522" s="5">
        <v>45022</v>
      </c>
      <c r="O522" s="5">
        <v>45026</v>
      </c>
      <c r="P522" s="2" t="s">
        <v>17</v>
      </c>
      <c r="Q522" s="2" t="s">
        <v>91</v>
      </c>
      <c r="R522" s="6">
        <v>1500</v>
      </c>
      <c r="S522" s="2" t="s">
        <v>71</v>
      </c>
      <c r="T522" t="str">
        <f t="shared" si="8"/>
        <v>1000001010KERAMIK 123BAMBANGAGT602423CRdPetrella Charcoal60X60-32BOX-34,56M2165000Abu-abu-52800004502245026Promo LebaranPromo Diskon Langsung1500Depok</v>
      </c>
    </row>
    <row r="523" spans="1:20" x14ac:dyDescent="0.3">
      <c r="A523" s="2">
        <v>1000001212</v>
      </c>
      <c r="B523" s="2" t="s">
        <v>72</v>
      </c>
      <c r="C523" s="2" t="s">
        <v>64</v>
      </c>
      <c r="D523" s="2" t="s">
        <v>223</v>
      </c>
      <c r="E523" s="2" t="s">
        <v>224</v>
      </c>
      <c r="F523" s="2" t="s">
        <v>67</v>
      </c>
      <c r="G523" s="3">
        <v>2</v>
      </c>
      <c r="H523" s="2" t="s">
        <v>68</v>
      </c>
      <c r="I523" s="4">
        <v>2.16</v>
      </c>
      <c r="J523" s="2" t="s">
        <v>69</v>
      </c>
      <c r="K523" s="3">
        <v>165000</v>
      </c>
      <c r="L523" s="3" t="s">
        <v>216</v>
      </c>
      <c r="M523" s="3">
        <v>330000</v>
      </c>
      <c r="N523" s="5">
        <v>45083</v>
      </c>
      <c r="O523" s="5">
        <v>45083</v>
      </c>
      <c r="P523" s="2"/>
      <c r="Q523" s="2"/>
      <c r="R523" s="6"/>
      <c r="S523" s="2" t="s">
        <v>75</v>
      </c>
      <c r="T523" t="str">
        <f t="shared" si="8"/>
        <v>1000001212KARYA MATERIALBAMBANGAGT602141CRdStanford Charcoal60X602BOX2,16M2165000Abu-abu3300004508345083Bekasi</v>
      </c>
    </row>
    <row r="524" spans="1:20" x14ac:dyDescent="0.3">
      <c r="A524" s="2">
        <v>1000001212</v>
      </c>
      <c r="B524" s="2" t="s">
        <v>72</v>
      </c>
      <c r="C524" s="2" t="s">
        <v>64</v>
      </c>
      <c r="D524" s="2" t="s">
        <v>214</v>
      </c>
      <c r="E524" s="2" t="s">
        <v>215</v>
      </c>
      <c r="F524" s="2" t="s">
        <v>67</v>
      </c>
      <c r="G524" s="3">
        <v>1</v>
      </c>
      <c r="H524" s="2" t="s">
        <v>68</v>
      </c>
      <c r="I524" s="4">
        <v>1.08</v>
      </c>
      <c r="J524" s="2" t="s">
        <v>69</v>
      </c>
      <c r="K524" s="3">
        <v>165000</v>
      </c>
      <c r="L524" s="3" t="s">
        <v>216</v>
      </c>
      <c r="M524" s="3">
        <v>165000</v>
      </c>
      <c r="N524" s="5">
        <v>45083</v>
      </c>
      <c r="O524" s="5">
        <v>45083</v>
      </c>
      <c r="P524" s="2"/>
      <c r="Q524" s="2"/>
      <c r="R524" s="6"/>
      <c r="S524" s="2" t="s">
        <v>75</v>
      </c>
      <c r="T524" t="str">
        <f t="shared" si="8"/>
        <v>1000001212KARYA MATERIALBAMBANGAGT602139CRdStanford Perla60X601BOX1,08M2165000Abu-abu1650004508345083Bekasi</v>
      </c>
    </row>
    <row r="525" spans="1:20" x14ac:dyDescent="0.3">
      <c r="A525" s="2">
        <v>1000001212</v>
      </c>
      <c r="B525" s="2" t="s">
        <v>72</v>
      </c>
      <c r="C525" s="2" t="s">
        <v>64</v>
      </c>
      <c r="D525" s="2" t="s">
        <v>214</v>
      </c>
      <c r="E525" s="2" t="s">
        <v>215</v>
      </c>
      <c r="F525" s="2" t="s">
        <v>67</v>
      </c>
      <c r="G525" s="3">
        <v>2</v>
      </c>
      <c r="H525" s="2" t="s">
        <v>68</v>
      </c>
      <c r="I525" s="4">
        <v>2.16</v>
      </c>
      <c r="J525" s="2" t="s">
        <v>69</v>
      </c>
      <c r="K525" s="3">
        <v>165000</v>
      </c>
      <c r="L525" s="3" t="s">
        <v>216</v>
      </c>
      <c r="M525" s="3">
        <v>330000</v>
      </c>
      <c r="N525" s="5">
        <v>45089</v>
      </c>
      <c r="O525" s="5">
        <v>45089</v>
      </c>
      <c r="P525" s="2"/>
      <c r="Q525" s="2"/>
      <c r="R525" s="6"/>
      <c r="S525" s="2" t="s">
        <v>75</v>
      </c>
      <c r="T525" t="str">
        <f t="shared" si="8"/>
        <v>1000001212KARYA MATERIALBAMBANGAGT602139CRdStanford Perla60X602BOX2,16M2165000Abu-abu3300004508945089Bekasi</v>
      </c>
    </row>
    <row r="526" spans="1:20" x14ac:dyDescent="0.3">
      <c r="A526" s="2">
        <v>1000001212</v>
      </c>
      <c r="B526" s="2" t="s">
        <v>72</v>
      </c>
      <c r="C526" s="2" t="s">
        <v>64</v>
      </c>
      <c r="D526" s="2" t="s">
        <v>217</v>
      </c>
      <c r="E526" s="2" t="s">
        <v>218</v>
      </c>
      <c r="F526" s="2" t="s">
        <v>67</v>
      </c>
      <c r="G526" s="3">
        <v>1</v>
      </c>
      <c r="H526" s="2" t="s">
        <v>68</v>
      </c>
      <c r="I526" s="4">
        <v>1.08</v>
      </c>
      <c r="J526" s="2" t="s">
        <v>69</v>
      </c>
      <c r="K526" s="3">
        <v>165000</v>
      </c>
      <c r="L526" s="3" t="s">
        <v>216</v>
      </c>
      <c r="M526" s="3">
        <v>165000</v>
      </c>
      <c r="N526" s="5">
        <v>45090</v>
      </c>
      <c r="O526" s="5">
        <v>45090</v>
      </c>
      <c r="P526" s="2"/>
      <c r="Q526" s="2"/>
      <c r="R526" s="6"/>
      <c r="S526" s="2" t="s">
        <v>75</v>
      </c>
      <c r="T526" t="str">
        <f t="shared" si="8"/>
        <v>1000001212KARYA MATERIALBAMBANGAGT602421CRdPetrella Perla60X601BOX1,08M2165000Abu-abu1650004509045090Bekasi</v>
      </c>
    </row>
    <row r="527" spans="1:20" x14ac:dyDescent="0.3">
      <c r="A527" s="2">
        <v>1000001212</v>
      </c>
      <c r="B527" s="2" t="s">
        <v>72</v>
      </c>
      <c r="C527" s="2" t="s">
        <v>64</v>
      </c>
      <c r="D527" s="2" t="s">
        <v>219</v>
      </c>
      <c r="E527" s="2" t="s">
        <v>220</v>
      </c>
      <c r="F527" s="2" t="s">
        <v>67</v>
      </c>
      <c r="G527" s="3">
        <v>5</v>
      </c>
      <c r="H527" s="2" t="s">
        <v>68</v>
      </c>
      <c r="I527" s="4">
        <v>5.4</v>
      </c>
      <c r="J527" s="2" t="s">
        <v>69</v>
      </c>
      <c r="K527" s="3">
        <v>165000</v>
      </c>
      <c r="L527" s="3" t="s">
        <v>216</v>
      </c>
      <c r="M527" s="3">
        <v>825000</v>
      </c>
      <c r="N527" s="5">
        <v>45090</v>
      </c>
      <c r="O527" s="5">
        <v>45090</v>
      </c>
      <c r="P527" s="2"/>
      <c r="Q527" s="2"/>
      <c r="R527" s="6"/>
      <c r="S527" s="2" t="s">
        <v>75</v>
      </c>
      <c r="T527" t="str">
        <f t="shared" si="8"/>
        <v>1000001212KARYA MATERIALBAMBANGAGT602422CRdPetrella Grigio60X605BOX5,4M2165000Abu-abu8250004509045090Bekasi</v>
      </c>
    </row>
    <row r="528" spans="1:20" x14ac:dyDescent="0.3">
      <c r="A528" s="2">
        <v>1000001212</v>
      </c>
      <c r="B528" s="2" t="s">
        <v>72</v>
      </c>
      <c r="C528" s="2" t="s">
        <v>64</v>
      </c>
      <c r="D528" s="2" t="s">
        <v>217</v>
      </c>
      <c r="E528" s="2" t="s">
        <v>218</v>
      </c>
      <c r="F528" s="2" t="s">
        <v>67</v>
      </c>
      <c r="G528" s="3">
        <v>5</v>
      </c>
      <c r="H528" s="2" t="s">
        <v>68</v>
      </c>
      <c r="I528" s="4">
        <v>5.4</v>
      </c>
      <c r="J528" s="2" t="s">
        <v>69</v>
      </c>
      <c r="K528" s="3">
        <v>165000</v>
      </c>
      <c r="L528" s="3" t="s">
        <v>216</v>
      </c>
      <c r="M528" s="3">
        <v>825000</v>
      </c>
      <c r="N528" s="5">
        <v>45090</v>
      </c>
      <c r="O528" s="5">
        <v>45091</v>
      </c>
      <c r="P528" s="2"/>
      <c r="Q528" s="2"/>
      <c r="R528" s="6"/>
      <c r="S528" s="2" t="s">
        <v>75</v>
      </c>
      <c r="T528" t="str">
        <f t="shared" si="8"/>
        <v>1000001212KARYA MATERIALBAMBANGAGT602421CRdPetrella Perla60X605BOX5,4M2165000Abu-abu8250004509045091Bekasi</v>
      </c>
    </row>
    <row r="529" spans="1:20" x14ac:dyDescent="0.3">
      <c r="A529" s="2">
        <v>1000001212</v>
      </c>
      <c r="B529" s="2" t="s">
        <v>72</v>
      </c>
      <c r="C529" s="2" t="s">
        <v>64</v>
      </c>
      <c r="D529" s="2" t="s">
        <v>217</v>
      </c>
      <c r="E529" s="2" t="s">
        <v>218</v>
      </c>
      <c r="F529" s="2" t="s">
        <v>67</v>
      </c>
      <c r="G529" s="3">
        <v>3</v>
      </c>
      <c r="H529" s="2" t="s">
        <v>68</v>
      </c>
      <c r="I529" s="4">
        <v>3.24</v>
      </c>
      <c r="J529" s="2" t="s">
        <v>69</v>
      </c>
      <c r="K529" s="3">
        <v>165000</v>
      </c>
      <c r="L529" s="3" t="s">
        <v>216</v>
      </c>
      <c r="M529" s="3">
        <v>495000</v>
      </c>
      <c r="N529" s="5">
        <v>45090</v>
      </c>
      <c r="O529" s="5">
        <v>45091</v>
      </c>
      <c r="P529" s="2"/>
      <c r="Q529" s="2"/>
      <c r="R529" s="6"/>
      <c r="S529" s="2" t="s">
        <v>75</v>
      </c>
      <c r="T529" t="str">
        <f t="shared" si="8"/>
        <v>1000001212KARYA MATERIALBAMBANGAGT602421CRdPetrella Perla60X603BOX3,24M2165000Abu-abu4950004509045091Bekasi</v>
      </c>
    </row>
    <row r="530" spans="1:20" x14ac:dyDescent="0.3">
      <c r="A530" s="2">
        <v>1000001212</v>
      </c>
      <c r="B530" s="2" t="s">
        <v>72</v>
      </c>
      <c r="C530" s="2" t="s">
        <v>64</v>
      </c>
      <c r="D530" s="2" t="s">
        <v>214</v>
      </c>
      <c r="E530" s="2" t="s">
        <v>215</v>
      </c>
      <c r="F530" s="2" t="s">
        <v>67</v>
      </c>
      <c r="G530" s="3">
        <v>5</v>
      </c>
      <c r="H530" s="2" t="s">
        <v>68</v>
      </c>
      <c r="I530" s="4">
        <v>5.4</v>
      </c>
      <c r="J530" s="2" t="s">
        <v>69</v>
      </c>
      <c r="K530" s="3">
        <v>165000</v>
      </c>
      <c r="L530" s="3" t="s">
        <v>216</v>
      </c>
      <c r="M530" s="3">
        <v>825000</v>
      </c>
      <c r="N530" s="5">
        <v>45092</v>
      </c>
      <c r="O530" s="5">
        <v>45092</v>
      </c>
      <c r="P530" s="2"/>
      <c r="Q530" s="2"/>
      <c r="R530" s="6"/>
      <c r="S530" s="2" t="s">
        <v>75</v>
      </c>
      <c r="T530" t="str">
        <f t="shared" si="8"/>
        <v>1000001212KARYA MATERIALBAMBANGAGT602139CRdStanford Perla60X605BOX5,4M2165000Abu-abu8250004509245092Bekasi</v>
      </c>
    </row>
    <row r="531" spans="1:20" x14ac:dyDescent="0.3">
      <c r="A531" s="2">
        <v>1000001212</v>
      </c>
      <c r="B531" s="2" t="s">
        <v>72</v>
      </c>
      <c r="C531" s="2" t="s">
        <v>64</v>
      </c>
      <c r="D531" s="2" t="s">
        <v>225</v>
      </c>
      <c r="E531" s="2" t="s">
        <v>226</v>
      </c>
      <c r="F531" s="2" t="s">
        <v>67</v>
      </c>
      <c r="G531" s="3">
        <v>139</v>
      </c>
      <c r="H531" s="2" t="s">
        <v>68</v>
      </c>
      <c r="I531" s="4">
        <v>150.12</v>
      </c>
      <c r="J531" s="2" t="s">
        <v>69</v>
      </c>
      <c r="K531" s="3">
        <v>165000</v>
      </c>
      <c r="L531" s="3" t="s">
        <v>216</v>
      </c>
      <c r="M531" s="3">
        <v>22935000</v>
      </c>
      <c r="N531" s="5">
        <v>45093</v>
      </c>
      <c r="O531" s="5">
        <v>45098</v>
      </c>
      <c r="P531" s="2"/>
      <c r="Q531" s="2"/>
      <c r="R531" s="6"/>
      <c r="S531" s="2" t="s">
        <v>75</v>
      </c>
      <c r="T531" t="str">
        <f t="shared" si="8"/>
        <v>1000001212KARYA MATERIALBAMBANGAGT602140CRdStanford Grigio60X60139BOX150,12M2165000Abu-abu229350004509345098Bekasi</v>
      </c>
    </row>
    <row r="532" spans="1:20" x14ac:dyDescent="0.3">
      <c r="A532" s="2">
        <v>1000001212</v>
      </c>
      <c r="B532" s="2" t="s">
        <v>72</v>
      </c>
      <c r="C532" s="2" t="s">
        <v>64</v>
      </c>
      <c r="D532" s="2" t="s">
        <v>225</v>
      </c>
      <c r="E532" s="2" t="s">
        <v>226</v>
      </c>
      <c r="F532" s="2" t="s">
        <v>67</v>
      </c>
      <c r="G532" s="3">
        <v>13</v>
      </c>
      <c r="H532" s="2" t="s">
        <v>68</v>
      </c>
      <c r="I532" s="4">
        <v>14.04</v>
      </c>
      <c r="J532" s="2" t="s">
        <v>69</v>
      </c>
      <c r="K532" s="3">
        <v>165000</v>
      </c>
      <c r="L532" s="3" t="s">
        <v>216</v>
      </c>
      <c r="M532" s="3">
        <v>2145000</v>
      </c>
      <c r="N532" s="5">
        <v>45128</v>
      </c>
      <c r="O532" s="5">
        <v>45131</v>
      </c>
      <c r="P532" s="2"/>
      <c r="Q532" s="2"/>
      <c r="R532" s="2"/>
      <c r="S532" s="2" t="s">
        <v>75</v>
      </c>
      <c r="T532" t="str">
        <f t="shared" si="8"/>
        <v>1000001212KARYA MATERIALBAMBANGAGT602140CRdStanford Grigio60X6013BOX14,04M2165000Abu-abu21450004512845131Bekasi</v>
      </c>
    </row>
    <row r="533" spans="1:20" x14ac:dyDescent="0.3">
      <c r="A533" s="2">
        <v>1000001212</v>
      </c>
      <c r="B533" s="2" t="s">
        <v>72</v>
      </c>
      <c r="C533" s="2" t="s">
        <v>64</v>
      </c>
      <c r="D533" s="2" t="s">
        <v>214</v>
      </c>
      <c r="E533" s="2" t="s">
        <v>215</v>
      </c>
      <c r="F533" s="2" t="s">
        <v>67</v>
      </c>
      <c r="G533" s="3">
        <v>16</v>
      </c>
      <c r="H533" s="2" t="s">
        <v>68</v>
      </c>
      <c r="I533" s="4">
        <v>17.28</v>
      </c>
      <c r="J533" s="2" t="s">
        <v>69</v>
      </c>
      <c r="K533" s="3">
        <v>165000</v>
      </c>
      <c r="L533" s="3" t="s">
        <v>216</v>
      </c>
      <c r="M533" s="3">
        <v>2640000</v>
      </c>
      <c r="N533" s="5">
        <v>45128</v>
      </c>
      <c r="O533" s="5">
        <v>45131</v>
      </c>
      <c r="P533" s="2"/>
      <c r="Q533" s="2"/>
      <c r="R533" s="2"/>
      <c r="S533" s="2" t="s">
        <v>75</v>
      </c>
      <c r="T533" t="str">
        <f t="shared" si="8"/>
        <v>1000001212KARYA MATERIALBAMBANGAGT602139CRdStanford Perla60X6016BOX17,28M2165000Abu-abu26400004512845131Bekasi</v>
      </c>
    </row>
    <row r="534" spans="1:20" x14ac:dyDescent="0.3">
      <c r="A534" s="2">
        <v>1000001212</v>
      </c>
      <c r="B534" s="2" t="s">
        <v>72</v>
      </c>
      <c r="C534" s="2" t="s">
        <v>64</v>
      </c>
      <c r="D534" s="2" t="s">
        <v>225</v>
      </c>
      <c r="E534" s="2" t="s">
        <v>226</v>
      </c>
      <c r="F534" s="2" t="s">
        <v>67</v>
      </c>
      <c r="G534" s="3">
        <v>15</v>
      </c>
      <c r="H534" s="2" t="s">
        <v>68</v>
      </c>
      <c r="I534" s="4">
        <v>16.2</v>
      </c>
      <c r="J534" s="2" t="s">
        <v>69</v>
      </c>
      <c r="K534" s="3">
        <v>165000</v>
      </c>
      <c r="L534" s="3" t="s">
        <v>216</v>
      </c>
      <c r="M534" s="3">
        <v>2475000</v>
      </c>
      <c r="N534" s="5">
        <v>45138</v>
      </c>
      <c r="O534" s="5">
        <v>45139</v>
      </c>
      <c r="P534" s="2"/>
      <c r="Q534" s="2"/>
      <c r="R534" s="2"/>
      <c r="S534" s="2" t="s">
        <v>75</v>
      </c>
      <c r="T534" t="str">
        <f t="shared" si="8"/>
        <v>1000001212KARYA MATERIALBAMBANGAGT602140CRdStanford Grigio60X6015BOX16,2M2165000Abu-abu24750004513845139Bekasi</v>
      </c>
    </row>
    <row r="535" spans="1:20" x14ac:dyDescent="0.3">
      <c r="A535" s="2">
        <v>1000001212</v>
      </c>
      <c r="B535" s="2" t="s">
        <v>72</v>
      </c>
      <c r="C535" s="2" t="s">
        <v>64</v>
      </c>
      <c r="D535" s="2" t="s">
        <v>221</v>
      </c>
      <c r="E535" s="2" t="s">
        <v>222</v>
      </c>
      <c r="F535" s="2" t="s">
        <v>67</v>
      </c>
      <c r="G535" s="3">
        <v>23</v>
      </c>
      <c r="H535" s="2" t="s">
        <v>68</v>
      </c>
      <c r="I535" s="4">
        <v>24.84</v>
      </c>
      <c r="J535" s="2" t="s">
        <v>69</v>
      </c>
      <c r="K535" s="3">
        <v>165000</v>
      </c>
      <c r="L535" s="3" t="s">
        <v>216</v>
      </c>
      <c r="M535" s="3">
        <v>3795000</v>
      </c>
      <c r="N535" s="5">
        <v>45163</v>
      </c>
      <c r="O535" s="5">
        <v>45163</v>
      </c>
      <c r="P535" s="2"/>
      <c r="Q535" s="2"/>
      <c r="R535" s="2"/>
      <c r="S535" s="2" t="s">
        <v>75</v>
      </c>
      <c r="T535" t="str">
        <f t="shared" si="8"/>
        <v>1000001212KARYA MATERIALBAMBANGAGT602423CRdPetrella Charcoal60X6023BOX24,84M2165000Abu-abu37950004516345163Bekasi</v>
      </c>
    </row>
    <row r="536" spans="1:20" x14ac:dyDescent="0.3">
      <c r="A536" s="2">
        <v>1000001212</v>
      </c>
      <c r="B536" s="2" t="s">
        <v>72</v>
      </c>
      <c r="C536" s="2" t="s">
        <v>64</v>
      </c>
      <c r="D536" s="2" t="s">
        <v>221</v>
      </c>
      <c r="E536" s="2" t="s">
        <v>222</v>
      </c>
      <c r="F536" s="2" t="s">
        <v>67</v>
      </c>
      <c r="G536" s="3">
        <v>16</v>
      </c>
      <c r="H536" s="2" t="s">
        <v>68</v>
      </c>
      <c r="I536" s="4">
        <v>17.28</v>
      </c>
      <c r="J536" s="2" t="s">
        <v>69</v>
      </c>
      <c r="K536" s="3">
        <v>165000</v>
      </c>
      <c r="L536" s="3" t="s">
        <v>216</v>
      </c>
      <c r="M536" s="3">
        <v>2640000</v>
      </c>
      <c r="N536" s="5">
        <v>45168</v>
      </c>
      <c r="O536" s="5">
        <v>45168</v>
      </c>
      <c r="P536" s="2"/>
      <c r="Q536" s="2"/>
      <c r="R536" s="2"/>
      <c r="S536" s="2" t="s">
        <v>75</v>
      </c>
      <c r="T536" t="str">
        <f t="shared" si="8"/>
        <v>1000001212KARYA MATERIALBAMBANGAGT602423CRdPetrella Charcoal60X6016BOX17,28M2165000Abu-abu26400004516845168Bekasi</v>
      </c>
    </row>
    <row r="537" spans="1:20" x14ac:dyDescent="0.3">
      <c r="A537" s="2">
        <v>1000001010</v>
      </c>
      <c r="B537" s="2" t="s">
        <v>63</v>
      </c>
      <c r="C537" s="2" t="s">
        <v>64</v>
      </c>
      <c r="D537" s="2" t="s">
        <v>217</v>
      </c>
      <c r="E537" s="2" t="s">
        <v>218</v>
      </c>
      <c r="F537" s="2" t="s">
        <v>67</v>
      </c>
      <c r="G537" s="3">
        <v>17</v>
      </c>
      <c r="H537" s="2" t="s">
        <v>68</v>
      </c>
      <c r="I537" s="4">
        <v>18.36</v>
      </c>
      <c r="J537" s="2" t="s">
        <v>69</v>
      </c>
      <c r="K537" s="3">
        <v>165000</v>
      </c>
      <c r="L537" s="3" t="s">
        <v>216</v>
      </c>
      <c r="M537" s="3">
        <v>2805000</v>
      </c>
      <c r="N537" s="5">
        <v>45156</v>
      </c>
      <c r="O537" s="5">
        <v>45159</v>
      </c>
      <c r="P537" s="2"/>
      <c r="Q537" s="2"/>
      <c r="R537" s="2"/>
      <c r="S537" s="2" t="s">
        <v>71</v>
      </c>
      <c r="T537" t="str">
        <f t="shared" si="8"/>
        <v>1000001010KERAMIK 123BAMBANGAGT602421CRdPetrella Perla60X6017BOX18,36M2165000Abu-abu28050004515645159Depok</v>
      </c>
    </row>
    <row r="538" spans="1:20" x14ac:dyDescent="0.3">
      <c r="A538" s="2">
        <v>1000001010</v>
      </c>
      <c r="B538" s="2" t="s">
        <v>63</v>
      </c>
      <c r="C538" s="2" t="s">
        <v>64</v>
      </c>
      <c r="D538" s="2" t="s">
        <v>217</v>
      </c>
      <c r="E538" s="2" t="s">
        <v>218</v>
      </c>
      <c r="F538" s="2" t="s">
        <v>67</v>
      </c>
      <c r="G538" s="3">
        <v>47</v>
      </c>
      <c r="H538" s="2" t="s">
        <v>68</v>
      </c>
      <c r="I538" s="4">
        <v>50.76</v>
      </c>
      <c r="J538" s="2" t="s">
        <v>69</v>
      </c>
      <c r="K538" s="3">
        <v>165000</v>
      </c>
      <c r="L538" s="3" t="s">
        <v>216</v>
      </c>
      <c r="M538" s="3">
        <v>7755000</v>
      </c>
      <c r="N538" s="5">
        <v>45166</v>
      </c>
      <c r="O538" s="5">
        <v>45167</v>
      </c>
      <c r="P538" s="2"/>
      <c r="Q538" s="2"/>
      <c r="R538" s="2"/>
      <c r="S538" s="2" t="s">
        <v>71</v>
      </c>
      <c r="T538" t="str">
        <f t="shared" si="8"/>
        <v>1000001010KERAMIK 123BAMBANGAGT602421CRdPetrella Perla60X6047BOX50,76M2165000Abu-abu77550004516645167Depok</v>
      </c>
    </row>
    <row r="539" spans="1:20" x14ac:dyDescent="0.3">
      <c r="A539" s="2">
        <v>1000001212</v>
      </c>
      <c r="B539" s="2" t="s">
        <v>72</v>
      </c>
      <c r="C539" s="2" t="s">
        <v>64</v>
      </c>
      <c r="D539" s="2" t="s">
        <v>214</v>
      </c>
      <c r="E539" s="2" t="s">
        <v>215</v>
      </c>
      <c r="F539" s="2" t="s">
        <v>67</v>
      </c>
      <c r="G539" s="3">
        <v>4</v>
      </c>
      <c r="H539" s="2" t="s">
        <v>68</v>
      </c>
      <c r="I539" s="4">
        <v>4.32</v>
      </c>
      <c r="J539" s="2" t="s">
        <v>69</v>
      </c>
      <c r="K539" s="3">
        <v>165000</v>
      </c>
      <c r="L539" s="3" t="s">
        <v>216</v>
      </c>
      <c r="M539" s="3">
        <v>660000</v>
      </c>
      <c r="N539" s="5">
        <v>45139</v>
      </c>
      <c r="O539" s="5">
        <v>45139</v>
      </c>
      <c r="P539" s="2"/>
      <c r="Q539" s="2"/>
      <c r="R539" s="2"/>
      <c r="S539" s="2" t="s">
        <v>75</v>
      </c>
      <c r="T539" t="str">
        <f t="shared" si="8"/>
        <v>1000001212KARYA MATERIALBAMBANGAGT602139CRdStanford Perla60X604BOX4,32M2165000Abu-abu6600004513945139Bekasi</v>
      </c>
    </row>
    <row r="540" spans="1:20" x14ac:dyDescent="0.3">
      <c r="A540" s="2">
        <v>1000001212</v>
      </c>
      <c r="B540" s="2" t="s">
        <v>72</v>
      </c>
      <c r="C540" s="2" t="s">
        <v>64</v>
      </c>
      <c r="D540" s="2" t="s">
        <v>214</v>
      </c>
      <c r="E540" s="2" t="s">
        <v>215</v>
      </c>
      <c r="F540" s="2" t="s">
        <v>67</v>
      </c>
      <c r="G540" s="3">
        <v>1</v>
      </c>
      <c r="H540" s="2" t="s">
        <v>68</v>
      </c>
      <c r="I540" s="4">
        <v>1.08</v>
      </c>
      <c r="J540" s="2" t="s">
        <v>69</v>
      </c>
      <c r="K540" s="3">
        <v>165000</v>
      </c>
      <c r="L540" s="3" t="s">
        <v>216</v>
      </c>
      <c r="M540" s="3">
        <v>165000</v>
      </c>
      <c r="N540" s="5">
        <v>45149</v>
      </c>
      <c r="O540" s="5">
        <v>45149</v>
      </c>
      <c r="P540" s="2"/>
      <c r="Q540" s="2"/>
      <c r="R540" s="2"/>
      <c r="S540" s="2" t="s">
        <v>75</v>
      </c>
      <c r="T540" t="str">
        <f t="shared" si="8"/>
        <v>1000001212KARYA MATERIALBAMBANGAGT602139CRdStanford Perla60X601BOX1,08M2165000Abu-abu1650004514945149Bekasi</v>
      </c>
    </row>
    <row r="541" spans="1:20" x14ac:dyDescent="0.3">
      <c r="A541" s="2">
        <v>1000001212</v>
      </c>
      <c r="B541" s="2" t="s">
        <v>72</v>
      </c>
      <c r="C541" s="2" t="s">
        <v>64</v>
      </c>
      <c r="D541" s="2" t="s">
        <v>225</v>
      </c>
      <c r="E541" s="2" t="s">
        <v>226</v>
      </c>
      <c r="F541" s="2" t="s">
        <v>67</v>
      </c>
      <c r="G541" s="3">
        <v>9</v>
      </c>
      <c r="H541" s="2" t="s">
        <v>68</v>
      </c>
      <c r="I541" s="4">
        <v>9.7200000000000006</v>
      </c>
      <c r="J541" s="2" t="s">
        <v>69</v>
      </c>
      <c r="K541" s="3">
        <v>165000</v>
      </c>
      <c r="L541" s="3" t="s">
        <v>216</v>
      </c>
      <c r="M541" s="3">
        <v>1485000</v>
      </c>
      <c r="N541" s="5">
        <v>45149</v>
      </c>
      <c r="O541" s="5">
        <v>45152</v>
      </c>
      <c r="P541" s="2"/>
      <c r="Q541" s="2"/>
      <c r="R541" s="2"/>
      <c r="S541" s="2" t="s">
        <v>75</v>
      </c>
      <c r="T541" t="str">
        <f t="shared" si="8"/>
        <v>1000001212KARYA MATERIALBAMBANGAGT602140CRdStanford Grigio60X609BOX9,72M2165000Abu-abu14850004514945152Bekasi</v>
      </c>
    </row>
    <row r="542" spans="1:20" x14ac:dyDescent="0.3">
      <c r="A542" s="2">
        <v>1000001010</v>
      </c>
      <c r="B542" s="2" t="s">
        <v>63</v>
      </c>
      <c r="C542" s="2" t="s">
        <v>64</v>
      </c>
      <c r="D542" s="2" t="s">
        <v>221</v>
      </c>
      <c r="E542" s="2" t="s">
        <v>222</v>
      </c>
      <c r="F542" s="2" t="s">
        <v>67</v>
      </c>
      <c r="G542" s="3">
        <v>37</v>
      </c>
      <c r="H542" s="2" t="s">
        <v>68</v>
      </c>
      <c r="I542" s="4">
        <v>39.96</v>
      </c>
      <c r="J542" s="2" t="s">
        <v>69</v>
      </c>
      <c r="K542" s="3">
        <v>165000</v>
      </c>
      <c r="L542" s="3" t="s">
        <v>216</v>
      </c>
      <c r="M542" s="3">
        <v>6105000</v>
      </c>
      <c r="N542" s="5">
        <v>45136</v>
      </c>
      <c r="O542" s="5">
        <v>45140</v>
      </c>
      <c r="P542" s="2"/>
      <c r="Q542" s="2"/>
      <c r="R542" s="2"/>
      <c r="S542" s="2" t="s">
        <v>71</v>
      </c>
      <c r="T542" t="str">
        <f t="shared" si="8"/>
        <v>1000001010KERAMIK 123BAMBANGAGT602423CRdPetrella Charcoal60X6037BOX39,96M2165000Abu-abu61050004513645140Depok</v>
      </c>
    </row>
    <row r="543" spans="1:20" x14ac:dyDescent="0.3">
      <c r="A543" s="2">
        <v>1000001010</v>
      </c>
      <c r="B543" s="2" t="s">
        <v>63</v>
      </c>
      <c r="C543" s="2" t="s">
        <v>64</v>
      </c>
      <c r="D543" s="2" t="s">
        <v>217</v>
      </c>
      <c r="E543" s="2" t="s">
        <v>218</v>
      </c>
      <c r="F543" s="2" t="s">
        <v>67</v>
      </c>
      <c r="G543" s="3">
        <v>10</v>
      </c>
      <c r="H543" s="2" t="s">
        <v>68</v>
      </c>
      <c r="I543" s="4">
        <v>10.8</v>
      </c>
      <c r="J543" s="2" t="s">
        <v>69</v>
      </c>
      <c r="K543" s="3">
        <v>165000</v>
      </c>
      <c r="L543" s="3" t="s">
        <v>216</v>
      </c>
      <c r="M543" s="3">
        <v>1650000</v>
      </c>
      <c r="N543" s="5">
        <v>45140</v>
      </c>
      <c r="O543" s="5">
        <v>45140</v>
      </c>
      <c r="P543" s="2"/>
      <c r="Q543" s="2"/>
      <c r="R543" s="2"/>
      <c r="S543" s="2" t="s">
        <v>71</v>
      </c>
      <c r="T543" t="str">
        <f t="shared" si="8"/>
        <v>1000001010KERAMIK 123BAMBANGAGT602421CRdPetrella Perla60X6010BOX10,8M2165000Abu-abu16500004514045140Depok</v>
      </c>
    </row>
    <row r="544" spans="1:20" x14ac:dyDescent="0.3">
      <c r="A544" s="2">
        <v>1000001010</v>
      </c>
      <c r="B544" s="2" t="s">
        <v>63</v>
      </c>
      <c r="C544" s="2" t="s">
        <v>64</v>
      </c>
      <c r="D544" s="2" t="s">
        <v>219</v>
      </c>
      <c r="E544" s="2" t="s">
        <v>220</v>
      </c>
      <c r="F544" s="2" t="s">
        <v>67</v>
      </c>
      <c r="G544" s="3">
        <v>66</v>
      </c>
      <c r="H544" s="2" t="s">
        <v>68</v>
      </c>
      <c r="I544" s="4">
        <v>71.28</v>
      </c>
      <c r="J544" s="2" t="s">
        <v>69</v>
      </c>
      <c r="K544" s="3">
        <v>165000</v>
      </c>
      <c r="L544" s="3" t="s">
        <v>216</v>
      </c>
      <c r="M544" s="3">
        <v>10890000</v>
      </c>
      <c r="N544" s="5">
        <v>45140</v>
      </c>
      <c r="O544" s="5">
        <v>45142</v>
      </c>
      <c r="P544" s="2"/>
      <c r="Q544" s="2"/>
      <c r="R544" s="2"/>
      <c r="S544" s="2" t="s">
        <v>71</v>
      </c>
      <c r="T544" t="str">
        <f t="shared" si="8"/>
        <v>1000001010KERAMIK 123BAMBANGAGT602422CRdPetrella Grigio60X6066BOX71,28M2165000Abu-abu108900004514045142Depok</v>
      </c>
    </row>
    <row r="545" spans="1:20" x14ac:dyDescent="0.3">
      <c r="A545" s="2">
        <v>1000001010</v>
      </c>
      <c r="B545" s="2" t="s">
        <v>63</v>
      </c>
      <c r="C545" s="2" t="s">
        <v>64</v>
      </c>
      <c r="D545" s="2" t="s">
        <v>219</v>
      </c>
      <c r="E545" s="2" t="s">
        <v>220</v>
      </c>
      <c r="F545" s="2" t="s">
        <v>67</v>
      </c>
      <c r="G545" s="3">
        <v>84</v>
      </c>
      <c r="H545" s="2" t="s">
        <v>68</v>
      </c>
      <c r="I545" s="4">
        <v>90.72</v>
      </c>
      <c r="J545" s="2" t="s">
        <v>69</v>
      </c>
      <c r="K545" s="3">
        <v>165000</v>
      </c>
      <c r="L545" s="3" t="s">
        <v>216</v>
      </c>
      <c r="M545" s="3">
        <v>13860000</v>
      </c>
      <c r="N545" s="5">
        <v>45141</v>
      </c>
      <c r="O545" s="5">
        <v>45142</v>
      </c>
      <c r="P545" s="2"/>
      <c r="Q545" s="2"/>
      <c r="R545" s="2"/>
      <c r="S545" s="2" t="s">
        <v>71</v>
      </c>
      <c r="T545" t="str">
        <f t="shared" si="8"/>
        <v>1000001010KERAMIK 123BAMBANGAGT602422CRdPetrella Grigio60X6084BOX90,72M2165000Abu-abu138600004514145142Depok</v>
      </c>
    </row>
    <row r="546" spans="1:20" x14ac:dyDescent="0.3">
      <c r="A546" s="2">
        <v>1000001010</v>
      </c>
      <c r="B546" s="2" t="s">
        <v>63</v>
      </c>
      <c r="C546" s="2" t="s">
        <v>64</v>
      </c>
      <c r="D546" s="2" t="s">
        <v>225</v>
      </c>
      <c r="E546" s="2" t="s">
        <v>226</v>
      </c>
      <c r="F546" s="2" t="s">
        <v>67</v>
      </c>
      <c r="G546" s="3">
        <v>18</v>
      </c>
      <c r="H546" s="2" t="s">
        <v>68</v>
      </c>
      <c r="I546" s="4">
        <v>19.440000000000001</v>
      </c>
      <c r="J546" s="2" t="s">
        <v>69</v>
      </c>
      <c r="K546" s="3">
        <v>165000</v>
      </c>
      <c r="L546" s="3" t="s">
        <v>216</v>
      </c>
      <c r="M546" s="3">
        <v>2970000</v>
      </c>
      <c r="N546" s="5">
        <v>45142</v>
      </c>
      <c r="O546" s="5">
        <v>45142</v>
      </c>
      <c r="P546" s="2"/>
      <c r="Q546" s="2"/>
      <c r="R546" s="2"/>
      <c r="S546" s="2" t="s">
        <v>71</v>
      </c>
      <c r="T546" t="str">
        <f t="shared" si="8"/>
        <v>1000001010KERAMIK 123BAMBANGAGT602140CRdStanford Grigio60X6018BOX19,44M2165000Abu-abu29700004514245142Depok</v>
      </c>
    </row>
    <row r="547" spans="1:20" x14ac:dyDescent="0.3">
      <c r="A547" s="2">
        <v>1000001010</v>
      </c>
      <c r="B547" s="2" t="s">
        <v>63</v>
      </c>
      <c r="C547" s="2" t="s">
        <v>64</v>
      </c>
      <c r="D547" s="2" t="s">
        <v>221</v>
      </c>
      <c r="E547" s="2" t="s">
        <v>222</v>
      </c>
      <c r="F547" s="2" t="s">
        <v>67</v>
      </c>
      <c r="G547" s="3">
        <v>1</v>
      </c>
      <c r="H547" s="2" t="s">
        <v>68</v>
      </c>
      <c r="I547" s="4">
        <v>1.08</v>
      </c>
      <c r="J547" s="2" t="s">
        <v>69</v>
      </c>
      <c r="K547" s="3">
        <v>165000</v>
      </c>
      <c r="L547" s="3" t="s">
        <v>216</v>
      </c>
      <c r="M547" s="3">
        <v>165000</v>
      </c>
      <c r="N547" s="5">
        <v>45136</v>
      </c>
      <c r="O547" s="5">
        <v>45143</v>
      </c>
      <c r="P547" s="2"/>
      <c r="Q547" s="2"/>
      <c r="R547" s="2"/>
      <c r="S547" s="2" t="s">
        <v>71</v>
      </c>
      <c r="T547" t="str">
        <f t="shared" si="8"/>
        <v>1000001010KERAMIK 123BAMBANGAGT602423CRdPetrella Charcoal60X601BOX1,08M2165000Abu-abu1650004513645143Depok</v>
      </c>
    </row>
    <row r="548" spans="1:20" x14ac:dyDescent="0.3">
      <c r="A548" s="2">
        <v>1000001212</v>
      </c>
      <c r="B548" s="2" t="s">
        <v>72</v>
      </c>
      <c r="C548" s="2" t="s">
        <v>64</v>
      </c>
      <c r="D548" s="2" t="s">
        <v>225</v>
      </c>
      <c r="E548" s="2" t="s">
        <v>226</v>
      </c>
      <c r="F548" s="2" t="s">
        <v>67</v>
      </c>
      <c r="G548" s="3">
        <v>-8</v>
      </c>
      <c r="H548" s="2" t="s">
        <v>68</v>
      </c>
      <c r="I548" s="4">
        <v>-8.64</v>
      </c>
      <c r="J548" s="2" t="s">
        <v>69</v>
      </c>
      <c r="K548" s="3">
        <v>165000</v>
      </c>
      <c r="L548" s="3" t="s">
        <v>216</v>
      </c>
      <c r="M548" s="3">
        <v>-1320000</v>
      </c>
      <c r="N548" s="5">
        <v>45141</v>
      </c>
      <c r="O548" s="5">
        <v>45142</v>
      </c>
      <c r="P548" s="2"/>
      <c r="Q548" s="2"/>
      <c r="R548" s="2"/>
      <c r="S548" s="2" t="s">
        <v>75</v>
      </c>
      <c r="T548" t="str">
        <f t="shared" si="8"/>
        <v>1000001212KARYA MATERIALBAMBANGAGT602140CRdStanford Grigio60X60-8BOX-8,64M2165000Abu-abu-13200004514145142Bekasi</v>
      </c>
    </row>
    <row r="549" spans="1:20" x14ac:dyDescent="0.3">
      <c r="A549" s="2">
        <v>1000001010</v>
      </c>
      <c r="B549" s="2" t="s">
        <v>63</v>
      </c>
      <c r="C549" s="2" t="s">
        <v>82</v>
      </c>
      <c r="D549" s="2" t="s">
        <v>227</v>
      </c>
      <c r="E549" s="2" t="s">
        <v>228</v>
      </c>
      <c r="F549" s="2" t="s">
        <v>67</v>
      </c>
      <c r="G549" s="3">
        <v>21</v>
      </c>
      <c r="H549" s="2" t="s">
        <v>68</v>
      </c>
      <c r="I549" s="4">
        <v>22.68</v>
      </c>
      <c r="J549" s="2" t="s">
        <v>69</v>
      </c>
      <c r="K549" s="3">
        <v>165000</v>
      </c>
      <c r="L549" s="3" t="s">
        <v>216</v>
      </c>
      <c r="M549" s="3">
        <v>3465000</v>
      </c>
      <c r="N549" s="5">
        <v>45189</v>
      </c>
      <c r="O549" s="5">
        <v>45190</v>
      </c>
      <c r="P549" s="2"/>
      <c r="Q549" s="2"/>
      <c r="R549" s="6"/>
      <c r="S549" s="2" t="s">
        <v>71</v>
      </c>
      <c r="T549" t="str">
        <f t="shared" si="8"/>
        <v>1000001010KERAMIK 123RIZALAGT602059RdMarmifera White60X6021BOX22,68M2165000Abu-abu34650004518945190Depok</v>
      </c>
    </row>
    <row r="550" spans="1:20" x14ac:dyDescent="0.3">
      <c r="A550" s="2">
        <v>1000001010</v>
      </c>
      <c r="B550" s="2" t="s">
        <v>63</v>
      </c>
      <c r="C550" s="2" t="s">
        <v>82</v>
      </c>
      <c r="D550" s="2" t="s">
        <v>219</v>
      </c>
      <c r="E550" s="2" t="s">
        <v>220</v>
      </c>
      <c r="F550" s="2" t="s">
        <v>67</v>
      </c>
      <c r="G550" s="3">
        <v>16</v>
      </c>
      <c r="H550" s="2" t="s">
        <v>68</v>
      </c>
      <c r="I550" s="4">
        <v>17.28</v>
      </c>
      <c r="J550" s="2" t="s">
        <v>69</v>
      </c>
      <c r="K550" s="3">
        <v>165000</v>
      </c>
      <c r="L550" s="3" t="s">
        <v>216</v>
      </c>
      <c r="M550" s="3">
        <v>2640000</v>
      </c>
      <c r="N550" s="5">
        <v>45173</v>
      </c>
      <c r="O550" s="5">
        <v>45173</v>
      </c>
      <c r="P550" s="2"/>
      <c r="Q550" s="2"/>
      <c r="R550" s="2"/>
      <c r="S550" s="2" t="s">
        <v>71</v>
      </c>
      <c r="T550" t="str">
        <f t="shared" si="8"/>
        <v>1000001010KERAMIK 123RIZALAGT602422CRdPetrella Grigio60X6016BOX17,28M2165000Abu-abu26400004517345173Depok</v>
      </c>
    </row>
    <row r="551" spans="1:20" x14ac:dyDescent="0.3">
      <c r="A551" s="2">
        <v>1000001010</v>
      </c>
      <c r="B551" s="2" t="s">
        <v>63</v>
      </c>
      <c r="C551" s="2" t="s">
        <v>82</v>
      </c>
      <c r="D551" s="2" t="s">
        <v>219</v>
      </c>
      <c r="E551" s="2" t="s">
        <v>220</v>
      </c>
      <c r="F551" s="2" t="s">
        <v>67</v>
      </c>
      <c r="G551" s="3">
        <v>9</v>
      </c>
      <c r="H551" s="2" t="s">
        <v>68</v>
      </c>
      <c r="I551" s="4">
        <v>9.7200000000000006</v>
      </c>
      <c r="J551" s="2" t="s">
        <v>69</v>
      </c>
      <c r="K551" s="3">
        <v>165000</v>
      </c>
      <c r="L551" s="3" t="s">
        <v>216</v>
      </c>
      <c r="M551" s="3">
        <v>1485000</v>
      </c>
      <c r="N551" s="5">
        <v>45174</v>
      </c>
      <c r="O551" s="5">
        <v>45177</v>
      </c>
      <c r="P551" s="2"/>
      <c r="Q551" s="2"/>
      <c r="R551" s="2"/>
      <c r="S551" s="2" t="s">
        <v>71</v>
      </c>
      <c r="T551" t="str">
        <f t="shared" si="8"/>
        <v>1000001010KERAMIK 123RIZALAGT602422CRdPetrella Grigio60X609BOX9,72M2165000Abu-abu14850004517445177Depok</v>
      </c>
    </row>
    <row r="552" spans="1:20" x14ac:dyDescent="0.3">
      <c r="A552" s="2">
        <v>1000001010</v>
      </c>
      <c r="B552" s="2" t="s">
        <v>63</v>
      </c>
      <c r="C552" s="2" t="s">
        <v>82</v>
      </c>
      <c r="D552" s="2" t="s">
        <v>219</v>
      </c>
      <c r="E552" s="2" t="s">
        <v>220</v>
      </c>
      <c r="F552" s="2" t="s">
        <v>67</v>
      </c>
      <c r="G552" s="3">
        <v>2</v>
      </c>
      <c r="H552" s="2" t="s">
        <v>68</v>
      </c>
      <c r="I552" s="4">
        <v>2.16</v>
      </c>
      <c r="J552" s="2" t="s">
        <v>69</v>
      </c>
      <c r="K552" s="3">
        <v>165000</v>
      </c>
      <c r="L552" s="3" t="s">
        <v>216</v>
      </c>
      <c r="M552" s="3">
        <v>330000</v>
      </c>
      <c r="N552" s="5">
        <v>45208</v>
      </c>
      <c r="O552" s="5">
        <v>45210</v>
      </c>
      <c r="P552" s="2"/>
      <c r="Q552" s="2"/>
      <c r="R552" s="6"/>
      <c r="S552" s="2" t="s">
        <v>71</v>
      </c>
      <c r="T552" t="str">
        <f t="shared" si="8"/>
        <v>1000001010KERAMIK 123RIZALAGT602422CRdPetrella Grigio60X602BOX2,16M2165000Abu-abu3300004520845210Depok</v>
      </c>
    </row>
    <row r="553" spans="1:20" x14ac:dyDescent="0.3">
      <c r="A553" s="2">
        <v>1000001212</v>
      </c>
      <c r="B553" s="2" t="s">
        <v>72</v>
      </c>
      <c r="C553" s="2" t="s">
        <v>64</v>
      </c>
      <c r="D553" s="2" t="s">
        <v>217</v>
      </c>
      <c r="E553" s="2" t="s">
        <v>218</v>
      </c>
      <c r="F553" s="2" t="s">
        <v>67</v>
      </c>
      <c r="G553" s="3">
        <v>4</v>
      </c>
      <c r="H553" s="2" t="s">
        <v>68</v>
      </c>
      <c r="I553" s="4">
        <v>4.32</v>
      </c>
      <c r="J553" s="2" t="s">
        <v>69</v>
      </c>
      <c r="K553" s="3">
        <v>165000</v>
      </c>
      <c r="L553" s="3" t="s">
        <v>216</v>
      </c>
      <c r="M553" s="3">
        <v>660000</v>
      </c>
      <c r="N553" s="5">
        <v>45223</v>
      </c>
      <c r="O553" s="5">
        <v>45223</v>
      </c>
      <c r="P553" s="2"/>
      <c r="Q553" s="2"/>
      <c r="R553" s="6"/>
      <c r="S553" s="2" t="s">
        <v>75</v>
      </c>
      <c r="T553" t="str">
        <f t="shared" si="8"/>
        <v>1000001212KARYA MATERIALBAMBANGAGT602421CRdPetrella Perla60X604BOX4,32M2165000Abu-abu6600004522345223Bekasi</v>
      </c>
    </row>
    <row r="554" spans="1:20" x14ac:dyDescent="0.3">
      <c r="A554" s="2">
        <v>1000001010</v>
      </c>
      <c r="B554" s="2" t="s">
        <v>63</v>
      </c>
      <c r="C554" s="2" t="s">
        <v>82</v>
      </c>
      <c r="D554" s="2" t="s">
        <v>217</v>
      </c>
      <c r="E554" s="2" t="s">
        <v>218</v>
      </c>
      <c r="F554" s="2" t="s">
        <v>67</v>
      </c>
      <c r="G554" s="3">
        <v>13</v>
      </c>
      <c r="H554" s="2" t="s">
        <v>68</v>
      </c>
      <c r="I554" s="4">
        <v>14.04</v>
      </c>
      <c r="J554" s="2" t="s">
        <v>69</v>
      </c>
      <c r="K554" s="3">
        <v>165000</v>
      </c>
      <c r="L554" s="3" t="s">
        <v>216</v>
      </c>
      <c r="M554" s="3">
        <v>2145000</v>
      </c>
      <c r="N554" s="5">
        <v>45220</v>
      </c>
      <c r="O554" s="5">
        <v>45222</v>
      </c>
      <c r="P554" s="2"/>
      <c r="Q554" s="2"/>
      <c r="R554" s="6"/>
      <c r="S554" s="2" t="s">
        <v>71</v>
      </c>
      <c r="T554" t="str">
        <f t="shared" si="8"/>
        <v>1000001010KERAMIK 123RIZALAGT602421CRdPetrella Perla60X6013BOX14,04M2165000Abu-abu21450004522045222Depok</v>
      </c>
    </row>
    <row r="555" spans="1:20" x14ac:dyDescent="0.3">
      <c r="A555" s="2">
        <v>1000001010</v>
      </c>
      <c r="B555" s="2" t="s">
        <v>63</v>
      </c>
      <c r="C555" s="2" t="s">
        <v>82</v>
      </c>
      <c r="D555" s="2" t="s">
        <v>219</v>
      </c>
      <c r="E555" s="2" t="s">
        <v>220</v>
      </c>
      <c r="F555" s="2" t="s">
        <v>67</v>
      </c>
      <c r="G555" s="3">
        <v>8</v>
      </c>
      <c r="H555" s="2" t="s">
        <v>68</v>
      </c>
      <c r="I555" s="4">
        <v>8.64</v>
      </c>
      <c r="J555" s="2" t="s">
        <v>69</v>
      </c>
      <c r="K555" s="3">
        <v>165000</v>
      </c>
      <c r="L555" s="3" t="s">
        <v>216</v>
      </c>
      <c r="M555" s="3">
        <v>1320000</v>
      </c>
      <c r="N555" s="5">
        <v>45201</v>
      </c>
      <c r="O555" s="5">
        <v>45202</v>
      </c>
      <c r="P555" s="2"/>
      <c r="Q555" s="2"/>
      <c r="R555" s="6"/>
      <c r="S555" s="2" t="s">
        <v>71</v>
      </c>
      <c r="T555" t="str">
        <f t="shared" si="8"/>
        <v>1000001010KERAMIK 123RIZALAGT602422CRdPetrella Grigio60X608BOX8,64M2165000Abu-abu13200004520145202Depok</v>
      </c>
    </row>
    <row r="556" spans="1:20" x14ac:dyDescent="0.3">
      <c r="A556" s="2">
        <v>1000001212</v>
      </c>
      <c r="B556" s="2" t="s">
        <v>72</v>
      </c>
      <c r="C556" s="2" t="s">
        <v>64</v>
      </c>
      <c r="D556" s="2" t="s">
        <v>227</v>
      </c>
      <c r="E556" s="2" t="s">
        <v>228</v>
      </c>
      <c r="F556" s="2" t="s">
        <v>67</v>
      </c>
      <c r="G556" s="3">
        <v>3</v>
      </c>
      <c r="H556" s="2" t="s">
        <v>68</v>
      </c>
      <c r="I556" s="4">
        <v>3.24</v>
      </c>
      <c r="J556" s="2" t="s">
        <v>69</v>
      </c>
      <c r="K556" s="3">
        <v>165000</v>
      </c>
      <c r="L556" s="3" t="s">
        <v>216</v>
      </c>
      <c r="M556" s="3">
        <v>495000</v>
      </c>
      <c r="N556" s="5">
        <v>45212</v>
      </c>
      <c r="O556" s="5">
        <v>45212</v>
      </c>
      <c r="P556" s="2"/>
      <c r="Q556" s="2"/>
      <c r="R556" s="6"/>
      <c r="S556" s="2" t="s">
        <v>75</v>
      </c>
      <c r="T556" t="str">
        <f t="shared" si="8"/>
        <v>1000001212KARYA MATERIALBAMBANGAGT602059RdMarmifera White60X603BOX3,24M2165000Abu-abu4950004521245212Bekasi</v>
      </c>
    </row>
    <row r="557" spans="1:20" x14ac:dyDescent="0.3">
      <c r="A557" s="2">
        <v>1000001010</v>
      </c>
      <c r="B557" s="2" t="s">
        <v>63</v>
      </c>
      <c r="C557" s="2" t="s">
        <v>82</v>
      </c>
      <c r="D557" s="2" t="s">
        <v>227</v>
      </c>
      <c r="E557" s="2" t="s">
        <v>228</v>
      </c>
      <c r="F557" s="2" t="s">
        <v>67</v>
      </c>
      <c r="G557" s="3">
        <v>5</v>
      </c>
      <c r="H557" s="2" t="s">
        <v>68</v>
      </c>
      <c r="I557" s="4">
        <v>5.4</v>
      </c>
      <c r="J557" s="2" t="s">
        <v>69</v>
      </c>
      <c r="K557" s="3">
        <v>165000</v>
      </c>
      <c r="L557" s="3" t="s">
        <v>216</v>
      </c>
      <c r="M557" s="3">
        <v>825000</v>
      </c>
      <c r="N557" s="5">
        <v>45254</v>
      </c>
      <c r="O557" s="5">
        <v>45254</v>
      </c>
      <c r="P557" s="2"/>
      <c r="Q557" s="2"/>
      <c r="R557" s="6"/>
      <c r="S557" s="2" t="s">
        <v>71</v>
      </c>
      <c r="T557" t="str">
        <f t="shared" si="8"/>
        <v>1000001010KERAMIK 123RIZALAGT602059RdMarmifera White60X605BOX5,4M2165000Abu-abu8250004525445254Depok</v>
      </c>
    </row>
    <row r="558" spans="1:20" x14ac:dyDescent="0.3">
      <c r="A558" s="2">
        <v>1000001010</v>
      </c>
      <c r="B558" s="2" t="s">
        <v>63</v>
      </c>
      <c r="C558" s="2" t="s">
        <v>82</v>
      </c>
      <c r="D558" s="2" t="s">
        <v>219</v>
      </c>
      <c r="E558" s="2" t="s">
        <v>220</v>
      </c>
      <c r="F558" s="2" t="s">
        <v>67</v>
      </c>
      <c r="G558" s="3">
        <v>112</v>
      </c>
      <c r="H558" s="2" t="s">
        <v>68</v>
      </c>
      <c r="I558" s="4">
        <v>120.96</v>
      </c>
      <c r="J558" s="2" t="s">
        <v>69</v>
      </c>
      <c r="K558" s="3">
        <v>165000</v>
      </c>
      <c r="L558" s="3" t="s">
        <v>216</v>
      </c>
      <c r="M558" s="3">
        <v>18480000</v>
      </c>
      <c r="N558" s="5">
        <v>45233</v>
      </c>
      <c r="O558" s="5">
        <v>45233</v>
      </c>
      <c r="P558" s="2"/>
      <c r="Q558" s="2"/>
      <c r="R558" s="6"/>
      <c r="S558" s="2" t="s">
        <v>71</v>
      </c>
      <c r="T558" t="str">
        <f t="shared" si="8"/>
        <v>1000001010KERAMIK 123RIZALAGT602422CRdPetrella Grigio60X60112BOX120,96M2165000Abu-abu184800004523345233Depok</v>
      </c>
    </row>
    <row r="559" spans="1:20" x14ac:dyDescent="0.3">
      <c r="A559" s="2">
        <v>1000001010</v>
      </c>
      <c r="B559" s="2" t="s">
        <v>63</v>
      </c>
      <c r="C559" s="2" t="s">
        <v>82</v>
      </c>
      <c r="D559" s="2" t="s">
        <v>221</v>
      </c>
      <c r="E559" s="2" t="s">
        <v>222</v>
      </c>
      <c r="F559" s="2" t="s">
        <v>67</v>
      </c>
      <c r="G559" s="3">
        <v>30</v>
      </c>
      <c r="H559" s="2" t="s">
        <v>68</v>
      </c>
      <c r="I559" s="4">
        <v>32.4</v>
      </c>
      <c r="J559" s="2" t="s">
        <v>69</v>
      </c>
      <c r="K559" s="3">
        <v>165000</v>
      </c>
      <c r="L559" s="3" t="s">
        <v>216</v>
      </c>
      <c r="M559" s="3">
        <v>4950000</v>
      </c>
      <c r="N559" s="5">
        <v>45233</v>
      </c>
      <c r="O559" s="5">
        <v>45236</v>
      </c>
      <c r="P559" s="2"/>
      <c r="Q559" s="2"/>
      <c r="R559" s="6"/>
      <c r="S559" s="2" t="s">
        <v>71</v>
      </c>
      <c r="T559" t="str">
        <f t="shared" si="8"/>
        <v>1000001010KERAMIK 123RIZALAGT602423CRdPetrella Charcoal60X6030BOX32,4M2165000Abu-abu49500004523345236Depok</v>
      </c>
    </row>
    <row r="560" spans="1:20" x14ac:dyDescent="0.3">
      <c r="A560" s="2">
        <v>1000001212</v>
      </c>
      <c r="B560" s="2" t="s">
        <v>72</v>
      </c>
      <c r="C560" s="2" t="s">
        <v>64</v>
      </c>
      <c r="D560" s="2" t="s">
        <v>223</v>
      </c>
      <c r="E560" s="2" t="s">
        <v>224</v>
      </c>
      <c r="F560" s="2" t="s">
        <v>67</v>
      </c>
      <c r="G560" s="3">
        <v>14</v>
      </c>
      <c r="H560" s="2" t="s">
        <v>68</v>
      </c>
      <c r="I560" s="4">
        <v>15.12</v>
      </c>
      <c r="J560" s="2" t="s">
        <v>69</v>
      </c>
      <c r="K560" s="3">
        <v>165000</v>
      </c>
      <c r="L560" s="3" t="s">
        <v>216</v>
      </c>
      <c r="M560" s="3">
        <v>2310000</v>
      </c>
      <c r="N560" s="5">
        <v>45243</v>
      </c>
      <c r="O560" s="5">
        <v>45243</v>
      </c>
      <c r="P560" s="2"/>
      <c r="Q560" s="2"/>
      <c r="R560" s="6"/>
      <c r="S560" s="2" t="s">
        <v>75</v>
      </c>
      <c r="T560" t="str">
        <f t="shared" si="8"/>
        <v>1000001212KARYA MATERIALBAMBANGAGT602141CRdStanford Charcoal60X6014BOX15,12M2165000Abu-abu23100004524345243Bekasi</v>
      </c>
    </row>
    <row r="561" spans="1:20" x14ac:dyDescent="0.3">
      <c r="A561" s="2">
        <v>1000001212</v>
      </c>
      <c r="B561" s="2" t="s">
        <v>72</v>
      </c>
      <c r="C561" s="2" t="s">
        <v>64</v>
      </c>
      <c r="D561" s="2" t="s">
        <v>225</v>
      </c>
      <c r="E561" s="2" t="s">
        <v>226</v>
      </c>
      <c r="F561" s="2" t="s">
        <v>67</v>
      </c>
      <c r="G561" s="3">
        <v>12</v>
      </c>
      <c r="H561" s="2" t="s">
        <v>68</v>
      </c>
      <c r="I561" s="4">
        <v>12.96</v>
      </c>
      <c r="J561" s="2" t="s">
        <v>69</v>
      </c>
      <c r="K561" s="3">
        <v>165000</v>
      </c>
      <c r="L561" s="3" t="s">
        <v>216</v>
      </c>
      <c r="M561" s="3">
        <v>1980000</v>
      </c>
      <c r="N561" s="5">
        <v>45243</v>
      </c>
      <c r="O561" s="5">
        <v>45243</v>
      </c>
      <c r="P561" s="2"/>
      <c r="Q561" s="2"/>
      <c r="R561" s="6"/>
      <c r="S561" s="2" t="s">
        <v>75</v>
      </c>
      <c r="T561" t="str">
        <f t="shared" si="8"/>
        <v>1000001212KARYA MATERIALBAMBANGAGT602140CRdStanford Grigio60X6012BOX12,96M2165000Abu-abu19800004524345243Bekasi</v>
      </c>
    </row>
    <row r="562" spans="1:20" x14ac:dyDescent="0.3">
      <c r="A562" s="2">
        <v>1000001212</v>
      </c>
      <c r="B562" s="2" t="s">
        <v>72</v>
      </c>
      <c r="C562" s="2" t="s">
        <v>64</v>
      </c>
      <c r="D562" s="2" t="s">
        <v>217</v>
      </c>
      <c r="E562" s="2" t="s">
        <v>218</v>
      </c>
      <c r="F562" s="2" t="s">
        <v>67</v>
      </c>
      <c r="G562" s="3">
        <v>24</v>
      </c>
      <c r="H562" s="2" t="s">
        <v>68</v>
      </c>
      <c r="I562" s="4">
        <v>25.92</v>
      </c>
      <c r="J562" s="2" t="s">
        <v>69</v>
      </c>
      <c r="K562" s="3">
        <v>165000</v>
      </c>
      <c r="L562" s="3" t="s">
        <v>216</v>
      </c>
      <c r="M562" s="3">
        <v>3960000</v>
      </c>
      <c r="N562" s="5">
        <v>45246</v>
      </c>
      <c r="O562" s="5">
        <v>45246</v>
      </c>
      <c r="P562" s="2"/>
      <c r="Q562" s="2"/>
      <c r="R562" s="6"/>
      <c r="S562" s="2" t="s">
        <v>75</v>
      </c>
      <c r="T562" t="str">
        <f t="shared" si="8"/>
        <v>1000001212KARYA MATERIALBAMBANGAGT602421CRdPetrella Perla60X6024BOX25,92M2165000Abu-abu39600004524645246Bekasi</v>
      </c>
    </row>
    <row r="563" spans="1:20" x14ac:dyDescent="0.3">
      <c r="A563" s="2">
        <v>1000001212</v>
      </c>
      <c r="B563" s="2" t="s">
        <v>72</v>
      </c>
      <c r="C563" s="2" t="s">
        <v>64</v>
      </c>
      <c r="D563" s="2" t="s">
        <v>227</v>
      </c>
      <c r="E563" s="2" t="s">
        <v>228</v>
      </c>
      <c r="F563" s="2" t="s">
        <v>67</v>
      </c>
      <c r="G563" s="3">
        <v>4</v>
      </c>
      <c r="H563" s="2" t="s">
        <v>68</v>
      </c>
      <c r="I563" s="4">
        <v>4.32</v>
      </c>
      <c r="J563" s="2" t="s">
        <v>69</v>
      </c>
      <c r="K563" s="3">
        <v>165000</v>
      </c>
      <c r="L563" s="3" t="s">
        <v>216</v>
      </c>
      <c r="M563" s="3">
        <v>660000</v>
      </c>
      <c r="N563" s="5">
        <v>45254</v>
      </c>
      <c r="O563" s="5">
        <v>45254</v>
      </c>
      <c r="P563" s="2"/>
      <c r="Q563" s="2"/>
      <c r="R563" s="6"/>
      <c r="S563" s="2" t="s">
        <v>75</v>
      </c>
      <c r="T563" t="str">
        <f t="shared" si="8"/>
        <v>1000001212KARYA MATERIALBAMBANGAGT602059RdMarmifera White60X604BOX4,32M2165000Abu-abu6600004525445254Bekasi</v>
      </c>
    </row>
    <row r="564" spans="1:20" x14ac:dyDescent="0.3">
      <c r="A564" s="2">
        <v>1000001212</v>
      </c>
      <c r="B564" s="2" t="s">
        <v>72</v>
      </c>
      <c r="C564" s="2" t="s">
        <v>64</v>
      </c>
      <c r="D564" s="2" t="s">
        <v>229</v>
      </c>
      <c r="E564" s="2" t="s">
        <v>230</v>
      </c>
      <c r="F564" s="2" t="s">
        <v>67</v>
      </c>
      <c r="G564" s="3">
        <v>28</v>
      </c>
      <c r="H564" s="2" t="s">
        <v>68</v>
      </c>
      <c r="I564" s="4">
        <v>30.24</v>
      </c>
      <c r="J564" s="2" t="s">
        <v>69</v>
      </c>
      <c r="K564" s="3">
        <v>165000</v>
      </c>
      <c r="L564" s="3" t="s">
        <v>216</v>
      </c>
      <c r="M564" s="3">
        <v>4620000</v>
      </c>
      <c r="N564" s="5">
        <v>45257</v>
      </c>
      <c r="O564" s="5">
        <v>45259</v>
      </c>
      <c r="P564" s="2"/>
      <c r="Q564" s="2"/>
      <c r="R564" s="6"/>
      <c r="S564" s="2" t="s">
        <v>75</v>
      </c>
      <c r="T564" t="str">
        <f t="shared" si="8"/>
        <v>1000001212KARYA MATERIALBAMBANGAGT605517RdPalais Bianca60X6028BOX30,24M2165000Abu-abu46200004525745259Bekasi</v>
      </c>
    </row>
    <row r="565" spans="1:20" x14ac:dyDescent="0.3">
      <c r="A565" s="2">
        <v>1000001212</v>
      </c>
      <c r="B565" s="2" t="s">
        <v>72</v>
      </c>
      <c r="C565" s="2" t="s">
        <v>64</v>
      </c>
      <c r="D565" s="2" t="s">
        <v>217</v>
      </c>
      <c r="E565" s="2" t="s">
        <v>218</v>
      </c>
      <c r="F565" s="2" t="s">
        <v>67</v>
      </c>
      <c r="G565" s="3">
        <v>3</v>
      </c>
      <c r="H565" s="2" t="s">
        <v>68</v>
      </c>
      <c r="I565" s="4">
        <v>3.24</v>
      </c>
      <c r="J565" s="2" t="s">
        <v>69</v>
      </c>
      <c r="K565" s="3">
        <v>165000</v>
      </c>
      <c r="L565" s="3" t="s">
        <v>216</v>
      </c>
      <c r="M565" s="3">
        <v>495000</v>
      </c>
      <c r="N565" s="5">
        <v>45259</v>
      </c>
      <c r="O565" s="5">
        <v>45260</v>
      </c>
      <c r="P565" s="2"/>
      <c r="Q565" s="2"/>
      <c r="R565" s="6"/>
      <c r="S565" s="2" t="s">
        <v>75</v>
      </c>
      <c r="T565" t="str">
        <f t="shared" si="8"/>
        <v>1000001212KARYA MATERIALBAMBANGAGT602421CRdPetrella Perla60X603BOX3,24M2165000Abu-abu4950004525945260Bekasi</v>
      </c>
    </row>
    <row r="566" spans="1:20" x14ac:dyDescent="0.3">
      <c r="A566" s="2">
        <v>1000001212</v>
      </c>
      <c r="B566" s="2" t="s">
        <v>72</v>
      </c>
      <c r="C566" s="2" t="s">
        <v>64</v>
      </c>
      <c r="D566" s="2" t="s">
        <v>217</v>
      </c>
      <c r="E566" s="2" t="s">
        <v>218</v>
      </c>
      <c r="F566" s="2" t="s">
        <v>67</v>
      </c>
      <c r="G566" s="3">
        <v>1</v>
      </c>
      <c r="H566" s="2" t="s">
        <v>68</v>
      </c>
      <c r="I566" s="4">
        <v>1.08</v>
      </c>
      <c r="J566" s="2" t="s">
        <v>69</v>
      </c>
      <c r="K566" s="3">
        <v>165000</v>
      </c>
      <c r="L566" s="3" t="s">
        <v>216</v>
      </c>
      <c r="M566" s="3">
        <v>165000</v>
      </c>
      <c r="N566" s="5">
        <v>45237</v>
      </c>
      <c r="O566" s="5">
        <v>45237</v>
      </c>
      <c r="P566" s="2"/>
      <c r="Q566" s="2"/>
      <c r="R566" s="6"/>
      <c r="S566" s="2" t="s">
        <v>75</v>
      </c>
      <c r="T566" t="str">
        <f t="shared" si="8"/>
        <v>1000001212KARYA MATERIALBAMBANGAGT602421CRdPetrella Perla60X601BOX1,08M2165000Abu-abu1650004523745237Bekasi</v>
      </c>
    </row>
    <row r="567" spans="1:20" x14ac:dyDescent="0.3">
      <c r="A567" s="2">
        <v>1000001010</v>
      </c>
      <c r="B567" s="2" t="s">
        <v>63</v>
      </c>
      <c r="C567" s="2" t="s">
        <v>82</v>
      </c>
      <c r="D567" s="2" t="s">
        <v>219</v>
      </c>
      <c r="E567" s="2" t="s">
        <v>220</v>
      </c>
      <c r="F567" s="2" t="s">
        <v>67</v>
      </c>
      <c r="G567" s="3">
        <v>5</v>
      </c>
      <c r="H567" s="2" t="s">
        <v>68</v>
      </c>
      <c r="I567" s="4">
        <v>5.4</v>
      </c>
      <c r="J567" s="2" t="s">
        <v>69</v>
      </c>
      <c r="K567" s="3">
        <v>165000</v>
      </c>
      <c r="L567" s="3" t="s">
        <v>216</v>
      </c>
      <c r="M567" s="3">
        <v>825000</v>
      </c>
      <c r="N567" s="5">
        <v>45230</v>
      </c>
      <c r="O567" s="5">
        <v>45231</v>
      </c>
      <c r="P567" s="2"/>
      <c r="Q567" s="2"/>
      <c r="R567" s="6"/>
      <c r="S567" s="2" t="s">
        <v>71</v>
      </c>
      <c r="T567" t="str">
        <f t="shared" si="8"/>
        <v>1000001010KERAMIK 123RIZALAGT602422CRdPetrella Grigio60X605BOX5,4M2165000Abu-abu8250004523045231Depok</v>
      </c>
    </row>
    <row r="568" spans="1:20" x14ac:dyDescent="0.3">
      <c r="A568" s="2">
        <v>1000001010</v>
      </c>
      <c r="B568" s="2" t="s">
        <v>63</v>
      </c>
      <c r="C568" s="2" t="s">
        <v>82</v>
      </c>
      <c r="D568" s="2" t="s">
        <v>225</v>
      </c>
      <c r="E568" s="2" t="s">
        <v>226</v>
      </c>
      <c r="F568" s="2" t="s">
        <v>67</v>
      </c>
      <c r="G568" s="3">
        <v>37</v>
      </c>
      <c r="H568" s="2" t="s">
        <v>68</v>
      </c>
      <c r="I568" s="4">
        <v>39.96</v>
      </c>
      <c r="J568" s="2" t="s">
        <v>69</v>
      </c>
      <c r="K568" s="3">
        <v>165000</v>
      </c>
      <c r="L568" s="3" t="s">
        <v>216</v>
      </c>
      <c r="M568" s="3">
        <v>6105000</v>
      </c>
      <c r="N568" s="5">
        <v>45279</v>
      </c>
      <c r="O568" s="5">
        <v>45289</v>
      </c>
      <c r="P568" s="2"/>
      <c r="Q568" s="2"/>
      <c r="R568" s="6"/>
      <c r="S568" s="2" t="s">
        <v>71</v>
      </c>
      <c r="T568" t="str">
        <f t="shared" si="8"/>
        <v>1000001010KERAMIK 123RIZALAGT602140CRdStanford Grigio60X6037BOX39,96M2165000Abu-abu61050004527945289Depok</v>
      </c>
    </row>
    <row r="569" spans="1:20" x14ac:dyDescent="0.3">
      <c r="A569" s="2">
        <v>1000001010</v>
      </c>
      <c r="B569" s="2" t="s">
        <v>63</v>
      </c>
      <c r="C569" s="2" t="s">
        <v>82</v>
      </c>
      <c r="D569" s="2" t="s">
        <v>225</v>
      </c>
      <c r="E569" s="2" t="s">
        <v>226</v>
      </c>
      <c r="F569" s="2" t="s">
        <v>67</v>
      </c>
      <c r="G569" s="3">
        <v>10</v>
      </c>
      <c r="H569" s="2" t="s">
        <v>68</v>
      </c>
      <c r="I569" s="4">
        <v>10.8</v>
      </c>
      <c r="J569" s="2" t="s">
        <v>69</v>
      </c>
      <c r="K569" s="3">
        <v>165000</v>
      </c>
      <c r="L569" s="3" t="s">
        <v>216</v>
      </c>
      <c r="M569" s="3">
        <v>1650000</v>
      </c>
      <c r="N569" s="5">
        <v>45289</v>
      </c>
      <c r="O569" s="5">
        <v>45289</v>
      </c>
      <c r="P569" s="2"/>
      <c r="Q569" s="2"/>
      <c r="R569" s="6"/>
      <c r="S569" s="2" t="s">
        <v>71</v>
      </c>
      <c r="T569" t="str">
        <f t="shared" si="8"/>
        <v>1000001010KERAMIK 123RIZALAGT602140CRdStanford Grigio60X6010BOX10,8M2165000Abu-abu16500004528945289Depok</v>
      </c>
    </row>
    <row r="570" spans="1:20" x14ac:dyDescent="0.3">
      <c r="A570" s="2">
        <v>1000001010</v>
      </c>
      <c r="B570" s="2" t="s">
        <v>63</v>
      </c>
      <c r="C570" s="2" t="s">
        <v>82</v>
      </c>
      <c r="D570" s="2" t="s">
        <v>225</v>
      </c>
      <c r="E570" s="2" t="s">
        <v>226</v>
      </c>
      <c r="F570" s="2" t="s">
        <v>67</v>
      </c>
      <c r="G570" s="3">
        <v>32</v>
      </c>
      <c r="H570" s="2" t="s">
        <v>68</v>
      </c>
      <c r="I570" s="4">
        <v>34.56</v>
      </c>
      <c r="J570" s="2" t="s">
        <v>69</v>
      </c>
      <c r="K570" s="3">
        <v>165000</v>
      </c>
      <c r="L570" s="3" t="s">
        <v>216</v>
      </c>
      <c r="M570" s="3">
        <v>5280000</v>
      </c>
      <c r="N570" s="5">
        <v>45289</v>
      </c>
      <c r="O570" s="5">
        <v>45289</v>
      </c>
      <c r="P570" s="2"/>
      <c r="Q570" s="2"/>
      <c r="R570" s="6"/>
      <c r="S570" s="2" t="s">
        <v>71</v>
      </c>
      <c r="T570" t="str">
        <f t="shared" si="8"/>
        <v>1000001010KERAMIK 123RIZALAGT602140CRdStanford Grigio60X6032BOX34,56M2165000Abu-abu52800004528945289Depok</v>
      </c>
    </row>
    <row r="571" spans="1:20" x14ac:dyDescent="0.3">
      <c r="A571" s="2">
        <v>1000001111</v>
      </c>
      <c r="B571" s="2" t="s">
        <v>131</v>
      </c>
      <c r="C571" s="2" t="s">
        <v>132</v>
      </c>
      <c r="D571" s="2" t="s">
        <v>217</v>
      </c>
      <c r="E571" s="2" t="s">
        <v>218</v>
      </c>
      <c r="F571" s="2" t="s">
        <v>67</v>
      </c>
      <c r="G571" s="3">
        <v>40</v>
      </c>
      <c r="H571" s="2" t="s">
        <v>68</v>
      </c>
      <c r="I571" s="4">
        <v>43.2</v>
      </c>
      <c r="J571" s="2" t="s">
        <v>69</v>
      </c>
      <c r="K571" s="3">
        <v>165000</v>
      </c>
      <c r="L571" s="3" t="s">
        <v>216</v>
      </c>
      <c r="M571" s="3">
        <v>6600000</v>
      </c>
      <c r="N571" s="5">
        <v>45281</v>
      </c>
      <c r="O571" s="5">
        <v>45286</v>
      </c>
      <c r="P571" s="2"/>
      <c r="Q571" s="2"/>
      <c r="R571" s="6"/>
      <c r="S571" s="2" t="s">
        <v>133</v>
      </c>
      <c r="T571" t="str">
        <f t="shared" si="8"/>
        <v>1000001111NIA BANGUNANHARRYAGT602421CRdPetrella Perla60X6040BOX43,2M2165000Abu-abu66000004528145286Jakarta</v>
      </c>
    </row>
    <row r="572" spans="1:20" x14ac:dyDescent="0.3">
      <c r="A572" s="2">
        <v>1000001010</v>
      </c>
      <c r="B572" s="2" t="s">
        <v>63</v>
      </c>
      <c r="C572" s="2" t="s">
        <v>82</v>
      </c>
      <c r="D572" s="2" t="s">
        <v>219</v>
      </c>
      <c r="E572" s="2" t="s">
        <v>220</v>
      </c>
      <c r="F572" s="2" t="s">
        <v>67</v>
      </c>
      <c r="G572" s="3">
        <v>2</v>
      </c>
      <c r="H572" s="2" t="s">
        <v>68</v>
      </c>
      <c r="I572" s="4">
        <v>2.16</v>
      </c>
      <c r="J572" s="2" t="s">
        <v>69</v>
      </c>
      <c r="K572" s="3">
        <v>165000</v>
      </c>
      <c r="L572" s="3" t="s">
        <v>216</v>
      </c>
      <c r="M572" s="3">
        <v>330000</v>
      </c>
      <c r="N572" s="5">
        <v>45282</v>
      </c>
      <c r="O572" s="5">
        <v>45282</v>
      </c>
      <c r="P572" s="2"/>
      <c r="Q572" s="2"/>
      <c r="R572" s="6"/>
      <c r="S572" s="2" t="s">
        <v>71</v>
      </c>
      <c r="T572" t="str">
        <f t="shared" si="8"/>
        <v>1000001010KERAMIK 123RIZALAGT602422CRdPetrella Grigio60X602BOX2,16M2165000Abu-abu3300004528245282Depok</v>
      </c>
    </row>
    <row r="573" spans="1:20" x14ac:dyDescent="0.3">
      <c r="A573" s="2">
        <v>1000001010</v>
      </c>
      <c r="B573" s="2" t="s">
        <v>63</v>
      </c>
      <c r="C573" s="2" t="s">
        <v>82</v>
      </c>
      <c r="D573" s="2" t="s">
        <v>219</v>
      </c>
      <c r="E573" s="2" t="s">
        <v>220</v>
      </c>
      <c r="F573" s="2" t="s">
        <v>67</v>
      </c>
      <c r="G573" s="3">
        <v>9</v>
      </c>
      <c r="H573" s="2" t="s">
        <v>68</v>
      </c>
      <c r="I573" s="4">
        <v>9.7200000000000006</v>
      </c>
      <c r="J573" s="2" t="s">
        <v>69</v>
      </c>
      <c r="K573" s="3">
        <v>165000</v>
      </c>
      <c r="L573" s="3" t="s">
        <v>216</v>
      </c>
      <c r="M573" s="3">
        <v>1485000</v>
      </c>
      <c r="N573" s="5">
        <v>45267</v>
      </c>
      <c r="O573" s="5">
        <v>45271</v>
      </c>
      <c r="P573" s="2"/>
      <c r="Q573" s="2"/>
      <c r="R573" s="6"/>
      <c r="S573" s="2" t="s">
        <v>71</v>
      </c>
      <c r="T573" t="str">
        <f t="shared" si="8"/>
        <v>1000001010KERAMIK 123RIZALAGT602422CRdPetrella Grigio60X609BOX9,72M2165000Abu-abu14850004526745271Depok</v>
      </c>
    </row>
    <row r="574" spans="1:20" x14ac:dyDescent="0.3">
      <c r="A574" s="2">
        <v>1000001010</v>
      </c>
      <c r="B574" s="2" t="s">
        <v>63</v>
      </c>
      <c r="C574" s="2" t="s">
        <v>82</v>
      </c>
      <c r="D574" s="2" t="s">
        <v>219</v>
      </c>
      <c r="E574" s="2" t="s">
        <v>220</v>
      </c>
      <c r="F574" s="2" t="s">
        <v>67</v>
      </c>
      <c r="G574" s="3">
        <v>2</v>
      </c>
      <c r="H574" s="2" t="s">
        <v>68</v>
      </c>
      <c r="I574" s="4">
        <v>2.16</v>
      </c>
      <c r="J574" s="2" t="s">
        <v>69</v>
      </c>
      <c r="K574" s="3">
        <v>165000</v>
      </c>
      <c r="L574" s="3" t="s">
        <v>216</v>
      </c>
      <c r="M574" s="3">
        <v>330000</v>
      </c>
      <c r="N574" s="5">
        <v>45267</v>
      </c>
      <c r="O574" s="5">
        <v>45271</v>
      </c>
      <c r="P574" s="2"/>
      <c r="Q574" s="2"/>
      <c r="R574" s="6"/>
      <c r="S574" s="2" t="s">
        <v>71</v>
      </c>
      <c r="T574" t="str">
        <f t="shared" si="8"/>
        <v>1000001010KERAMIK 123RIZALAGT602422CRdPetrella Grigio60X602BOX2,16M2165000Abu-abu3300004526745271Depok</v>
      </c>
    </row>
    <row r="575" spans="1:20" x14ac:dyDescent="0.3">
      <c r="A575" s="2">
        <v>1000001010</v>
      </c>
      <c r="B575" s="2" t="s">
        <v>63</v>
      </c>
      <c r="C575" s="2" t="s">
        <v>82</v>
      </c>
      <c r="D575" s="2" t="s">
        <v>227</v>
      </c>
      <c r="E575" s="2" t="s">
        <v>228</v>
      </c>
      <c r="F575" s="2" t="s">
        <v>67</v>
      </c>
      <c r="G575" s="3">
        <v>7</v>
      </c>
      <c r="H575" s="2" t="s">
        <v>68</v>
      </c>
      <c r="I575" s="4">
        <v>7.56</v>
      </c>
      <c r="J575" s="2" t="s">
        <v>69</v>
      </c>
      <c r="K575" s="3">
        <v>165000</v>
      </c>
      <c r="L575" s="3" t="s">
        <v>216</v>
      </c>
      <c r="M575" s="3">
        <v>1155000</v>
      </c>
      <c r="N575" s="5">
        <v>45271</v>
      </c>
      <c r="O575" s="5">
        <v>45272</v>
      </c>
      <c r="P575" s="2"/>
      <c r="Q575" s="2"/>
      <c r="R575" s="6"/>
      <c r="S575" s="2" t="s">
        <v>71</v>
      </c>
      <c r="T575" t="str">
        <f t="shared" si="8"/>
        <v>1000001010KERAMIK 123RIZALAGT602059RdMarmifera White60X607BOX7,56M2165000Abu-abu11550004527145272Depok</v>
      </c>
    </row>
    <row r="576" spans="1:20" x14ac:dyDescent="0.3">
      <c r="A576" s="2">
        <v>1000001010</v>
      </c>
      <c r="B576" s="2" t="s">
        <v>63</v>
      </c>
      <c r="C576" s="2" t="s">
        <v>82</v>
      </c>
      <c r="D576" s="2" t="s">
        <v>217</v>
      </c>
      <c r="E576" s="2" t="s">
        <v>218</v>
      </c>
      <c r="F576" s="2" t="s">
        <v>67</v>
      </c>
      <c r="G576" s="3">
        <v>10</v>
      </c>
      <c r="H576" s="2" t="s">
        <v>68</v>
      </c>
      <c r="I576" s="4">
        <v>10.8</v>
      </c>
      <c r="J576" s="2" t="s">
        <v>69</v>
      </c>
      <c r="K576" s="3">
        <v>165000</v>
      </c>
      <c r="L576" s="3" t="s">
        <v>216</v>
      </c>
      <c r="M576" s="3">
        <v>1650000</v>
      </c>
      <c r="N576" s="5">
        <v>45272</v>
      </c>
      <c r="O576" s="5">
        <v>45273</v>
      </c>
      <c r="P576" s="2"/>
      <c r="Q576" s="2"/>
      <c r="R576" s="6"/>
      <c r="S576" s="2" t="s">
        <v>71</v>
      </c>
      <c r="T576" t="str">
        <f t="shared" si="8"/>
        <v>1000001010KERAMIK 123RIZALAGT602421CRdPetrella Perla60X6010BOX10,8M2165000Abu-abu16500004527245273Depok</v>
      </c>
    </row>
    <row r="577" spans="1:20" x14ac:dyDescent="0.3">
      <c r="A577" s="2">
        <v>1000001212</v>
      </c>
      <c r="B577" s="2" t="s">
        <v>72</v>
      </c>
      <c r="C577" s="2" t="s">
        <v>64</v>
      </c>
      <c r="D577" s="2" t="s">
        <v>217</v>
      </c>
      <c r="E577" s="2" t="s">
        <v>218</v>
      </c>
      <c r="F577" s="2" t="s">
        <v>67</v>
      </c>
      <c r="G577" s="3">
        <v>1</v>
      </c>
      <c r="H577" s="2" t="s">
        <v>68</v>
      </c>
      <c r="I577" s="4">
        <v>1.08</v>
      </c>
      <c r="J577" s="2" t="s">
        <v>69</v>
      </c>
      <c r="K577" s="3">
        <v>165000</v>
      </c>
      <c r="L577" s="3" t="s">
        <v>216</v>
      </c>
      <c r="M577" s="3">
        <v>165000</v>
      </c>
      <c r="N577" s="5">
        <v>45279</v>
      </c>
      <c r="O577" s="5">
        <v>45279</v>
      </c>
      <c r="P577" s="2"/>
      <c r="Q577" s="2"/>
      <c r="R577" s="6"/>
      <c r="S577" s="2" t="s">
        <v>75</v>
      </c>
      <c r="T577" t="str">
        <f t="shared" si="8"/>
        <v>1000001212KARYA MATERIALBAMBANGAGT602421CRdPetrella Perla60X601BOX1,08M2165000Abu-abu1650004527945279Bekasi</v>
      </c>
    </row>
    <row r="578" spans="1:20" x14ac:dyDescent="0.3">
      <c r="A578" s="2">
        <v>1000001212</v>
      </c>
      <c r="B578" s="2" t="s">
        <v>72</v>
      </c>
      <c r="C578" s="2" t="s">
        <v>64</v>
      </c>
      <c r="D578" s="2" t="s">
        <v>219</v>
      </c>
      <c r="E578" s="2" t="s">
        <v>220</v>
      </c>
      <c r="F578" s="2" t="s">
        <v>67</v>
      </c>
      <c r="G578" s="3">
        <v>1</v>
      </c>
      <c r="H578" s="2" t="s">
        <v>68</v>
      </c>
      <c r="I578" s="4">
        <v>1.08</v>
      </c>
      <c r="J578" s="2" t="s">
        <v>69</v>
      </c>
      <c r="K578" s="3">
        <v>165000</v>
      </c>
      <c r="L578" s="3" t="s">
        <v>216</v>
      </c>
      <c r="M578" s="3">
        <v>165000</v>
      </c>
      <c r="N578" s="5">
        <v>45272</v>
      </c>
      <c r="O578" s="5">
        <v>45272</v>
      </c>
      <c r="P578" s="2"/>
      <c r="Q578" s="2"/>
      <c r="R578" s="6"/>
      <c r="S578" s="2" t="s">
        <v>75</v>
      </c>
      <c r="T578" t="str">
        <f t="shared" ref="T578:T641" si="9">_xlfn.CONCAT(A578:S578)</f>
        <v>1000001212KARYA MATERIALBAMBANGAGT602422CRdPetrella Grigio60X601BOX1,08M2165000Abu-abu1650004527245272Bekasi</v>
      </c>
    </row>
    <row r="579" spans="1:20" x14ac:dyDescent="0.3">
      <c r="A579" s="2">
        <v>1000001212</v>
      </c>
      <c r="B579" s="2" t="s">
        <v>72</v>
      </c>
      <c r="C579" s="2" t="s">
        <v>64</v>
      </c>
      <c r="D579" s="2" t="s">
        <v>219</v>
      </c>
      <c r="E579" s="2" t="s">
        <v>220</v>
      </c>
      <c r="F579" s="2" t="s">
        <v>67</v>
      </c>
      <c r="G579" s="3">
        <v>7</v>
      </c>
      <c r="H579" s="2" t="s">
        <v>68</v>
      </c>
      <c r="I579" s="4">
        <v>7.56</v>
      </c>
      <c r="J579" s="2" t="s">
        <v>69</v>
      </c>
      <c r="K579" s="3">
        <v>165000</v>
      </c>
      <c r="L579" s="3" t="s">
        <v>216</v>
      </c>
      <c r="M579" s="3">
        <v>1155000</v>
      </c>
      <c r="N579" s="5">
        <v>44972</v>
      </c>
      <c r="O579" s="5">
        <v>44974</v>
      </c>
      <c r="P579" s="2"/>
      <c r="Q579" s="2"/>
      <c r="R579" s="6"/>
      <c r="S579" s="2" t="s">
        <v>75</v>
      </c>
      <c r="T579" t="str">
        <f t="shared" si="9"/>
        <v>1000001212KARYA MATERIALBAMBANGAGT602422CRdPetrella Grigio60X607BOX7,56M2165000Abu-abu11550004497244974Bekasi</v>
      </c>
    </row>
    <row r="580" spans="1:20" x14ac:dyDescent="0.3">
      <c r="A580" s="2">
        <v>1000001212</v>
      </c>
      <c r="B580" s="2" t="s">
        <v>72</v>
      </c>
      <c r="C580" s="2" t="s">
        <v>64</v>
      </c>
      <c r="D580" s="2" t="s">
        <v>223</v>
      </c>
      <c r="E580" s="2" t="s">
        <v>224</v>
      </c>
      <c r="F580" s="2" t="s">
        <v>67</v>
      </c>
      <c r="G580" s="3">
        <v>47</v>
      </c>
      <c r="H580" s="2" t="s">
        <v>68</v>
      </c>
      <c r="I580" s="4">
        <v>50.76</v>
      </c>
      <c r="J580" s="2" t="s">
        <v>69</v>
      </c>
      <c r="K580" s="3">
        <v>165000</v>
      </c>
      <c r="L580" s="3" t="s">
        <v>216</v>
      </c>
      <c r="M580" s="3">
        <v>7755000</v>
      </c>
      <c r="N580" s="5">
        <v>44980</v>
      </c>
      <c r="O580" s="5">
        <v>44980</v>
      </c>
      <c r="P580" s="2"/>
      <c r="Q580" s="2"/>
      <c r="R580" s="6"/>
      <c r="S580" s="2" t="s">
        <v>75</v>
      </c>
      <c r="T580" t="str">
        <f t="shared" si="9"/>
        <v>1000001212KARYA MATERIALBAMBANGAGT602141CRdStanford Charcoal60X6047BOX50,76M2165000Abu-abu77550004498044980Bekasi</v>
      </c>
    </row>
    <row r="581" spans="1:20" x14ac:dyDescent="0.3">
      <c r="A581" s="2">
        <v>1000001212</v>
      </c>
      <c r="B581" s="2" t="s">
        <v>72</v>
      </c>
      <c r="C581" s="2" t="s">
        <v>64</v>
      </c>
      <c r="D581" s="2" t="s">
        <v>217</v>
      </c>
      <c r="E581" s="2" t="s">
        <v>218</v>
      </c>
      <c r="F581" s="2" t="s">
        <v>67</v>
      </c>
      <c r="G581" s="3">
        <v>3</v>
      </c>
      <c r="H581" s="2" t="s">
        <v>68</v>
      </c>
      <c r="I581" s="4">
        <v>3.24</v>
      </c>
      <c r="J581" s="2" t="s">
        <v>69</v>
      </c>
      <c r="K581" s="3">
        <v>165000</v>
      </c>
      <c r="L581" s="3" t="s">
        <v>216</v>
      </c>
      <c r="M581" s="3">
        <v>495000</v>
      </c>
      <c r="N581" s="5">
        <v>44981</v>
      </c>
      <c r="O581" s="5">
        <v>44984</v>
      </c>
      <c r="P581" s="2"/>
      <c r="Q581" s="2"/>
      <c r="R581" s="6"/>
      <c r="S581" s="2" t="s">
        <v>75</v>
      </c>
      <c r="T581" t="str">
        <f t="shared" si="9"/>
        <v>1000001212KARYA MATERIALBAMBANGAGT602421CRdPetrella Perla60X603BOX3,24M2165000Abu-abu4950004498144984Bekasi</v>
      </c>
    </row>
    <row r="582" spans="1:20" x14ac:dyDescent="0.3">
      <c r="A582" s="2">
        <v>1000001212</v>
      </c>
      <c r="B582" s="2" t="s">
        <v>72</v>
      </c>
      <c r="C582" s="2" t="s">
        <v>64</v>
      </c>
      <c r="D582" s="2" t="s">
        <v>219</v>
      </c>
      <c r="E582" s="2" t="s">
        <v>220</v>
      </c>
      <c r="F582" s="2" t="s">
        <v>67</v>
      </c>
      <c r="G582" s="3">
        <v>35</v>
      </c>
      <c r="H582" s="2" t="s">
        <v>68</v>
      </c>
      <c r="I582" s="4">
        <v>37.799999999999997</v>
      </c>
      <c r="J582" s="2" t="s">
        <v>69</v>
      </c>
      <c r="K582" s="3">
        <v>165000</v>
      </c>
      <c r="L582" s="3" t="s">
        <v>216</v>
      </c>
      <c r="M582" s="3">
        <v>5775000</v>
      </c>
      <c r="N582" s="5">
        <v>44981</v>
      </c>
      <c r="O582" s="5">
        <v>44984</v>
      </c>
      <c r="P582" s="2"/>
      <c r="Q582" s="2"/>
      <c r="R582" s="6"/>
      <c r="S582" s="2" t="s">
        <v>75</v>
      </c>
      <c r="T582" t="str">
        <f t="shared" si="9"/>
        <v>1000001212KARYA MATERIALBAMBANGAGT602422CRdPetrella Grigio60X6035BOX37,8M2165000Abu-abu57750004498144984Bekasi</v>
      </c>
    </row>
    <row r="583" spans="1:20" x14ac:dyDescent="0.3">
      <c r="A583" s="2">
        <v>1000001212</v>
      </c>
      <c r="B583" s="2" t="s">
        <v>72</v>
      </c>
      <c r="C583" s="2" t="s">
        <v>64</v>
      </c>
      <c r="D583" s="2" t="s">
        <v>217</v>
      </c>
      <c r="E583" s="2" t="s">
        <v>218</v>
      </c>
      <c r="F583" s="2" t="s">
        <v>67</v>
      </c>
      <c r="G583" s="3">
        <v>3</v>
      </c>
      <c r="H583" s="2" t="s">
        <v>68</v>
      </c>
      <c r="I583" s="4">
        <v>3.24</v>
      </c>
      <c r="J583" s="2" t="s">
        <v>69</v>
      </c>
      <c r="K583" s="3">
        <v>165000</v>
      </c>
      <c r="L583" s="3" t="s">
        <v>216</v>
      </c>
      <c r="M583" s="3">
        <v>495000</v>
      </c>
      <c r="N583" s="5">
        <v>44964</v>
      </c>
      <c r="O583" s="5">
        <v>44970</v>
      </c>
      <c r="P583" s="2"/>
      <c r="Q583" s="2"/>
      <c r="R583" s="6"/>
      <c r="S583" s="2" t="s">
        <v>75</v>
      </c>
      <c r="T583" t="str">
        <f t="shared" si="9"/>
        <v>1000001212KARYA MATERIALBAMBANGAGT602421CRdPetrella Perla60X603BOX3,24M2165000Abu-abu4950004496444970Bekasi</v>
      </c>
    </row>
    <row r="584" spans="1:20" x14ac:dyDescent="0.3">
      <c r="A584" s="2">
        <v>1000001212</v>
      </c>
      <c r="B584" s="2" t="s">
        <v>72</v>
      </c>
      <c r="C584" s="2" t="s">
        <v>64</v>
      </c>
      <c r="D584" s="2" t="s">
        <v>214</v>
      </c>
      <c r="E584" s="2" t="s">
        <v>215</v>
      </c>
      <c r="F584" s="2" t="s">
        <v>67</v>
      </c>
      <c r="G584" s="3">
        <v>44</v>
      </c>
      <c r="H584" s="2" t="s">
        <v>68</v>
      </c>
      <c r="I584" s="4">
        <v>47.52</v>
      </c>
      <c r="J584" s="2" t="s">
        <v>69</v>
      </c>
      <c r="K584" s="3">
        <v>165000</v>
      </c>
      <c r="L584" s="3" t="s">
        <v>216</v>
      </c>
      <c r="M584" s="3">
        <v>7260000</v>
      </c>
      <c r="N584" s="5">
        <v>44988</v>
      </c>
      <c r="O584" s="5">
        <v>44988</v>
      </c>
      <c r="P584" s="2" t="s">
        <v>17</v>
      </c>
      <c r="Q584" s="2" t="s">
        <v>91</v>
      </c>
      <c r="R584" s="6">
        <v>1500</v>
      </c>
      <c r="S584" s="2" t="s">
        <v>75</v>
      </c>
      <c r="T584" t="str">
        <f t="shared" si="9"/>
        <v>1000001212KARYA MATERIALBAMBANGAGT602139CRdStanford Perla60X6044BOX47,52M2165000Abu-abu72600004498844988Promo LebaranPromo Diskon Langsung1500Bekasi</v>
      </c>
    </row>
    <row r="585" spans="1:20" x14ac:dyDescent="0.3">
      <c r="A585" s="2">
        <v>1000001212</v>
      </c>
      <c r="B585" s="2" t="s">
        <v>72</v>
      </c>
      <c r="C585" s="2" t="s">
        <v>64</v>
      </c>
      <c r="D585" s="2" t="s">
        <v>223</v>
      </c>
      <c r="E585" s="2" t="s">
        <v>224</v>
      </c>
      <c r="F585" s="2" t="s">
        <v>67</v>
      </c>
      <c r="G585" s="3">
        <v>14</v>
      </c>
      <c r="H585" s="2" t="s">
        <v>68</v>
      </c>
      <c r="I585" s="4">
        <v>15.12</v>
      </c>
      <c r="J585" s="2" t="s">
        <v>69</v>
      </c>
      <c r="K585" s="3">
        <v>165000</v>
      </c>
      <c r="L585" s="3" t="s">
        <v>216</v>
      </c>
      <c r="M585" s="3">
        <v>2310000</v>
      </c>
      <c r="N585" s="5">
        <v>44993</v>
      </c>
      <c r="O585" s="5">
        <v>44993</v>
      </c>
      <c r="P585" s="2" t="s">
        <v>17</v>
      </c>
      <c r="Q585" s="2" t="s">
        <v>91</v>
      </c>
      <c r="R585" s="6">
        <v>1500</v>
      </c>
      <c r="S585" s="2" t="s">
        <v>75</v>
      </c>
      <c r="T585" t="str">
        <f t="shared" si="9"/>
        <v>1000001212KARYA MATERIALBAMBANGAGT602141CRdStanford Charcoal60X6014BOX15,12M2165000Abu-abu23100004499344993Promo LebaranPromo Diskon Langsung1500Bekasi</v>
      </c>
    </row>
    <row r="586" spans="1:20" x14ac:dyDescent="0.3">
      <c r="A586" s="2">
        <v>1000001212</v>
      </c>
      <c r="B586" s="2" t="s">
        <v>72</v>
      </c>
      <c r="C586" s="2" t="s">
        <v>64</v>
      </c>
      <c r="D586" s="2" t="s">
        <v>217</v>
      </c>
      <c r="E586" s="2" t="s">
        <v>218</v>
      </c>
      <c r="F586" s="2" t="s">
        <v>67</v>
      </c>
      <c r="G586" s="3">
        <v>1</v>
      </c>
      <c r="H586" s="2" t="s">
        <v>68</v>
      </c>
      <c r="I586" s="4">
        <v>1.08</v>
      </c>
      <c r="J586" s="2" t="s">
        <v>69</v>
      </c>
      <c r="K586" s="3">
        <v>165000</v>
      </c>
      <c r="L586" s="3" t="s">
        <v>216</v>
      </c>
      <c r="M586" s="3">
        <v>165000</v>
      </c>
      <c r="N586" s="5">
        <v>44995</v>
      </c>
      <c r="O586" s="5">
        <v>44995</v>
      </c>
      <c r="P586" s="2" t="s">
        <v>17</v>
      </c>
      <c r="Q586" s="2" t="s">
        <v>91</v>
      </c>
      <c r="R586" s="6">
        <v>1500</v>
      </c>
      <c r="S586" s="2" t="s">
        <v>75</v>
      </c>
      <c r="T586" t="str">
        <f t="shared" si="9"/>
        <v>1000001212KARYA MATERIALBAMBANGAGT602421CRdPetrella Perla60X601BOX1,08M2165000Abu-abu1650004499544995Promo LebaranPromo Diskon Langsung1500Bekasi</v>
      </c>
    </row>
    <row r="587" spans="1:20" x14ac:dyDescent="0.3">
      <c r="A587" s="2">
        <v>1000001212</v>
      </c>
      <c r="B587" s="2" t="s">
        <v>72</v>
      </c>
      <c r="C587" s="2" t="s">
        <v>64</v>
      </c>
      <c r="D587" s="2" t="s">
        <v>225</v>
      </c>
      <c r="E587" s="2" t="s">
        <v>226</v>
      </c>
      <c r="F587" s="2" t="s">
        <v>67</v>
      </c>
      <c r="G587" s="3">
        <v>16</v>
      </c>
      <c r="H587" s="2" t="s">
        <v>68</v>
      </c>
      <c r="I587" s="4">
        <v>17.28</v>
      </c>
      <c r="J587" s="2" t="s">
        <v>69</v>
      </c>
      <c r="K587" s="3">
        <v>165000</v>
      </c>
      <c r="L587" s="3" t="s">
        <v>216</v>
      </c>
      <c r="M587" s="3">
        <v>2640000</v>
      </c>
      <c r="N587" s="5">
        <v>44994</v>
      </c>
      <c r="O587" s="5">
        <v>44996</v>
      </c>
      <c r="P587" s="2" t="s">
        <v>17</v>
      </c>
      <c r="Q587" s="2" t="s">
        <v>91</v>
      </c>
      <c r="R587" s="6">
        <v>1500</v>
      </c>
      <c r="S587" s="2" t="s">
        <v>75</v>
      </c>
      <c r="T587" t="str">
        <f t="shared" si="9"/>
        <v>1000001212KARYA MATERIALBAMBANGAGT602140CRdStanford Grigio60X6016BOX17,28M2165000Abu-abu26400004499444996Promo LebaranPromo Diskon Langsung1500Bekasi</v>
      </c>
    </row>
    <row r="588" spans="1:20" x14ac:dyDescent="0.3">
      <c r="A588" s="2">
        <v>1000001212</v>
      </c>
      <c r="B588" s="2" t="s">
        <v>72</v>
      </c>
      <c r="C588" s="2" t="s">
        <v>64</v>
      </c>
      <c r="D588" s="2" t="s">
        <v>214</v>
      </c>
      <c r="E588" s="2" t="s">
        <v>215</v>
      </c>
      <c r="F588" s="2" t="s">
        <v>67</v>
      </c>
      <c r="G588" s="3">
        <v>13</v>
      </c>
      <c r="H588" s="2" t="s">
        <v>68</v>
      </c>
      <c r="I588" s="4">
        <v>14.04</v>
      </c>
      <c r="J588" s="2" t="s">
        <v>69</v>
      </c>
      <c r="K588" s="3">
        <v>165000</v>
      </c>
      <c r="L588" s="3" t="s">
        <v>216</v>
      </c>
      <c r="M588" s="3">
        <v>2145000</v>
      </c>
      <c r="N588" s="5">
        <v>44998</v>
      </c>
      <c r="O588" s="5">
        <v>44998</v>
      </c>
      <c r="P588" s="2" t="s">
        <v>17</v>
      </c>
      <c r="Q588" s="2" t="s">
        <v>91</v>
      </c>
      <c r="R588" s="6">
        <v>1500</v>
      </c>
      <c r="S588" s="2" t="s">
        <v>75</v>
      </c>
      <c r="T588" t="str">
        <f t="shared" si="9"/>
        <v>1000001212KARYA MATERIALBAMBANGAGT602139CRdStanford Perla60X6013BOX14,04M2165000Abu-abu21450004499844998Promo LebaranPromo Diskon Langsung1500Bekasi</v>
      </c>
    </row>
    <row r="589" spans="1:20" x14ac:dyDescent="0.3">
      <c r="A589" s="2">
        <v>1000001212</v>
      </c>
      <c r="B589" s="2" t="s">
        <v>72</v>
      </c>
      <c r="C589" s="2" t="s">
        <v>64</v>
      </c>
      <c r="D589" s="2" t="s">
        <v>225</v>
      </c>
      <c r="E589" s="2" t="s">
        <v>226</v>
      </c>
      <c r="F589" s="2" t="s">
        <v>67</v>
      </c>
      <c r="G589" s="3">
        <v>28</v>
      </c>
      <c r="H589" s="2" t="s">
        <v>68</v>
      </c>
      <c r="I589" s="4">
        <v>30.24</v>
      </c>
      <c r="J589" s="2" t="s">
        <v>69</v>
      </c>
      <c r="K589" s="3">
        <v>165000</v>
      </c>
      <c r="L589" s="3" t="s">
        <v>216</v>
      </c>
      <c r="M589" s="3">
        <v>4620000</v>
      </c>
      <c r="N589" s="5">
        <v>44999</v>
      </c>
      <c r="O589" s="5">
        <v>44999</v>
      </c>
      <c r="P589" s="2" t="s">
        <v>17</v>
      </c>
      <c r="Q589" s="2" t="s">
        <v>91</v>
      </c>
      <c r="R589" s="6">
        <v>1500</v>
      </c>
      <c r="S589" s="2" t="s">
        <v>75</v>
      </c>
      <c r="T589" t="str">
        <f t="shared" si="9"/>
        <v>1000001212KARYA MATERIALBAMBANGAGT602140CRdStanford Grigio60X6028BOX30,24M2165000Abu-abu46200004499944999Promo LebaranPromo Diskon Langsung1500Bekasi</v>
      </c>
    </row>
    <row r="590" spans="1:20" x14ac:dyDescent="0.3">
      <c r="A590" s="2">
        <v>1000001212</v>
      </c>
      <c r="B590" s="2" t="s">
        <v>72</v>
      </c>
      <c r="C590" s="2" t="s">
        <v>64</v>
      </c>
      <c r="D590" s="2" t="s">
        <v>217</v>
      </c>
      <c r="E590" s="2" t="s">
        <v>218</v>
      </c>
      <c r="F590" s="2" t="s">
        <v>67</v>
      </c>
      <c r="G590" s="3">
        <v>5</v>
      </c>
      <c r="H590" s="2" t="s">
        <v>68</v>
      </c>
      <c r="I590" s="4">
        <v>5.4</v>
      </c>
      <c r="J590" s="2" t="s">
        <v>69</v>
      </c>
      <c r="K590" s="3">
        <v>165000</v>
      </c>
      <c r="L590" s="3" t="s">
        <v>216</v>
      </c>
      <c r="M590" s="3">
        <v>825000</v>
      </c>
      <c r="N590" s="5">
        <v>44999</v>
      </c>
      <c r="O590" s="5">
        <v>45000</v>
      </c>
      <c r="P590" s="2" t="s">
        <v>17</v>
      </c>
      <c r="Q590" s="2" t="s">
        <v>91</v>
      </c>
      <c r="R590" s="6">
        <v>1500</v>
      </c>
      <c r="S590" s="2" t="s">
        <v>75</v>
      </c>
      <c r="T590" t="str">
        <f t="shared" si="9"/>
        <v>1000001212KARYA MATERIALBAMBANGAGT602421CRdPetrella Perla60X605BOX5,4M2165000Abu-abu8250004499945000Promo LebaranPromo Diskon Langsung1500Bekasi</v>
      </c>
    </row>
    <row r="591" spans="1:20" x14ac:dyDescent="0.3">
      <c r="A591" s="2">
        <v>1000001212</v>
      </c>
      <c r="B591" s="2" t="s">
        <v>72</v>
      </c>
      <c r="C591" s="2" t="s">
        <v>64</v>
      </c>
      <c r="D591" s="2" t="s">
        <v>221</v>
      </c>
      <c r="E591" s="2" t="s">
        <v>222</v>
      </c>
      <c r="F591" s="2" t="s">
        <v>67</v>
      </c>
      <c r="G591" s="3">
        <v>29</v>
      </c>
      <c r="H591" s="2" t="s">
        <v>68</v>
      </c>
      <c r="I591" s="4">
        <v>31.32</v>
      </c>
      <c r="J591" s="2" t="s">
        <v>69</v>
      </c>
      <c r="K591" s="3">
        <v>165000</v>
      </c>
      <c r="L591" s="3" t="s">
        <v>216</v>
      </c>
      <c r="M591" s="3">
        <v>4785000</v>
      </c>
      <c r="N591" s="5">
        <v>45000</v>
      </c>
      <c r="O591" s="5">
        <v>45002</v>
      </c>
      <c r="P591" s="2" t="s">
        <v>17</v>
      </c>
      <c r="Q591" s="2" t="s">
        <v>91</v>
      </c>
      <c r="R591" s="6">
        <v>1500</v>
      </c>
      <c r="S591" s="2" t="s">
        <v>75</v>
      </c>
      <c r="T591" t="str">
        <f t="shared" si="9"/>
        <v>1000001212KARYA MATERIALBAMBANGAGT602423CRdPetrella Charcoal60X6029BOX31,32M2165000Abu-abu47850004500045002Promo LebaranPromo Diskon Langsung1500Bekasi</v>
      </c>
    </row>
    <row r="592" spans="1:20" x14ac:dyDescent="0.3">
      <c r="A592" s="2">
        <v>1000001212</v>
      </c>
      <c r="B592" s="2" t="s">
        <v>72</v>
      </c>
      <c r="C592" s="2" t="s">
        <v>64</v>
      </c>
      <c r="D592" s="2" t="s">
        <v>221</v>
      </c>
      <c r="E592" s="2" t="s">
        <v>222</v>
      </c>
      <c r="F592" s="2" t="s">
        <v>67</v>
      </c>
      <c r="G592" s="3">
        <v>1</v>
      </c>
      <c r="H592" s="2" t="s">
        <v>68</v>
      </c>
      <c r="I592" s="4">
        <v>1.08</v>
      </c>
      <c r="J592" s="2" t="s">
        <v>69</v>
      </c>
      <c r="K592" s="3">
        <v>165000</v>
      </c>
      <c r="L592" s="3" t="s">
        <v>216</v>
      </c>
      <c r="M592" s="3">
        <v>165000</v>
      </c>
      <c r="N592" s="5">
        <v>45012</v>
      </c>
      <c r="O592" s="5">
        <v>45012</v>
      </c>
      <c r="P592" s="2" t="s">
        <v>17</v>
      </c>
      <c r="Q592" s="2" t="s">
        <v>91</v>
      </c>
      <c r="R592" s="6">
        <v>1500</v>
      </c>
      <c r="S592" s="2" t="s">
        <v>75</v>
      </c>
      <c r="T592" t="str">
        <f t="shared" si="9"/>
        <v>1000001212KARYA MATERIALBAMBANGAGT602423CRdPetrella Charcoal60X601BOX1,08M2165000Abu-abu1650004501245012Promo LebaranPromo Diskon Langsung1500Bekasi</v>
      </c>
    </row>
    <row r="593" spans="1:20" x14ac:dyDescent="0.3">
      <c r="A593" s="2">
        <v>1000001212</v>
      </c>
      <c r="B593" s="2" t="s">
        <v>72</v>
      </c>
      <c r="C593" s="2" t="s">
        <v>64</v>
      </c>
      <c r="D593" s="2" t="s">
        <v>221</v>
      </c>
      <c r="E593" s="2" t="s">
        <v>222</v>
      </c>
      <c r="F593" s="2" t="s">
        <v>67</v>
      </c>
      <c r="G593" s="3">
        <v>26</v>
      </c>
      <c r="H593" s="2" t="s">
        <v>68</v>
      </c>
      <c r="I593" s="4">
        <v>28.08</v>
      </c>
      <c r="J593" s="2" t="s">
        <v>69</v>
      </c>
      <c r="K593" s="3">
        <v>165000</v>
      </c>
      <c r="L593" s="3" t="s">
        <v>216</v>
      </c>
      <c r="M593" s="3">
        <v>4290000</v>
      </c>
      <c r="N593" s="5">
        <v>45010</v>
      </c>
      <c r="O593" s="5">
        <v>45013</v>
      </c>
      <c r="P593" s="2" t="s">
        <v>17</v>
      </c>
      <c r="Q593" s="2" t="s">
        <v>91</v>
      </c>
      <c r="R593" s="6">
        <v>1500</v>
      </c>
      <c r="S593" s="2" t="s">
        <v>75</v>
      </c>
      <c r="T593" t="str">
        <f t="shared" si="9"/>
        <v>1000001212KARYA MATERIALBAMBANGAGT602423CRdPetrella Charcoal60X6026BOX28,08M2165000Abu-abu42900004501045013Promo LebaranPromo Diskon Langsung1500Bekasi</v>
      </c>
    </row>
    <row r="594" spans="1:20" x14ac:dyDescent="0.3">
      <c r="A594" s="2">
        <v>1000001212</v>
      </c>
      <c r="B594" s="2" t="s">
        <v>72</v>
      </c>
      <c r="C594" s="2" t="s">
        <v>64</v>
      </c>
      <c r="D594" s="2" t="s">
        <v>217</v>
      </c>
      <c r="E594" s="2" t="s">
        <v>218</v>
      </c>
      <c r="F594" s="2" t="s">
        <v>67</v>
      </c>
      <c r="G594" s="3">
        <v>1</v>
      </c>
      <c r="H594" s="2" t="s">
        <v>68</v>
      </c>
      <c r="I594" s="4">
        <v>1.08</v>
      </c>
      <c r="J594" s="2" t="s">
        <v>69</v>
      </c>
      <c r="K594" s="3">
        <v>165000</v>
      </c>
      <c r="L594" s="3" t="s">
        <v>216</v>
      </c>
      <c r="M594" s="3">
        <v>165000</v>
      </c>
      <c r="N594" s="5">
        <v>45029</v>
      </c>
      <c r="O594" s="5">
        <v>45029</v>
      </c>
      <c r="P594" s="2" t="s">
        <v>17</v>
      </c>
      <c r="Q594" s="2" t="s">
        <v>91</v>
      </c>
      <c r="R594" s="6">
        <v>1500</v>
      </c>
      <c r="S594" s="2" t="s">
        <v>75</v>
      </c>
      <c r="T594" t="str">
        <f t="shared" si="9"/>
        <v>1000001212KARYA MATERIALBAMBANGAGT602421CRdPetrella Perla60X601BOX1,08M2165000Abu-abu1650004502945029Promo LebaranPromo Diskon Langsung1500Bekasi</v>
      </c>
    </row>
    <row r="595" spans="1:20" x14ac:dyDescent="0.3">
      <c r="A595" s="2">
        <v>1000001212</v>
      </c>
      <c r="B595" s="2" t="s">
        <v>72</v>
      </c>
      <c r="C595" s="2" t="s">
        <v>64</v>
      </c>
      <c r="D595" s="2" t="s">
        <v>221</v>
      </c>
      <c r="E595" s="2" t="s">
        <v>222</v>
      </c>
      <c r="F595" s="2" t="s">
        <v>67</v>
      </c>
      <c r="G595" s="3">
        <v>3</v>
      </c>
      <c r="H595" s="2" t="s">
        <v>68</v>
      </c>
      <c r="I595" s="4">
        <v>3.24</v>
      </c>
      <c r="J595" s="2" t="s">
        <v>69</v>
      </c>
      <c r="K595" s="3">
        <v>165000</v>
      </c>
      <c r="L595" s="3" t="s">
        <v>216</v>
      </c>
      <c r="M595" s="3">
        <v>495000</v>
      </c>
      <c r="N595" s="5">
        <v>45029</v>
      </c>
      <c r="O595" s="5">
        <v>45029</v>
      </c>
      <c r="P595" s="2" t="s">
        <v>17</v>
      </c>
      <c r="Q595" s="2" t="s">
        <v>91</v>
      </c>
      <c r="R595" s="6">
        <v>1500</v>
      </c>
      <c r="S595" s="2" t="s">
        <v>75</v>
      </c>
      <c r="T595" t="str">
        <f t="shared" si="9"/>
        <v>1000001212KARYA MATERIALBAMBANGAGT602423CRdPetrella Charcoal60X603BOX3,24M2165000Abu-abu4950004502945029Promo LebaranPromo Diskon Langsung1500Bekasi</v>
      </c>
    </row>
    <row r="596" spans="1:20" x14ac:dyDescent="0.3">
      <c r="A596" s="2">
        <v>1000001212</v>
      </c>
      <c r="B596" s="2" t="s">
        <v>72</v>
      </c>
      <c r="C596" s="2" t="s">
        <v>64</v>
      </c>
      <c r="D596" s="2" t="s">
        <v>219</v>
      </c>
      <c r="E596" s="2" t="s">
        <v>220</v>
      </c>
      <c r="F596" s="2" t="s">
        <v>67</v>
      </c>
      <c r="G596" s="3">
        <v>15</v>
      </c>
      <c r="H596" s="2" t="s">
        <v>68</v>
      </c>
      <c r="I596" s="4">
        <v>16.2</v>
      </c>
      <c r="J596" s="2" t="s">
        <v>69</v>
      </c>
      <c r="K596" s="3">
        <v>165000</v>
      </c>
      <c r="L596" s="3" t="s">
        <v>216</v>
      </c>
      <c r="M596" s="3">
        <v>2475000</v>
      </c>
      <c r="N596" s="5">
        <v>45015</v>
      </c>
      <c r="O596" s="5">
        <v>45017</v>
      </c>
      <c r="P596" s="2" t="s">
        <v>17</v>
      </c>
      <c r="Q596" s="2" t="s">
        <v>91</v>
      </c>
      <c r="R596" s="6">
        <v>1500</v>
      </c>
      <c r="S596" s="2" t="s">
        <v>75</v>
      </c>
      <c r="T596" t="str">
        <f t="shared" si="9"/>
        <v>1000001212KARYA MATERIALBAMBANGAGT602422CRdPetrella Grigio60X6015BOX16,2M2165000Abu-abu24750004501545017Promo LebaranPromo Diskon Langsung1500Bekasi</v>
      </c>
    </row>
    <row r="597" spans="1:20" x14ac:dyDescent="0.3">
      <c r="A597" s="2">
        <v>1000001212</v>
      </c>
      <c r="B597" s="2" t="s">
        <v>72</v>
      </c>
      <c r="C597" s="2" t="s">
        <v>64</v>
      </c>
      <c r="D597" s="2" t="s">
        <v>223</v>
      </c>
      <c r="E597" s="2" t="s">
        <v>224</v>
      </c>
      <c r="F597" s="2" t="s">
        <v>67</v>
      </c>
      <c r="G597" s="3">
        <v>22</v>
      </c>
      <c r="H597" s="2" t="s">
        <v>68</v>
      </c>
      <c r="I597" s="4">
        <v>23.76</v>
      </c>
      <c r="J597" s="2" t="s">
        <v>69</v>
      </c>
      <c r="K597" s="3">
        <v>165000</v>
      </c>
      <c r="L597" s="3" t="s">
        <v>216</v>
      </c>
      <c r="M597" s="3">
        <v>3630000</v>
      </c>
      <c r="N597" s="5">
        <v>45050</v>
      </c>
      <c r="O597" s="5">
        <v>45050</v>
      </c>
      <c r="P597" s="2" t="s">
        <v>17</v>
      </c>
      <c r="Q597" s="2" t="s">
        <v>91</v>
      </c>
      <c r="R597" s="6">
        <v>1500</v>
      </c>
      <c r="S597" s="2" t="s">
        <v>75</v>
      </c>
      <c r="T597" t="str">
        <f t="shared" si="9"/>
        <v>1000001212KARYA MATERIALBAMBANGAGT602141CRdStanford Charcoal60X6022BOX23,76M2165000Abu-abu36300004505045050Promo LebaranPromo Diskon Langsung1500Bekasi</v>
      </c>
    </row>
    <row r="598" spans="1:20" x14ac:dyDescent="0.3">
      <c r="A598" s="2">
        <v>1000001212</v>
      </c>
      <c r="B598" s="2" t="s">
        <v>72</v>
      </c>
      <c r="C598" s="2" t="s">
        <v>64</v>
      </c>
      <c r="D598" s="2" t="s">
        <v>223</v>
      </c>
      <c r="E598" s="2" t="s">
        <v>224</v>
      </c>
      <c r="F598" s="2" t="s">
        <v>67</v>
      </c>
      <c r="G598" s="3">
        <v>3</v>
      </c>
      <c r="H598" s="2" t="s">
        <v>68</v>
      </c>
      <c r="I598" s="4">
        <v>3.24</v>
      </c>
      <c r="J598" s="2" t="s">
        <v>69</v>
      </c>
      <c r="K598" s="3">
        <v>165000</v>
      </c>
      <c r="L598" s="3" t="s">
        <v>216</v>
      </c>
      <c r="M598" s="3">
        <v>495000</v>
      </c>
      <c r="N598" s="5">
        <v>45063</v>
      </c>
      <c r="O598" s="5">
        <v>45065</v>
      </c>
      <c r="P598" s="2" t="s">
        <v>17</v>
      </c>
      <c r="Q598" s="2" t="s">
        <v>91</v>
      </c>
      <c r="R598" s="6">
        <v>1500</v>
      </c>
      <c r="S598" s="2" t="s">
        <v>75</v>
      </c>
      <c r="T598" t="str">
        <f t="shared" si="9"/>
        <v>1000001212KARYA MATERIALBAMBANGAGT602141CRdStanford Charcoal60X603BOX3,24M2165000Abu-abu4950004506345065Promo LebaranPromo Diskon Langsung1500Bekasi</v>
      </c>
    </row>
    <row r="599" spans="1:20" x14ac:dyDescent="0.3">
      <c r="A599" s="2">
        <v>1000001212</v>
      </c>
      <c r="B599" s="2" t="s">
        <v>72</v>
      </c>
      <c r="C599" s="2" t="s">
        <v>64</v>
      </c>
      <c r="D599" s="2" t="s">
        <v>221</v>
      </c>
      <c r="E599" s="2" t="s">
        <v>222</v>
      </c>
      <c r="F599" s="2" t="s">
        <v>67</v>
      </c>
      <c r="G599" s="3">
        <v>7</v>
      </c>
      <c r="H599" s="2" t="s">
        <v>68</v>
      </c>
      <c r="I599" s="4">
        <v>7.56</v>
      </c>
      <c r="J599" s="2" t="s">
        <v>69</v>
      </c>
      <c r="K599" s="3">
        <v>165000</v>
      </c>
      <c r="L599" s="3" t="s">
        <v>216</v>
      </c>
      <c r="M599" s="3">
        <v>1155000</v>
      </c>
      <c r="N599" s="5">
        <v>45065</v>
      </c>
      <c r="O599" s="5">
        <v>45065</v>
      </c>
      <c r="P599" s="2" t="s">
        <v>17</v>
      </c>
      <c r="Q599" s="2" t="s">
        <v>91</v>
      </c>
      <c r="R599" s="6">
        <v>1500</v>
      </c>
      <c r="S599" s="2" t="s">
        <v>75</v>
      </c>
      <c r="T599" t="str">
        <f t="shared" si="9"/>
        <v>1000001212KARYA MATERIALBAMBANGAGT602423CRdPetrella Charcoal60X607BOX7,56M2165000Abu-abu11550004506545065Promo LebaranPromo Diskon Langsung1500Bekasi</v>
      </c>
    </row>
    <row r="600" spans="1:20" x14ac:dyDescent="0.3">
      <c r="A600" s="2">
        <v>1000001212</v>
      </c>
      <c r="B600" s="2" t="s">
        <v>72</v>
      </c>
      <c r="C600" s="2" t="s">
        <v>64</v>
      </c>
      <c r="D600" s="2" t="s">
        <v>223</v>
      </c>
      <c r="E600" s="2" t="s">
        <v>224</v>
      </c>
      <c r="F600" s="2" t="s">
        <v>67</v>
      </c>
      <c r="G600" s="3">
        <v>13</v>
      </c>
      <c r="H600" s="2" t="s">
        <v>68</v>
      </c>
      <c r="I600" s="4">
        <v>14.04</v>
      </c>
      <c r="J600" s="2" t="s">
        <v>69</v>
      </c>
      <c r="K600" s="3">
        <v>165000</v>
      </c>
      <c r="L600" s="3" t="s">
        <v>216</v>
      </c>
      <c r="M600" s="3">
        <v>2145000</v>
      </c>
      <c r="N600" s="5">
        <v>45065</v>
      </c>
      <c r="O600" s="5">
        <v>45065</v>
      </c>
      <c r="P600" s="2" t="s">
        <v>17</v>
      </c>
      <c r="Q600" s="2" t="s">
        <v>91</v>
      </c>
      <c r="R600" s="6">
        <v>1500</v>
      </c>
      <c r="S600" s="2" t="s">
        <v>75</v>
      </c>
      <c r="T600" t="str">
        <f t="shared" si="9"/>
        <v>1000001212KARYA MATERIALBAMBANGAGT602141CRdStanford Charcoal60X6013BOX14,04M2165000Abu-abu21450004506545065Promo LebaranPromo Diskon Langsung1500Bekasi</v>
      </c>
    </row>
    <row r="601" spans="1:20" x14ac:dyDescent="0.3">
      <c r="A601" s="2">
        <v>1000001212</v>
      </c>
      <c r="B601" s="2" t="s">
        <v>72</v>
      </c>
      <c r="C601" s="2" t="s">
        <v>64</v>
      </c>
      <c r="D601" s="2" t="s">
        <v>225</v>
      </c>
      <c r="E601" s="2" t="s">
        <v>226</v>
      </c>
      <c r="F601" s="2" t="s">
        <v>67</v>
      </c>
      <c r="G601" s="3">
        <v>4</v>
      </c>
      <c r="H601" s="2" t="s">
        <v>68</v>
      </c>
      <c r="I601" s="4">
        <v>4.32</v>
      </c>
      <c r="J601" s="2" t="s">
        <v>69</v>
      </c>
      <c r="K601" s="3">
        <v>165000</v>
      </c>
      <c r="L601" s="3" t="s">
        <v>216</v>
      </c>
      <c r="M601" s="3">
        <v>660000</v>
      </c>
      <c r="N601" s="5">
        <v>45070</v>
      </c>
      <c r="O601" s="5">
        <v>45072</v>
      </c>
      <c r="P601" s="2" t="s">
        <v>17</v>
      </c>
      <c r="Q601" s="2" t="s">
        <v>91</v>
      </c>
      <c r="R601" s="6">
        <v>1500</v>
      </c>
      <c r="S601" s="2" t="s">
        <v>75</v>
      </c>
      <c r="T601" t="str">
        <f t="shared" si="9"/>
        <v>1000001212KARYA MATERIALBAMBANGAGT602140CRdStanford Grigio60X604BOX4,32M2165000Abu-abu6600004507045072Promo LebaranPromo Diskon Langsung1500Bekasi</v>
      </c>
    </row>
    <row r="602" spans="1:20" x14ac:dyDescent="0.3">
      <c r="A602" s="2">
        <v>1000001010</v>
      </c>
      <c r="B602" s="2" t="s">
        <v>63</v>
      </c>
      <c r="C602" s="2" t="s">
        <v>82</v>
      </c>
      <c r="D602" s="2" t="s">
        <v>225</v>
      </c>
      <c r="E602" s="2" t="s">
        <v>226</v>
      </c>
      <c r="F602" s="2" t="s">
        <v>67</v>
      </c>
      <c r="G602" s="3">
        <v>83</v>
      </c>
      <c r="H602" s="2" t="s">
        <v>68</v>
      </c>
      <c r="I602" s="4">
        <v>89.64</v>
      </c>
      <c r="J602" s="2" t="s">
        <v>69</v>
      </c>
      <c r="K602" s="3">
        <v>165000</v>
      </c>
      <c r="L602" s="3" t="s">
        <v>216</v>
      </c>
      <c r="M602" s="3">
        <v>13695000</v>
      </c>
      <c r="N602" s="5">
        <v>45234</v>
      </c>
      <c r="O602" s="5">
        <v>45238</v>
      </c>
      <c r="P602" s="2"/>
      <c r="Q602" s="2"/>
      <c r="R602" s="6"/>
      <c r="S602" s="2" t="s">
        <v>71</v>
      </c>
      <c r="T602" t="str">
        <f t="shared" si="9"/>
        <v>1000001010KERAMIK 123RIZALAGT602140CRdStanford Grigio60X6083BOX89,64M2165000Abu-abu136950004523445238Depok</v>
      </c>
    </row>
    <row r="603" spans="1:20" x14ac:dyDescent="0.3">
      <c r="A603" s="2">
        <v>1000001010</v>
      </c>
      <c r="B603" s="2" t="s">
        <v>63</v>
      </c>
      <c r="C603" s="2" t="s">
        <v>82</v>
      </c>
      <c r="D603" s="2" t="s">
        <v>225</v>
      </c>
      <c r="E603" s="2" t="s">
        <v>226</v>
      </c>
      <c r="F603" s="2" t="s">
        <v>67</v>
      </c>
      <c r="G603" s="3">
        <v>6</v>
      </c>
      <c r="H603" s="2" t="s">
        <v>68</v>
      </c>
      <c r="I603" s="4">
        <v>6.48</v>
      </c>
      <c r="J603" s="2" t="s">
        <v>69</v>
      </c>
      <c r="K603" s="3">
        <v>165000</v>
      </c>
      <c r="L603" s="3" t="s">
        <v>216</v>
      </c>
      <c r="M603" s="3">
        <v>990000</v>
      </c>
      <c r="N603" s="5">
        <v>45234</v>
      </c>
      <c r="O603" s="5">
        <v>45238</v>
      </c>
      <c r="P603" s="2"/>
      <c r="Q603" s="2"/>
      <c r="R603" s="6"/>
      <c r="S603" s="2" t="s">
        <v>71</v>
      </c>
      <c r="T603" t="str">
        <f t="shared" si="9"/>
        <v>1000001010KERAMIK 123RIZALAGT602140CRdStanford Grigio60X606BOX6,48M2165000Abu-abu9900004523445238Depok</v>
      </c>
    </row>
    <row r="604" spans="1:20" x14ac:dyDescent="0.3">
      <c r="A604" s="2">
        <v>1000001010</v>
      </c>
      <c r="B604" s="2" t="s">
        <v>63</v>
      </c>
      <c r="C604" s="2" t="s">
        <v>64</v>
      </c>
      <c r="D604" s="2" t="s">
        <v>208</v>
      </c>
      <c r="E604" s="2" t="s">
        <v>209</v>
      </c>
      <c r="F604" s="2" t="s">
        <v>32</v>
      </c>
      <c r="G604" s="3">
        <v>93</v>
      </c>
      <c r="H604" s="2" t="s">
        <v>68</v>
      </c>
      <c r="I604" s="4">
        <v>100.44</v>
      </c>
      <c r="J604" s="2" t="s">
        <v>69</v>
      </c>
      <c r="K604" s="3">
        <v>165000</v>
      </c>
      <c r="L604" s="3" t="s">
        <v>216</v>
      </c>
      <c r="M604" s="3">
        <v>15345000</v>
      </c>
      <c r="N604" s="5">
        <v>44979</v>
      </c>
      <c r="O604" s="5">
        <v>44980</v>
      </c>
      <c r="P604" s="2"/>
      <c r="Q604" s="2"/>
      <c r="R604" s="6"/>
      <c r="S604" s="2" t="s">
        <v>71</v>
      </c>
      <c r="T604" t="str">
        <f t="shared" si="9"/>
        <v>1000001010KERAMIK 123BAMBANGAGT609889FRdPania Continua60x3093BOX100,44M2165000Abu-abu153450004497944980Depok</v>
      </c>
    </row>
    <row r="605" spans="1:20" x14ac:dyDescent="0.3">
      <c r="A605" s="2">
        <v>1000001111</v>
      </c>
      <c r="B605" s="2" t="s">
        <v>131</v>
      </c>
      <c r="C605" s="2" t="s">
        <v>132</v>
      </c>
      <c r="D605" s="2" t="s">
        <v>208</v>
      </c>
      <c r="E605" s="2" t="s">
        <v>209</v>
      </c>
      <c r="F605" s="2" t="s">
        <v>32</v>
      </c>
      <c r="G605" s="3">
        <v>13</v>
      </c>
      <c r="H605" s="2" t="s">
        <v>68</v>
      </c>
      <c r="I605" s="4">
        <v>14.04</v>
      </c>
      <c r="J605" s="2" t="s">
        <v>69</v>
      </c>
      <c r="K605" s="3">
        <v>165000</v>
      </c>
      <c r="L605" s="3" t="s">
        <v>216</v>
      </c>
      <c r="M605" s="3">
        <v>2145000</v>
      </c>
      <c r="N605" s="5">
        <v>44994</v>
      </c>
      <c r="O605" s="5">
        <v>44996</v>
      </c>
      <c r="P605" s="2" t="s">
        <v>17</v>
      </c>
      <c r="Q605" s="2" t="s">
        <v>91</v>
      </c>
      <c r="R605" s="6">
        <v>2400</v>
      </c>
      <c r="S605" s="2" t="s">
        <v>133</v>
      </c>
      <c r="T605" t="str">
        <f t="shared" si="9"/>
        <v>1000001111NIA BANGUNANHARRYAGT609889FRdPania Continua60x3013BOX14,04M2165000Abu-abu21450004499444996Promo LebaranPromo Diskon Langsung2400Jakarta</v>
      </c>
    </row>
    <row r="606" spans="1:20" x14ac:dyDescent="0.3">
      <c r="A606" s="2">
        <v>1000001111</v>
      </c>
      <c r="B606" s="2" t="s">
        <v>131</v>
      </c>
      <c r="C606" s="2" t="s">
        <v>132</v>
      </c>
      <c r="D606" s="2" t="s">
        <v>190</v>
      </c>
      <c r="E606" s="2" t="s">
        <v>191</v>
      </c>
      <c r="F606" s="2" t="s">
        <v>32</v>
      </c>
      <c r="G606" s="3">
        <v>80</v>
      </c>
      <c r="H606" s="2" t="s">
        <v>68</v>
      </c>
      <c r="I606" s="4">
        <v>86.4</v>
      </c>
      <c r="J606" s="2" t="s">
        <v>69</v>
      </c>
      <c r="K606" s="3">
        <v>165000</v>
      </c>
      <c r="L606" s="3" t="s">
        <v>216</v>
      </c>
      <c r="M606" s="3">
        <v>13200000</v>
      </c>
      <c r="N606" s="5">
        <v>45001</v>
      </c>
      <c r="O606" s="5">
        <v>45008</v>
      </c>
      <c r="P606" s="2" t="s">
        <v>17</v>
      </c>
      <c r="Q606" s="2" t="s">
        <v>91</v>
      </c>
      <c r="R606" s="6">
        <v>2400</v>
      </c>
      <c r="S606" s="2" t="s">
        <v>133</v>
      </c>
      <c r="T606" t="str">
        <f t="shared" si="9"/>
        <v>1000001111NIA BANGUNANHARRYAGT609877FRdRhodes Perla60x3080BOX86,4M2165000Abu-abu132000004500145008Promo LebaranPromo Diskon Langsung2400Jakarta</v>
      </c>
    </row>
    <row r="607" spans="1:20" x14ac:dyDescent="0.3">
      <c r="A607" s="2">
        <v>1000001111</v>
      </c>
      <c r="B607" s="2" t="s">
        <v>131</v>
      </c>
      <c r="C607" s="2" t="s">
        <v>132</v>
      </c>
      <c r="D607" s="2" t="s">
        <v>200</v>
      </c>
      <c r="E607" s="2" t="s">
        <v>201</v>
      </c>
      <c r="F607" s="2" t="s">
        <v>32</v>
      </c>
      <c r="G607" s="3">
        <v>80</v>
      </c>
      <c r="H607" s="2" t="s">
        <v>68</v>
      </c>
      <c r="I607" s="4">
        <v>86.4</v>
      </c>
      <c r="J607" s="2" t="s">
        <v>69</v>
      </c>
      <c r="K607" s="3">
        <v>165000</v>
      </c>
      <c r="L607" s="3" t="s">
        <v>216</v>
      </c>
      <c r="M607" s="3">
        <v>13200000</v>
      </c>
      <c r="N607" s="5">
        <v>45001</v>
      </c>
      <c r="O607" s="5">
        <v>45008</v>
      </c>
      <c r="P607" s="2" t="s">
        <v>17</v>
      </c>
      <c r="Q607" s="2" t="s">
        <v>91</v>
      </c>
      <c r="R607" s="6">
        <v>2400</v>
      </c>
      <c r="S607" s="2" t="s">
        <v>133</v>
      </c>
      <c r="T607" t="str">
        <f t="shared" si="9"/>
        <v>1000001111NIA BANGUNANHARRYAGT609866FRdSalvadori White60x3080BOX86,4M2165000Abu-abu132000004500145008Promo LebaranPromo Diskon Langsung2400Jakarta</v>
      </c>
    </row>
    <row r="608" spans="1:20" x14ac:dyDescent="0.3">
      <c r="A608" s="2">
        <v>1000001111</v>
      </c>
      <c r="B608" s="2" t="s">
        <v>131</v>
      </c>
      <c r="C608" s="2" t="s">
        <v>132</v>
      </c>
      <c r="D608" s="2" t="s">
        <v>186</v>
      </c>
      <c r="E608" s="2" t="s">
        <v>187</v>
      </c>
      <c r="F608" s="2" t="s">
        <v>32</v>
      </c>
      <c r="G608" s="3">
        <v>24</v>
      </c>
      <c r="H608" s="2" t="s">
        <v>68</v>
      </c>
      <c r="I608" s="4">
        <v>25.92</v>
      </c>
      <c r="J608" s="2" t="s">
        <v>69</v>
      </c>
      <c r="K608" s="3">
        <v>165000</v>
      </c>
      <c r="L608" s="3" t="s">
        <v>216</v>
      </c>
      <c r="M608" s="3">
        <v>3960000</v>
      </c>
      <c r="N608" s="5">
        <v>45006</v>
      </c>
      <c r="O608" s="5">
        <v>45008</v>
      </c>
      <c r="P608" s="2" t="s">
        <v>17</v>
      </c>
      <c r="Q608" s="2" t="s">
        <v>91</v>
      </c>
      <c r="R608" s="6">
        <v>2400</v>
      </c>
      <c r="S608" s="2" t="s">
        <v>133</v>
      </c>
      <c r="T608" t="str">
        <f t="shared" si="9"/>
        <v>1000001111NIA BANGUNANHARRYAGT609856FRdBotticino Natural60x3024BOX25,92M2165000Abu-abu39600004500645008Promo LebaranPromo Diskon Langsung2400Jakarta</v>
      </c>
    </row>
    <row r="609" spans="1:20" x14ac:dyDescent="0.3">
      <c r="A609" s="2">
        <v>1000001010</v>
      </c>
      <c r="B609" s="2" t="s">
        <v>63</v>
      </c>
      <c r="C609" s="2" t="s">
        <v>64</v>
      </c>
      <c r="D609" s="2" t="s">
        <v>208</v>
      </c>
      <c r="E609" s="2" t="s">
        <v>209</v>
      </c>
      <c r="F609" s="2" t="s">
        <v>32</v>
      </c>
      <c r="G609" s="3">
        <v>15</v>
      </c>
      <c r="H609" s="2" t="s">
        <v>68</v>
      </c>
      <c r="I609" s="4">
        <v>16.2</v>
      </c>
      <c r="J609" s="2" t="s">
        <v>69</v>
      </c>
      <c r="K609" s="3">
        <v>165000</v>
      </c>
      <c r="L609" s="3" t="s">
        <v>216</v>
      </c>
      <c r="M609" s="3">
        <v>2475000</v>
      </c>
      <c r="N609" s="5">
        <v>45006</v>
      </c>
      <c r="O609" s="5">
        <v>45012</v>
      </c>
      <c r="P609" s="2" t="s">
        <v>17</v>
      </c>
      <c r="Q609" s="2" t="s">
        <v>91</v>
      </c>
      <c r="R609" s="6">
        <v>2400</v>
      </c>
      <c r="S609" s="2" t="s">
        <v>71</v>
      </c>
      <c r="T609" t="str">
        <f t="shared" si="9"/>
        <v>1000001010KERAMIK 123BAMBANGAGT609889FRdPania Continua60x3015BOX16,2M2165000Abu-abu24750004500645012Promo LebaranPromo Diskon Langsung2400Depok</v>
      </c>
    </row>
    <row r="610" spans="1:20" x14ac:dyDescent="0.3">
      <c r="A610" s="2">
        <v>1000001111</v>
      </c>
      <c r="B610" s="2" t="s">
        <v>131</v>
      </c>
      <c r="C610" s="2" t="s">
        <v>132</v>
      </c>
      <c r="D610" s="2" t="s">
        <v>186</v>
      </c>
      <c r="E610" s="2" t="s">
        <v>187</v>
      </c>
      <c r="F610" s="2" t="s">
        <v>32</v>
      </c>
      <c r="G610" s="3">
        <v>13</v>
      </c>
      <c r="H610" s="2" t="s">
        <v>68</v>
      </c>
      <c r="I610" s="4">
        <v>14.04</v>
      </c>
      <c r="J610" s="2" t="s">
        <v>69</v>
      </c>
      <c r="K610" s="3">
        <v>165000</v>
      </c>
      <c r="L610" s="3" t="s">
        <v>216</v>
      </c>
      <c r="M610" s="3">
        <v>2145000</v>
      </c>
      <c r="N610" s="5">
        <v>45020</v>
      </c>
      <c r="O610" s="5">
        <v>45021</v>
      </c>
      <c r="P610" s="2" t="s">
        <v>17</v>
      </c>
      <c r="Q610" s="2" t="s">
        <v>91</v>
      </c>
      <c r="R610" s="6">
        <v>2400</v>
      </c>
      <c r="S610" s="2" t="s">
        <v>133</v>
      </c>
      <c r="T610" t="str">
        <f t="shared" si="9"/>
        <v>1000001111NIA BANGUNANHARRYAGT609856FRdBotticino Natural60x3013BOX14,04M2165000Abu-abu21450004502045021Promo LebaranPromo Diskon Langsung2400Jakarta</v>
      </c>
    </row>
    <row r="611" spans="1:20" x14ac:dyDescent="0.3">
      <c r="A611" s="2">
        <v>1000001010</v>
      </c>
      <c r="B611" s="2" t="s">
        <v>63</v>
      </c>
      <c r="C611" s="2" t="s">
        <v>64</v>
      </c>
      <c r="D611" s="2" t="s">
        <v>223</v>
      </c>
      <c r="E611" s="2" t="s">
        <v>224</v>
      </c>
      <c r="F611" s="2" t="s">
        <v>67</v>
      </c>
      <c r="G611" s="3">
        <v>9</v>
      </c>
      <c r="H611" s="2" t="s">
        <v>68</v>
      </c>
      <c r="I611" s="4">
        <v>9.7200000000000006</v>
      </c>
      <c r="J611" s="2" t="s">
        <v>69</v>
      </c>
      <c r="K611" s="3">
        <v>170000</v>
      </c>
      <c r="L611" s="3" t="s">
        <v>231</v>
      </c>
      <c r="M611" s="3">
        <v>1530000</v>
      </c>
      <c r="N611" s="5">
        <v>44939</v>
      </c>
      <c r="O611" s="5">
        <v>44940</v>
      </c>
      <c r="P611" s="2"/>
      <c r="Q611" s="2"/>
      <c r="R611" s="2"/>
      <c r="S611" s="2" t="s">
        <v>71</v>
      </c>
      <c r="T611" t="str">
        <f t="shared" si="9"/>
        <v>1000001010KERAMIK 123BAMBANGAGT602141CRdStanford Charcoal60X609BOX9,72M2170000Kuning15300004493944940Depok</v>
      </c>
    </row>
    <row r="612" spans="1:20" x14ac:dyDescent="0.3">
      <c r="A612" s="2">
        <v>1000001111</v>
      </c>
      <c r="B612" s="2" t="s">
        <v>131</v>
      </c>
      <c r="C612" s="2" t="s">
        <v>132</v>
      </c>
      <c r="D612" s="2" t="s">
        <v>217</v>
      </c>
      <c r="E612" s="2" t="s">
        <v>218</v>
      </c>
      <c r="F612" s="2" t="s">
        <v>67</v>
      </c>
      <c r="G612" s="3">
        <v>40</v>
      </c>
      <c r="H612" s="2" t="s">
        <v>68</v>
      </c>
      <c r="I612" s="4">
        <v>43.2</v>
      </c>
      <c r="J612" s="2" t="s">
        <v>69</v>
      </c>
      <c r="K612" s="3">
        <v>170000</v>
      </c>
      <c r="L612" s="3" t="s">
        <v>231</v>
      </c>
      <c r="M612" s="3">
        <v>6800000</v>
      </c>
      <c r="N612" s="5">
        <v>44946</v>
      </c>
      <c r="O612" s="5">
        <v>44946</v>
      </c>
      <c r="P612" s="2"/>
      <c r="Q612" s="2"/>
      <c r="R612" s="2"/>
      <c r="S612" s="2" t="s">
        <v>133</v>
      </c>
      <c r="T612" t="str">
        <f t="shared" si="9"/>
        <v>1000001111NIA BANGUNANHARRYAGT602421CRdPetrella Perla60X6040BOX43,2M2170000Kuning68000004494644946Jakarta</v>
      </c>
    </row>
    <row r="613" spans="1:20" x14ac:dyDescent="0.3">
      <c r="A613" s="2">
        <v>1000001111</v>
      </c>
      <c r="B613" s="2" t="s">
        <v>131</v>
      </c>
      <c r="C613" s="2" t="s">
        <v>132</v>
      </c>
      <c r="D613" s="2" t="s">
        <v>217</v>
      </c>
      <c r="E613" s="2" t="s">
        <v>218</v>
      </c>
      <c r="F613" s="2" t="s">
        <v>67</v>
      </c>
      <c r="G613" s="3">
        <v>50</v>
      </c>
      <c r="H613" s="2" t="s">
        <v>68</v>
      </c>
      <c r="I613" s="4">
        <v>54</v>
      </c>
      <c r="J613" s="2" t="s">
        <v>69</v>
      </c>
      <c r="K613" s="3">
        <v>170000</v>
      </c>
      <c r="L613" s="3" t="s">
        <v>231</v>
      </c>
      <c r="M613" s="3">
        <v>8500000</v>
      </c>
      <c r="N613" s="5">
        <v>44946</v>
      </c>
      <c r="O613" s="5">
        <v>44946</v>
      </c>
      <c r="P613" s="2"/>
      <c r="Q613" s="2"/>
      <c r="R613" s="2"/>
      <c r="S613" s="2" t="s">
        <v>133</v>
      </c>
      <c r="T613" t="str">
        <f t="shared" si="9"/>
        <v>1000001111NIA BANGUNANHARRYAGT602421CRdPetrella Perla60X6050BOX54M2170000Kuning85000004494644946Jakarta</v>
      </c>
    </row>
    <row r="614" spans="1:20" x14ac:dyDescent="0.3">
      <c r="A614" s="2">
        <v>1000001111</v>
      </c>
      <c r="B614" s="2" t="s">
        <v>131</v>
      </c>
      <c r="C614" s="2" t="s">
        <v>132</v>
      </c>
      <c r="D614" s="2" t="s">
        <v>217</v>
      </c>
      <c r="E614" s="2" t="s">
        <v>218</v>
      </c>
      <c r="F614" s="2" t="s">
        <v>67</v>
      </c>
      <c r="G614" s="3">
        <v>80</v>
      </c>
      <c r="H614" s="2" t="s">
        <v>68</v>
      </c>
      <c r="I614" s="4">
        <v>86.4</v>
      </c>
      <c r="J614" s="2" t="s">
        <v>69</v>
      </c>
      <c r="K614" s="3">
        <v>170000</v>
      </c>
      <c r="L614" s="3" t="s">
        <v>231</v>
      </c>
      <c r="M614" s="3">
        <v>13600000</v>
      </c>
      <c r="N614" s="5">
        <v>44946</v>
      </c>
      <c r="O614" s="5">
        <v>44949</v>
      </c>
      <c r="P614" s="2"/>
      <c r="Q614" s="2"/>
      <c r="R614" s="2"/>
      <c r="S614" s="2" t="s">
        <v>133</v>
      </c>
      <c r="T614" t="str">
        <f t="shared" si="9"/>
        <v>1000001111NIA BANGUNANHARRYAGT602421CRdPetrella Perla60X6080BOX86,4M2170000Kuning136000004494644949Jakarta</v>
      </c>
    </row>
    <row r="615" spans="1:20" x14ac:dyDescent="0.3">
      <c r="A615" s="2">
        <v>1000001010</v>
      </c>
      <c r="B615" s="2" t="s">
        <v>63</v>
      </c>
      <c r="C615" s="2" t="s">
        <v>64</v>
      </c>
      <c r="D615" s="2" t="s">
        <v>219</v>
      </c>
      <c r="E615" s="2" t="s">
        <v>220</v>
      </c>
      <c r="F615" s="2" t="s">
        <v>67</v>
      </c>
      <c r="G615" s="3">
        <v>9</v>
      </c>
      <c r="H615" s="2" t="s">
        <v>68</v>
      </c>
      <c r="I615" s="4">
        <v>9.7200000000000006</v>
      </c>
      <c r="J615" s="2" t="s">
        <v>69</v>
      </c>
      <c r="K615" s="3">
        <v>170000</v>
      </c>
      <c r="L615" s="3" t="s">
        <v>231</v>
      </c>
      <c r="M615" s="3">
        <v>1530000</v>
      </c>
      <c r="N615" s="5">
        <v>44951</v>
      </c>
      <c r="O615" s="5">
        <v>44951</v>
      </c>
      <c r="P615" s="2"/>
      <c r="Q615" s="2"/>
      <c r="R615" s="2"/>
      <c r="S615" s="2" t="s">
        <v>71</v>
      </c>
      <c r="T615" t="str">
        <f t="shared" si="9"/>
        <v>1000001010KERAMIK 123BAMBANGAGT602422CRdPetrella Grigio60X609BOX9,72M2170000Kuning15300004495144951Depok</v>
      </c>
    </row>
    <row r="616" spans="1:20" x14ac:dyDescent="0.3">
      <c r="A616" s="2">
        <v>1000001111</v>
      </c>
      <c r="B616" s="2" t="s">
        <v>131</v>
      </c>
      <c r="C616" s="2" t="s">
        <v>132</v>
      </c>
      <c r="D616" s="2" t="s">
        <v>221</v>
      </c>
      <c r="E616" s="2" t="s">
        <v>222</v>
      </c>
      <c r="F616" s="2" t="s">
        <v>67</v>
      </c>
      <c r="G616" s="3">
        <v>1</v>
      </c>
      <c r="H616" s="2" t="s">
        <v>68</v>
      </c>
      <c r="I616" s="4">
        <v>1.08</v>
      </c>
      <c r="J616" s="2" t="s">
        <v>69</v>
      </c>
      <c r="K616" s="3">
        <v>170000</v>
      </c>
      <c r="L616" s="3" t="s">
        <v>231</v>
      </c>
      <c r="M616" s="3">
        <v>170000</v>
      </c>
      <c r="N616" s="5">
        <v>44956</v>
      </c>
      <c r="O616" s="5">
        <v>44957</v>
      </c>
      <c r="P616" s="2"/>
      <c r="Q616" s="2"/>
      <c r="R616" s="2"/>
      <c r="S616" s="2" t="s">
        <v>133</v>
      </c>
      <c r="T616" t="str">
        <f t="shared" si="9"/>
        <v>1000001111NIA BANGUNANHARRYAGT602423CRdPetrella Charcoal60X601BOX1,08M2170000Kuning1700004495644957Jakarta</v>
      </c>
    </row>
    <row r="617" spans="1:20" x14ac:dyDescent="0.3">
      <c r="A617" s="2">
        <v>1000001010</v>
      </c>
      <c r="B617" s="2" t="s">
        <v>63</v>
      </c>
      <c r="C617" s="2" t="s">
        <v>64</v>
      </c>
      <c r="D617" s="2" t="s">
        <v>221</v>
      </c>
      <c r="E617" s="2" t="s">
        <v>222</v>
      </c>
      <c r="F617" s="2" t="s">
        <v>67</v>
      </c>
      <c r="G617" s="3">
        <v>16</v>
      </c>
      <c r="H617" s="2" t="s">
        <v>68</v>
      </c>
      <c r="I617" s="4">
        <v>17.28</v>
      </c>
      <c r="J617" s="2" t="s">
        <v>69</v>
      </c>
      <c r="K617" s="3">
        <v>170000</v>
      </c>
      <c r="L617" s="3" t="s">
        <v>231</v>
      </c>
      <c r="M617" s="3">
        <v>2720000</v>
      </c>
      <c r="N617" s="5">
        <v>44932</v>
      </c>
      <c r="O617" s="5">
        <v>44932</v>
      </c>
      <c r="P617" s="2"/>
      <c r="Q617" s="2"/>
      <c r="R617" s="2"/>
      <c r="S617" s="2" t="s">
        <v>71</v>
      </c>
      <c r="T617" t="str">
        <f t="shared" si="9"/>
        <v>1000001010KERAMIK 123BAMBANGAGT602423CRdPetrella Charcoal60X6016BOX17,28M2170000Kuning27200004493244932Depok</v>
      </c>
    </row>
    <row r="618" spans="1:20" x14ac:dyDescent="0.3">
      <c r="A618" s="2">
        <v>1000001111</v>
      </c>
      <c r="B618" s="2" t="s">
        <v>131</v>
      </c>
      <c r="C618" s="2" t="s">
        <v>132</v>
      </c>
      <c r="D618" s="2" t="s">
        <v>221</v>
      </c>
      <c r="E618" s="2" t="s">
        <v>222</v>
      </c>
      <c r="F618" s="2" t="s">
        <v>67</v>
      </c>
      <c r="G618" s="3">
        <v>160</v>
      </c>
      <c r="H618" s="2" t="s">
        <v>68</v>
      </c>
      <c r="I618" s="4">
        <v>172.8</v>
      </c>
      <c r="J618" s="2" t="s">
        <v>69</v>
      </c>
      <c r="K618" s="3">
        <v>170000</v>
      </c>
      <c r="L618" s="3" t="s">
        <v>231</v>
      </c>
      <c r="M618" s="3">
        <v>27200000</v>
      </c>
      <c r="N618" s="5">
        <v>44974</v>
      </c>
      <c r="O618" s="5">
        <v>44978</v>
      </c>
      <c r="P618" s="2"/>
      <c r="Q618" s="2"/>
      <c r="R618" s="6"/>
      <c r="S618" s="2" t="s">
        <v>133</v>
      </c>
      <c r="T618" t="str">
        <f t="shared" si="9"/>
        <v>1000001111NIA BANGUNANHARRYAGT602423CRdPetrella Charcoal60X60160BOX172,8M2170000Kuning272000004497444978Jakarta</v>
      </c>
    </row>
    <row r="619" spans="1:20" x14ac:dyDescent="0.3">
      <c r="A619" s="2">
        <v>1000001111</v>
      </c>
      <c r="B619" s="2" t="s">
        <v>131</v>
      </c>
      <c r="C619" s="2" t="s">
        <v>132</v>
      </c>
      <c r="D619" s="2" t="s">
        <v>219</v>
      </c>
      <c r="E619" s="2" t="s">
        <v>220</v>
      </c>
      <c r="F619" s="2" t="s">
        <v>67</v>
      </c>
      <c r="G619" s="3">
        <v>40</v>
      </c>
      <c r="H619" s="2" t="s">
        <v>68</v>
      </c>
      <c r="I619" s="4">
        <v>43.2</v>
      </c>
      <c r="J619" s="2" t="s">
        <v>69</v>
      </c>
      <c r="K619" s="3">
        <v>170000</v>
      </c>
      <c r="L619" s="3" t="s">
        <v>231</v>
      </c>
      <c r="M619" s="3">
        <v>6800000</v>
      </c>
      <c r="N619" s="5">
        <v>44974</v>
      </c>
      <c r="O619" s="5">
        <v>44978</v>
      </c>
      <c r="P619" s="2"/>
      <c r="Q619" s="2"/>
      <c r="R619" s="6"/>
      <c r="S619" s="2" t="s">
        <v>133</v>
      </c>
      <c r="T619" t="str">
        <f t="shared" si="9"/>
        <v>1000001111NIA BANGUNANHARRYAGT602422CRdPetrella Grigio60X6040BOX43,2M2170000Kuning68000004497444978Jakarta</v>
      </c>
    </row>
    <row r="620" spans="1:20" x14ac:dyDescent="0.3">
      <c r="A620" s="2">
        <v>1000001111</v>
      </c>
      <c r="B620" s="2" t="s">
        <v>131</v>
      </c>
      <c r="C620" s="2" t="s">
        <v>132</v>
      </c>
      <c r="D620" s="2" t="s">
        <v>221</v>
      </c>
      <c r="E620" s="2" t="s">
        <v>222</v>
      </c>
      <c r="F620" s="2" t="s">
        <v>67</v>
      </c>
      <c r="G620" s="3">
        <v>15</v>
      </c>
      <c r="H620" s="2" t="s">
        <v>68</v>
      </c>
      <c r="I620" s="4">
        <v>16.2</v>
      </c>
      <c r="J620" s="2" t="s">
        <v>69</v>
      </c>
      <c r="K620" s="3">
        <v>170000</v>
      </c>
      <c r="L620" s="3" t="s">
        <v>231</v>
      </c>
      <c r="M620" s="3">
        <v>2550000</v>
      </c>
      <c r="N620" s="5">
        <v>44965</v>
      </c>
      <c r="O620" s="5">
        <v>44965</v>
      </c>
      <c r="P620" s="2"/>
      <c r="Q620" s="2"/>
      <c r="R620" s="6"/>
      <c r="S620" s="2" t="s">
        <v>133</v>
      </c>
      <c r="T620" t="str">
        <f t="shared" si="9"/>
        <v>1000001111NIA BANGUNANHARRYAGT602423CRdPetrella Charcoal60X6015BOX16,2M2170000Kuning25500004496544965Jakarta</v>
      </c>
    </row>
    <row r="621" spans="1:20" x14ac:dyDescent="0.3">
      <c r="A621" s="2">
        <v>1000001111</v>
      </c>
      <c r="B621" s="2" t="s">
        <v>131</v>
      </c>
      <c r="C621" s="2" t="s">
        <v>132</v>
      </c>
      <c r="D621" s="2" t="s">
        <v>221</v>
      </c>
      <c r="E621" s="2" t="s">
        <v>222</v>
      </c>
      <c r="F621" s="2" t="s">
        <v>67</v>
      </c>
      <c r="G621" s="3">
        <v>240</v>
      </c>
      <c r="H621" s="2" t="s">
        <v>68</v>
      </c>
      <c r="I621" s="4">
        <v>259.2</v>
      </c>
      <c r="J621" s="2" t="s">
        <v>69</v>
      </c>
      <c r="K621" s="3">
        <v>170000</v>
      </c>
      <c r="L621" s="3" t="s">
        <v>231</v>
      </c>
      <c r="M621" s="3">
        <v>40800000</v>
      </c>
      <c r="N621" s="5">
        <v>45001</v>
      </c>
      <c r="O621" s="5">
        <v>45008</v>
      </c>
      <c r="P621" s="2" t="s">
        <v>17</v>
      </c>
      <c r="Q621" s="2" t="s">
        <v>91</v>
      </c>
      <c r="R621" s="6">
        <v>1500</v>
      </c>
      <c r="S621" s="2" t="s">
        <v>133</v>
      </c>
      <c r="T621" t="str">
        <f t="shared" si="9"/>
        <v>1000001111NIA BANGUNANHARRYAGT602423CRdPetrella Charcoal60X60240BOX259,2M2170000Kuning408000004500145008Promo LebaranPromo Diskon Langsung1500Jakarta</v>
      </c>
    </row>
    <row r="622" spans="1:20" x14ac:dyDescent="0.3">
      <c r="A622" s="2">
        <v>1000001111</v>
      </c>
      <c r="B622" s="2" t="s">
        <v>131</v>
      </c>
      <c r="C622" s="2" t="s">
        <v>132</v>
      </c>
      <c r="D622" s="2" t="s">
        <v>219</v>
      </c>
      <c r="E622" s="2" t="s">
        <v>220</v>
      </c>
      <c r="F622" s="2" t="s">
        <v>67</v>
      </c>
      <c r="G622" s="3">
        <v>80</v>
      </c>
      <c r="H622" s="2" t="s">
        <v>68</v>
      </c>
      <c r="I622" s="4">
        <v>86.4</v>
      </c>
      <c r="J622" s="2" t="s">
        <v>69</v>
      </c>
      <c r="K622" s="3">
        <v>170000</v>
      </c>
      <c r="L622" s="3" t="s">
        <v>231</v>
      </c>
      <c r="M622" s="3">
        <v>13600000</v>
      </c>
      <c r="N622" s="5">
        <v>45001</v>
      </c>
      <c r="O622" s="5">
        <v>45008</v>
      </c>
      <c r="P622" s="2" t="s">
        <v>17</v>
      </c>
      <c r="Q622" s="2" t="s">
        <v>91</v>
      </c>
      <c r="R622" s="6">
        <v>1500</v>
      </c>
      <c r="S622" s="2" t="s">
        <v>133</v>
      </c>
      <c r="T622" t="str">
        <f t="shared" si="9"/>
        <v>1000001111NIA BANGUNANHARRYAGT602422CRdPetrella Grigio60X6080BOX86,4M2170000Kuning136000004500145008Promo LebaranPromo Diskon Langsung1500Jakarta</v>
      </c>
    </row>
    <row r="623" spans="1:20" x14ac:dyDescent="0.3">
      <c r="A623" s="2">
        <v>1000001111</v>
      </c>
      <c r="B623" s="2" t="s">
        <v>131</v>
      </c>
      <c r="C623" s="2" t="s">
        <v>132</v>
      </c>
      <c r="D623" s="2" t="s">
        <v>217</v>
      </c>
      <c r="E623" s="2" t="s">
        <v>218</v>
      </c>
      <c r="F623" s="2" t="s">
        <v>67</v>
      </c>
      <c r="G623" s="3">
        <v>80</v>
      </c>
      <c r="H623" s="2" t="s">
        <v>68</v>
      </c>
      <c r="I623" s="4">
        <v>86.4</v>
      </c>
      <c r="J623" s="2" t="s">
        <v>69</v>
      </c>
      <c r="K623" s="3">
        <v>170000</v>
      </c>
      <c r="L623" s="3" t="s">
        <v>231</v>
      </c>
      <c r="M623" s="3">
        <v>13600000</v>
      </c>
      <c r="N623" s="5">
        <v>45012</v>
      </c>
      <c r="O623" s="5">
        <v>45012</v>
      </c>
      <c r="P623" s="2" t="s">
        <v>17</v>
      </c>
      <c r="Q623" s="2" t="s">
        <v>91</v>
      </c>
      <c r="R623" s="6">
        <v>1500</v>
      </c>
      <c r="S623" s="2" t="s">
        <v>133</v>
      </c>
      <c r="T623" t="str">
        <f t="shared" si="9"/>
        <v>1000001111NIA BANGUNANHARRYAGT602421CRdPetrella Perla60X6080BOX86,4M2170000Kuning136000004501245012Promo LebaranPromo Diskon Langsung1500Jakarta</v>
      </c>
    </row>
    <row r="624" spans="1:20" x14ac:dyDescent="0.3">
      <c r="A624" s="2">
        <v>1000001010</v>
      </c>
      <c r="B624" s="2" t="s">
        <v>63</v>
      </c>
      <c r="C624" s="2" t="s">
        <v>64</v>
      </c>
      <c r="D624" s="2" t="s">
        <v>221</v>
      </c>
      <c r="E624" s="2" t="s">
        <v>222</v>
      </c>
      <c r="F624" s="2" t="s">
        <v>67</v>
      </c>
      <c r="G624" s="3">
        <v>32</v>
      </c>
      <c r="H624" s="2" t="s">
        <v>68</v>
      </c>
      <c r="I624" s="4">
        <v>34.56</v>
      </c>
      <c r="J624" s="2" t="s">
        <v>69</v>
      </c>
      <c r="K624" s="3">
        <v>170000</v>
      </c>
      <c r="L624" s="3" t="s">
        <v>231</v>
      </c>
      <c r="M624" s="3">
        <v>5440000</v>
      </c>
      <c r="N624" s="5">
        <v>45027</v>
      </c>
      <c r="O624" s="5">
        <v>45028</v>
      </c>
      <c r="P624" s="2" t="s">
        <v>17</v>
      </c>
      <c r="Q624" s="2" t="s">
        <v>91</v>
      </c>
      <c r="R624" s="6">
        <v>1500</v>
      </c>
      <c r="S624" s="2" t="s">
        <v>71</v>
      </c>
      <c r="T624" t="str">
        <f t="shared" si="9"/>
        <v>1000001010KERAMIK 123BAMBANGAGT602423CRdPetrella Charcoal60X6032BOX34,56M2170000Kuning54400004502745028Promo LebaranPromo Diskon Langsung1500Depok</v>
      </c>
    </row>
    <row r="625" spans="1:20" x14ac:dyDescent="0.3">
      <c r="A625" s="2">
        <v>1000001010</v>
      </c>
      <c r="B625" s="2" t="s">
        <v>63</v>
      </c>
      <c r="C625" s="2" t="s">
        <v>64</v>
      </c>
      <c r="D625" s="2" t="s">
        <v>214</v>
      </c>
      <c r="E625" s="2" t="s">
        <v>215</v>
      </c>
      <c r="F625" s="2" t="s">
        <v>67</v>
      </c>
      <c r="G625" s="3">
        <v>20</v>
      </c>
      <c r="H625" s="2" t="s">
        <v>68</v>
      </c>
      <c r="I625" s="4">
        <v>21.6</v>
      </c>
      <c r="J625" s="2" t="s">
        <v>69</v>
      </c>
      <c r="K625" s="3">
        <v>170000</v>
      </c>
      <c r="L625" s="3" t="s">
        <v>231</v>
      </c>
      <c r="M625" s="3">
        <v>3400000</v>
      </c>
      <c r="N625" s="5">
        <v>45020</v>
      </c>
      <c r="O625" s="5">
        <v>45024</v>
      </c>
      <c r="P625" s="2" t="s">
        <v>17</v>
      </c>
      <c r="Q625" s="2" t="s">
        <v>91</v>
      </c>
      <c r="R625" s="6">
        <v>1500</v>
      </c>
      <c r="S625" s="2" t="s">
        <v>71</v>
      </c>
      <c r="T625" t="str">
        <f t="shared" si="9"/>
        <v>1000001010KERAMIK 123BAMBANGAGT602139CRdStanford Perla60X6020BOX21,6M2170000Kuning34000004502045024Promo LebaranPromo Diskon Langsung1500Depok</v>
      </c>
    </row>
    <row r="626" spans="1:20" x14ac:dyDescent="0.3">
      <c r="A626" s="2">
        <v>1000001010</v>
      </c>
      <c r="B626" s="2" t="s">
        <v>63</v>
      </c>
      <c r="C626" s="2" t="s">
        <v>64</v>
      </c>
      <c r="D626" s="2" t="s">
        <v>219</v>
      </c>
      <c r="E626" s="2" t="s">
        <v>220</v>
      </c>
      <c r="F626" s="2" t="s">
        <v>67</v>
      </c>
      <c r="G626" s="3">
        <v>10</v>
      </c>
      <c r="H626" s="2" t="s">
        <v>68</v>
      </c>
      <c r="I626" s="4">
        <v>10.8</v>
      </c>
      <c r="J626" s="2" t="s">
        <v>69</v>
      </c>
      <c r="K626" s="3">
        <v>170000</v>
      </c>
      <c r="L626" s="3" t="s">
        <v>231</v>
      </c>
      <c r="M626" s="3">
        <v>1700000</v>
      </c>
      <c r="N626" s="5">
        <v>45083</v>
      </c>
      <c r="O626" s="5">
        <v>45084</v>
      </c>
      <c r="P626" s="2"/>
      <c r="Q626" s="2"/>
      <c r="R626" s="6"/>
      <c r="S626" s="2" t="s">
        <v>71</v>
      </c>
      <c r="T626" t="str">
        <f t="shared" si="9"/>
        <v>1000001010KERAMIK 123BAMBANGAGT602422CRdPetrella Grigio60X6010BOX10,8M2170000Kuning17000004508345084Depok</v>
      </c>
    </row>
    <row r="627" spans="1:20" x14ac:dyDescent="0.3">
      <c r="A627" s="2">
        <v>1000001010</v>
      </c>
      <c r="B627" s="2" t="s">
        <v>63</v>
      </c>
      <c r="C627" s="2" t="s">
        <v>64</v>
      </c>
      <c r="D627" s="2" t="s">
        <v>214</v>
      </c>
      <c r="E627" s="2" t="s">
        <v>215</v>
      </c>
      <c r="F627" s="2" t="s">
        <v>67</v>
      </c>
      <c r="G627" s="3">
        <v>73</v>
      </c>
      <c r="H627" s="2" t="s">
        <v>68</v>
      </c>
      <c r="I627" s="4">
        <v>78.84</v>
      </c>
      <c r="J627" s="2" t="s">
        <v>69</v>
      </c>
      <c r="K627" s="3">
        <v>170000</v>
      </c>
      <c r="L627" s="3" t="s">
        <v>231</v>
      </c>
      <c r="M627" s="3">
        <v>12410000</v>
      </c>
      <c r="N627" s="5">
        <v>45087</v>
      </c>
      <c r="O627" s="5">
        <v>45089</v>
      </c>
      <c r="P627" s="2"/>
      <c r="Q627" s="2"/>
      <c r="R627" s="6"/>
      <c r="S627" s="2" t="s">
        <v>71</v>
      </c>
      <c r="T627" t="str">
        <f t="shared" si="9"/>
        <v>1000001010KERAMIK 123BAMBANGAGT602139CRdStanford Perla60X6073BOX78,84M2170000Kuning124100004508745089Depok</v>
      </c>
    </row>
    <row r="628" spans="1:20" x14ac:dyDescent="0.3">
      <c r="A628" s="2">
        <v>1000001010</v>
      </c>
      <c r="B628" s="2" t="s">
        <v>63</v>
      </c>
      <c r="C628" s="2" t="s">
        <v>64</v>
      </c>
      <c r="D628" s="2" t="s">
        <v>217</v>
      </c>
      <c r="E628" s="2" t="s">
        <v>218</v>
      </c>
      <c r="F628" s="2" t="s">
        <v>67</v>
      </c>
      <c r="G628" s="3">
        <v>7</v>
      </c>
      <c r="H628" s="2" t="s">
        <v>68</v>
      </c>
      <c r="I628" s="4">
        <v>7.56</v>
      </c>
      <c r="J628" s="2" t="s">
        <v>69</v>
      </c>
      <c r="K628" s="3">
        <v>170000</v>
      </c>
      <c r="L628" s="3" t="s">
        <v>231</v>
      </c>
      <c r="M628" s="3">
        <v>1190000</v>
      </c>
      <c r="N628" s="5">
        <v>45092</v>
      </c>
      <c r="O628" s="5">
        <v>45092</v>
      </c>
      <c r="P628" s="2"/>
      <c r="Q628" s="2"/>
      <c r="R628" s="6"/>
      <c r="S628" s="2" t="s">
        <v>71</v>
      </c>
      <c r="T628" t="str">
        <f t="shared" si="9"/>
        <v>1000001010KERAMIK 123BAMBANGAGT602421CRdPetrella Perla60X607BOX7,56M2170000Kuning11900004509245092Depok</v>
      </c>
    </row>
    <row r="629" spans="1:20" x14ac:dyDescent="0.3">
      <c r="A629" s="2">
        <v>1000001111</v>
      </c>
      <c r="B629" s="2" t="s">
        <v>131</v>
      </c>
      <c r="C629" s="2" t="s">
        <v>132</v>
      </c>
      <c r="D629" s="2" t="s">
        <v>219</v>
      </c>
      <c r="E629" s="2" t="s">
        <v>220</v>
      </c>
      <c r="F629" s="2" t="s">
        <v>67</v>
      </c>
      <c r="G629" s="3">
        <v>80</v>
      </c>
      <c r="H629" s="2" t="s">
        <v>68</v>
      </c>
      <c r="I629" s="4">
        <v>86.4</v>
      </c>
      <c r="J629" s="2" t="s">
        <v>69</v>
      </c>
      <c r="K629" s="3">
        <v>170000</v>
      </c>
      <c r="L629" s="3" t="s">
        <v>231</v>
      </c>
      <c r="M629" s="3">
        <v>13600000</v>
      </c>
      <c r="N629" s="5">
        <v>45092</v>
      </c>
      <c r="O629" s="5">
        <v>45099</v>
      </c>
      <c r="P629" s="2"/>
      <c r="Q629" s="2"/>
      <c r="R629" s="6"/>
      <c r="S629" s="2" t="s">
        <v>133</v>
      </c>
      <c r="T629" t="str">
        <f t="shared" si="9"/>
        <v>1000001111NIA BANGUNANHARRYAGT602422CRdPetrella Grigio60X6080BOX86,4M2170000Kuning136000004509245099Jakarta</v>
      </c>
    </row>
    <row r="630" spans="1:20" x14ac:dyDescent="0.3">
      <c r="A630" s="2">
        <v>1000001111</v>
      </c>
      <c r="B630" s="2" t="s">
        <v>131</v>
      </c>
      <c r="C630" s="2" t="s">
        <v>132</v>
      </c>
      <c r="D630" s="2" t="s">
        <v>219</v>
      </c>
      <c r="E630" s="2" t="s">
        <v>220</v>
      </c>
      <c r="F630" s="2" t="s">
        <v>67</v>
      </c>
      <c r="G630" s="3">
        <v>50</v>
      </c>
      <c r="H630" s="2" t="s">
        <v>68</v>
      </c>
      <c r="I630" s="4">
        <v>54</v>
      </c>
      <c r="J630" s="2" t="s">
        <v>69</v>
      </c>
      <c r="K630" s="3">
        <v>170000</v>
      </c>
      <c r="L630" s="3" t="s">
        <v>231</v>
      </c>
      <c r="M630" s="3">
        <v>8500000</v>
      </c>
      <c r="N630" s="5">
        <v>45098</v>
      </c>
      <c r="O630" s="5">
        <v>45099</v>
      </c>
      <c r="P630" s="2"/>
      <c r="Q630" s="2"/>
      <c r="R630" s="6"/>
      <c r="S630" s="2" t="s">
        <v>133</v>
      </c>
      <c r="T630" t="str">
        <f t="shared" si="9"/>
        <v>1000001111NIA BANGUNANHARRYAGT602422CRdPetrella Grigio60X6050BOX54M2170000Kuning85000004509845099Jakarta</v>
      </c>
    </row>
    <row r="631" spans="1:20" x14ac:dyDescent="0.3">
      <c r="A631" s="2">
        <v>1000001010</v>
      </c>
      <c r="B631" s="2" t="s">
        <v>63</v>
      </c>
      <c r="C631" s="2" t="s">
        <v>64</v>
      </c>
      <c r="D631" s="2" t="s">
        <v>225</v>
      </c>
      <c r="E631" s="2" t="s">
        <v>226</v>
      </c>
      <c r="F631" s="2" t="s">
        <v>67</v>
      </c>
      <c r="G631" s="3">
        <v>30</v>
      </c>
      <c r="H631" s="2" t="s">
        <v>68</v>
      </c>
      <c r="I631" s="4">
        <v>32.4</v>
      </c>
      <c r="J631" s="2" t="s">
        <v>69</v>
      </c>
      <c r="K631" s="3">
        <v>170000</v>
      </c>
      <c r="L631" s="3" t="s">
        <v>231</v>
      </c>
      <c r="M631" s="3">
        <v>5100000</v>
      </c>
      <c r="N631" s="5">
        <v>45112</v>
      </c>
      <c r="O631" s="5">
        <v>45112</v>
      </c>
      <c r="P631" s="2"/>
      <c r="Q631" s="2"/>
      <c r="R631" s="2"/>
      <c r="S631" s="2" t="s">
        <v>71</v>
      </c>
      <c r="T631" t="str">
        <f t="shared" si="9"/>
        <v>1000001010KERAMIK 123BAMBANGAGT602140CRdStanford Grigio60X6030BOX32,4M2170000Kuning51000004511245112Depok</v>
      </c>
    </row>
    <row r="632" spans="1:20" x14ac:dyDescent="0.3">
      <c r="A632" s="2">
        <v>1000001010</v>
      </c>
      <c r="B632" s="2" t="s">
        <v>63</v>
      </c>
      <c r="C632" s="2" t="s">
        <v>64</v>
      </c>
      <c r="D632" s="2" t="s">
        <v>221</v>
      </c>
      <c r="E632" s="2" t="s">
        <v>222</v>
      </c>
      <c r="F632" s="2" t="s">
        <v>67</v>
      </c>
      <c r="G632" s="3">
        <v>10</v>
      </c>
      <c r="H632" s="2" t="s">
        <v>68</v>
      </c>
      <c r="I632" s="4">
        <v>10.8</v>
      </c>
      <c r="J632" s="2" t="s">
        <v>69</v>
      </c>
      <c r="K632" s="3">
        <v>170000</v>
      </c>
      <c r="L632" s="3" t="s">
        <v>231</v>
      </c>
      <c r="M632" s="3">
        <v>1700000</v>
      </c>
      <c r="N632" s="5">
        <v>45114</v>
      </c>
      <c r="O632" s="5">
        <v>45117</v>
      </c>
      <c r="P632" s="2"/>
      <c r="Q632" s="2"/>
      <c r="R632" s="2"/>
      <c r="S632" s="2" t="s">
        <v>71</v>
      </c>
      <c r="T632" t="str">
        <f t="shared" si="9"/>
        <v>1000001010KERAMIK 123BAMBANGAGT602423CRdPetrella Charcoal60X6010BOX10,8M2170000Kuning17000004511445117Depok</v>
      </c>
    </row>
    <row r="633" spans="1:20" x14ac:dyDescent="0.3">
      <c r="A633" s="2">
        <v>1000001111</v>
      </c>
      <c r="B633" s="2" t="s">
        <v>131</v>
      </c>
      <c r="C633" s="2" t="s">
        <v>132</v>
      </c>
      <c r="D633" s="2" t="s">
        <v>223</v>
      </c>
      <c r="E633" s="2" t="s">
        <v>224</v>
      </c>
      <c r="F633" s="2" t="s">
        <v>67</v>
      </c>
      <c r="G633" s="3">
        <v>48</v>
      </c>
      <c r="H633" s="2" t="s">
        <v>68</v>
      </c>
      <c r="I633" s="4">
        <v>51.84</v>
      </c>
      <c r="J633" s="2" t="s">
        <v>69</v>
      </c>
      <c r="K633" s="3">
        <v>170000</v>
      </c>
      <c r="L633" s="3" t="s">
        <v>231</v>
      </c>
      <c r="M633" s="3">
        <v>8160000</v>
      </c>
      <c r="N633" s="5">
        <v>45149</v>
      </c>
      <c r="O633" s="5">
        <v>45150</v>
      </c>
      <c r="P633" s="2"/>
      <c r="Q633" s="2"/>
      <c r="R633" s="2"/>
      <c r="S633" s="2" t="s">
        <v>133</v>
      </c>
      <c r="T633" t="str">
        <f t="shared" si="9"/>
        <v>1000001111NIA BANGUNANHARRYAGT602141CRdStanford Charcoal60X6048BOX51,84M2170000Kuning81600004514945150Jakarta</v>
      </c>
    </row>
    <row r="634" spans="1:20" x14ac:dyDescent="0.3">
      <c r="A634" s="2">
        <v>1000001111</v>
      </c>
      <c r="B634" s="2" t="s">
        <v>131</v>
      </c>
      <c r="C634" s="2" t="s">
        <v>132</v>
      </c>
      <c r="D634" s="2" t="s">
        <v>217</v>
      </c>
      <c r="E634" s="2" t="s">
        <v>218</v>
      </c>
      <c r="F634" s="2" t="s">
        <v>67</v>
      </c>
      <c r="G634" s="3">
        <v>80</v>
      </c>
      <c r="H634" s="2" t="s">
        <v>68</v>
      </c>
      <c r="I634" s="4">
        <v>86.4</v>
      </c>
      <c r="J634" s="2" t="s">
        <v>69</v>
      </c>
      <c r="K634" s="3">
        <v>170000</v>
      </c>
      <c r="L634" s="3" t="s">
        <v>231</v>
      </c>
      <c r="M634" s="3">
        <v>13600000</v>
      </c>
      <c r="N634" s="5">
        <v>45220</v>
      </c>
      <c r="O634" s="5">
        <v>45222</v>
      </c>
      <c r="P634" s="2"/>
      <c r="Q634" s="2"/>
      <c r="R634" s="6"/>
      <c r="S634" s="2" t="s">
        <v>133</v>
      </c>
      <c r="T634" t="str">
        <f t="shared" si="9"/>
        <v>1000001111NIA BANGUNANHARRYAGT602421CRdPetrella Perla60X6080BOX86,4M2170000Kuning136000004522045222Jakarta</v>
      </c>
    </row>
    <row r="635" spans="1:20" x14ac:dyDescent="0.3">
      <c r="A635" s="2">
        <v>1000001111</v>
      </c>
      <c r="B635" s="2" t="s">
        <v>131</v>
      </c>
      <c r="C635" s="2" t="s">
        <v>132</v>
      </c>
      <c r="D635" s="2" t="s">
        <v>221</v>
      </c>
      <c r="E635" s="2" t="s">
        <v>222</v>
      </c>
      <c r="F635" s="2" t="s">
        <v>67</v>
      </c>
      <c r="G635" s="3">
        <v>120</v>
      </c>
      <c r="H635" s="2" t="s">
        <v>68</v>
      </c>
      <c r="I635" s="4">
        <v>129.6</v>
      </c>
      <c r="J635" s="2" t="s">
        <v>69</v>
      </c>
      <c r="K635" s="3">
        <v>170000</v>
      </c>
      <c r="L635" s="3" t="s">
        <v>231</v>
      </c>
      <c r="M635" s="3">
        <v>20400000</v>
      </c>
      <c r="N635" s="5">
        <v>45220</v>
      </c>
      <c r="O635" s="5">
        <v>45224</v>
      </c>
      <c r="P635" s="2"/>
      <c r="Q635" s="2"/>
      <c r="R635" s="6"/>
      <c r="S635" s="2" t="s">
        <v>133</v>
      </c>
      <c r="T635" t="str">
        <f t="shared" si="9"/>
        <v>1000001111NIA BANGUNANHARRYAGT602423CRdPetrella Charcoal60X60120BOX129,6M2170000Kuning204000004522045224Jakarta</v>
      </c>
    </row>
    <row r="636" spans="1:20" x14ac:dyDescent="0.3">
      <c r="A636" s="2">
        <v>1000001111</v>
      </c>
      <c r="B636" s="2" t="s">
        <v>131</v>
      </c>
      <c r="C636" s="2" t="s">
        <v>132</v>
      </c>
      <c r="D636" s="2" t="s">
        <v>219</v>
      </c>
      <c r="E636" s="2" t="s">
        <v>220</v>
      </c>
      <c r="F636" s="2" t="s">
        <v>67</v>
      </c>
      <c r="G636" s="3">
        <v>80</v>
      </c>
      <c r="H636" s="2" t="s">
        <v>68</v>
      </c>
      <c r="I636" s="4">
        <v>86.4</v>
      </c>
      <c r="J636" s="2" t="s">
        <v>69</v>
      </c>
      <c r="K636" s="3">
        <v>170000</v>
      </c>
      <c r="L636" s="3" t="s">
        <v>231</v>
      </c>
      <c r="M636" s="3">
        <v>13600000</v>
      </c>
      <c r="N636" s="5">
        <v>45220</v>
      </c>
      <c r="O636" s="5">
        <v>45224</v>
      </c>
      <c r="P636" s="2"/>
      <c r="Q636" s="2"/>
      <c r="R636" s="6"/>
      <c r="S636" s="2" t="s">
        <v>133</v>
      </c>
      <c r="T636" t="str">
        <f t="shared" si="9"/>
        <v>1000001111NIA BANGUNANHARRYAGT602422CRdPetrella Grigio60X6080BOX86,4M2170000Kuning136000004522045224Jakarta</v>
      </c>
    </row>
    <row r="637" spans="1:20" x14ac:dyDescent="0.3">
      <c r="A637" s="2">
        <v>1000001111</v>
      </c>
      <c r="B637" s="2" t="s">
        <v>131</v>
      </c>
      <c r="C637" s="2" t="s">
        <v>132</v>
      </c>
      <c r="D637" s="2" t="s">
        <v>219</v>
      </c>
      <c r="E637" s="2" t="s">
        <v>220</v>
      </c>
      <c r="F637" s="2" t="s">
        <v>67</v>
      </c>
      <c r="G637" s="3">
        <v>40</v>
      </c>
      <c r="H637" s="2" t="s">
        <v>68</v>
      </c>
      <c r="I637" s="4">
        <v>43.2</v>
      </c>
      <c r="J637" s="2" t="s">
        <v>69</v>
      </c>
      <c r="K637" s="3">
        <v>170000</v>
      </c>
      <c r="L637" s="3" t="s">
        <v>231</v>
      </c>
      <c r="M637" s="3">
        <v>6800000</v>
      </c>
      <c r="N637" s="5">
        <v>45259</v>
      </c>
      <c r="O637" s="5">
        <v>45260</v>
      </c>
      <c r="P637" s="2"/>
      <c r="Q637" s="2"/>
      <c r="R637" s="6"/>
      <c r="S637" s="2" t="s">
        <v>133</v>
      </c>
      <c r="T637" t="str">
        <f t="shared" si="9"/>
        <v>1000001111NIA BANGUNANHARRYAGT602422CRdPetrella Grigio60X6040BOX43,2M2170000Kuning68000004525945260Jakarta</v>
      </c>
    </row>
    <row r="638" spans="1:20" x14ac:dyDescent="0.3">
      <c r="A638" s="2">
        <v>1000001111</v>
      </c>
      <c r="B638" s="2" t="s">
        <v>131</v>
      </c>
      <c r="C638" s="2" t="s">
        <v>132</v>
      </c>
      <c r="D638" s="2" t="s">
        <v>221</v>
      </c>
      <c r="E638" s="2" t="s">
        <v>222</v>
      </c>
      <c r="F638" s="2" t="s">
        <v>67</v>
      </c>
      <c r="G638" s="3">
        <v>80</v>
      </c>
      <c r="H638" s="2" t="s">
        <v>68</v>
      </c>
      <c r="I638" s="4">
        <v>86.4</v>
      </c>
      <c r="J638" s="2" t="s">
        <v>69</v>
      </c>
      <c r="K638" s="3">
        <v>170000</v>
      </c>
      <c r="L638" s="3" t="s">
        <v>231</v>
      </c>
      <c r="M638" s="3">
        <v>13600000</v>
      </c>
      <c r="N638" s="5">
        <v>45259</v>
      </c>
      <c r="O638" s="5">
        <v>45260</v>
      </c>
      <c r="P638" s="2"/>
      <c r="Q638" s="2"/>
      <c r="R638" s="6"/>
      <c r="S638" s="2" t="s">
        <v>133</v>
      </c>
      <c r="T638" t="str">
        <f t="shared" si="9"/>
        <v>1000001111NIA BANGUNANHARRYAGT602423CRdPetrella Charcoal60X6080BOX86,4M2170000Kuning136000004525945260Jakarta</v>
      </c>
    </row>
    <row r="639" spans="1:20" x14ac:dyDescent="0.3">
      <c r="A639" s="2">
        <v>1000001111</v>
      </c>
      <c r="B639" s="2" t="s">
        <v>131</v>
      </c>
      <c r="C639" s="2" t="s">
        <v>132</v>
      </c>
      <c r="D639" s="2" t="s">
        <v>225</v>
      </c>
      <c r="E639" s="2" t="s">
        <v>226</v>
      </c>
      <c r="F639" s="2" t="s">
        <v>67</v>
      </c>
      <c r="G639" s="3">
        <v>21</v>
      </c>
      <c r="H639" s="2" t="s">
        <v>68</v>
      </c>
      <c r="I639" s="4">
        <v>22.68</v>
      </c>
      <c r="J639" s="2" t="s">
        <v>69</v>
      </c>
      <c r="K639" s="3">
        <v>170000</v>
      </c>
      <c r="L639" s="3" t="s">
        <v>231</v>
      </c>
      <c r="M639" s="3">
        <v>3570000</v>
      </c>
      <c r="N639" s="5">
        <v>45265</v>
      </c>
      <c r="O639" s="5">
        <v>45266</v>
      </c>
      <c r="P639" s="2"/>
      <c r="Q639" s="2"/>
      <c r="R639" s="6"/>
      <c r="S639" s="2" t="s">
        <v>133</v>
      </c>
      <c r="T639" t="str">
        <f t="shared" si="9"/>
        <v>1000001111NIA BANGUNANHARRYAGT602140CRdStanford Grigio60X6021BOX22,68M2170000Kuning35700004526545266Jakarta</v>
      </c>
    </row>
    <row r="640" spans="1:20" x14ac:dyDescent="0.3">
      <c r="A640" s="2">
        <v>1000001111</v>
      </c>
      <c r="B640" s="2" t="s">
        <v>131</v>
      </c>
      <c r="C640" s="2" t="s">
        <v>132</v>
      </c>
      <c r="D640" s="2" t="s">
        <v>225</v>
      </c>
      <c r="E640" s="2" t="s">
        <v>226</v>
      </c>
      <c r="F640" s="2" t="s">
        <v>67</v>
      </c>
      <c r="G640" s="3">
        <v>3</v>
      </c>
      <c r="H640" s="2" t="s">
        <v>68</v>
      </c>
      <c r="I640" s="4">
        <v>3.24</v>
      </c>
      <c r="J640" s="2" t="s">
        <v>69</v>
      </c>
      <c r="K640" s="3">
        <v>170000</v>
      </c>
      <c r="L640" s="3" t="s">
        <v>231</v>
      </c>
      <c r="M640" s="3">
        <v>510000</v>
      </c>
      <c r="N640" s="5">
        <v>45272</v>
      </c>
      <c r="O640" s="5">
        <v>45273</v>
      </c>
      <c r="P640" s="2"/>
      <c r="Q640" s="2"/>
      <c r="R640" s="6"/>
      <c r="S640" s="2" t="s">
        <v>133</v>
      </c>
      <c r="T640" t="str">
        <f t="shared" si="9"/>
        <v>1000001111NIA BANGUNANHARRYAGT602140CRdStanford Grigio60X603BOX3,24M2170000Kuning5100004527245273Jakarta</v>
      </c>
    </row>
    <row r="641" spans="1:20" x14ac:dyDescent="0.3">
      <c r="A641" s="2">
        <v>1000001212</v>
      </c>
      <c r="B641" s="2" t="s">
        <v>72</v>
      </c>
      <c r="C641" s="2" t="s">
        <v>64</v>
      </c>
      <c r="D641" s="2" t="s">
        <v>232</v>
      </c>
      <c r="E641" s="2" t="s">
        <v>233</v>
      </c>
      <c r="F641" s="2" t="s">
        <v>67</v>
      </c>
      <c r="G641" s="3">
        <v>49</v>
      </c>
      <c r="H641" s="2" t="s">
        <v>68</v>
      </c>
      <c r="I641" s="4">
        <v>52.92</v>
      </c>
      <c r="J641" s="2" t="s">
        <v>69</v>
      </c>
      <c r="K641" s="3">
        <v>180000</v>
      </c>
      <c r="L641" s="3" t="s">
        <v>234</v>
      </c>
      <c r="M641" s="3">
        <v>8820000</v>
      </c>
      <c r="N641" s="5">
        <v>44961</v>
      </c>
      <c r="O641" s="5">
        <v>44967</v>
      </c>
      <c r="P641" s="2"/>
      <c r="Q641" s="2"/>
      <c r="R641" s="6"/>
      <c r="S641" s="2" t="s">
        <v>75</v>
      </c>
      <c r="T641" t="str">
        <f t="shared" si="9"/>
        <v>1000001212KARYA MATERIALBAMBANGAGT602405RdArcade Bone60X6049BOX52,92M2180000Lilac88200004496144967Bekasi</v>
      </c>
    </row>
    <row r="642" spans="1:20" x14ac:dyDescent="0.3">
      <c r="A642" s="2">
        <v>1000001212</v>
      </c>
      <c r="B642" s="2" t="s">
        <v>72</v>
      </c>
      <c r="C642" s="2" t="s">
        <v>64</v>
      </c>
      <c r="D642" s="2" t="s">
        <v>235</v>
      </c>
      <c r="E642" s="2" t="s">
        <v>236</v>
      </c>
      <c r="F642" s="2" t="s">
        <v>67</v>
      </c>
      <c r="G642" s="3">
        <v>6</v>
      </c>
      <c r="H642" s="2" t="s">
        <v>68</v>
      </c>
      <c r="I642" s="4">
        <v>6.48</v>
      </c>
      <c r="J642" s="2" t="s">
        <v>69</v>
      </c>
      <c r="K642" s="3">
        <v>180000</v>
      </c>
      <c r="L642" s="3" t="s">
        <v>234</v>
      </c>
      <c r="M642" s="3">
        <v>1080000</v>
      </c>
      <c r="N642" s="5">
        <v>44986</v>
      </c>
      <c r="O642" s="5">
        <v>44988</v>
      </c>
      <c r="P642" s="2" t="s">
        <v>17</v>
      </c>
      <c r="Q642" s="2" t="s">
        <v>91</v>
      </c>
      <c r="R642" s="6">
        <v>1500</v>
      </c>
      <c r="S642" s="2" t="s">
        <v>75</v>
      </c>
      <c r="T642" t="str">
        <f t="shared" ref="T642:T705" si="10">_xlfn.CONCAT(A642:S642)</f>
        <v>1000001212KARYA MATERIALBAMBANGAGT602418RdHollywood Caramel60X606BOX6,48M2180000Lilac10800004498644988Promo LebaranPromo Diskon Langsung1500Bekasi</v>
      </c>
    </row>
    <row r="643" spans="1:20" x14ac:dyDescent="0.3">
      <c r="A643" s="2">
        <v>1000001212</v>
      </c>
      <c r="B643" s="2" t="s">
        <v>72</v>
      </c>
      <c r="C643" s="2" t="s">
        <v>64</v>
      </c>
      <c r="D643" s="2" t="s">
        <v>237</v>
      </c>
      <c r="E643" s="2" t="s">
        <v>238</v>
      </c>
      <c r="F643" s="2" t="s">
        <v>67</v>
      </c>
      <c r="G643" s="3">
        <v>17</v>
      </c>
      <c r="H643" s="2" t="s">
        <v>68</v>
      </c>
      <c r="I643" s="4">
        <v>18.36</v>
      </c>
      <c r="J643" s="2" t="s">
        <v>69</v>
      </c>
      <c r="K643" s="3">
        <v>180000</v>
      </c>
      <c r="L643" s="3" t="s">
        <v>234</v>
      </c>
      <c r="M643" s="3">
        <v>3060000</v>
      </c>
      <c r="N643" s="5">
        <v>45026</v>
      </c>
      <c r="O643" s="5">
        <v>45027</v>
      </c>
      <c r="P643" s="2" t="s">
        <v>17</v>
      </c>
      <c r="Q643" s="2" t="s">
        <v>91</v>
      </c>
      <c r="R643" s="6">
        <v>1500</v>
      </c>
      <c r="S643" s="2" t="s">
        <v>75</v>
      </c>
      <c r="T643" t="str">
        <f t="shared" si="10"/>
        <v>1000001212KARYA MATERIALBAMBANGAGT602172RdBrooklyn Charcoal60X6017BOX18,36M2180000Lilac30600004502645027Promo LebaranPromo Diskon Langsung1500Bekasi</v>
      </c>
    </row>
    <row r="644" spans="1:20" x14ac:dyDescent="0.3">
      <c r="A644" s="2">
        <v>1000001212</v>
      </c>
      <c r="B644" s="2" t="s">
        <v>72</v>
      </c>
      <c r="C644" s="2" t="s">
        <v>64</v>
      </c>
      <c r="D644" s="2" t="s">
        <v>239</v>
      </c>
      <c r="E644" s="2" t="s">
        <v>240</v>
      </c>
      <c r="F644" s="2" t="s">
        <v>67</v>
      </c>
      <c r="G644" s="3">
        <v>13</v>
      </c>
      <c r="H644" s="2" t="s">
        <v>68</v>
      </c>
      <c r="I644" s="4">
        <v>14.04</v>
      </c>
      <c r="J644" s="2" t="s">
        <v>69</v>
      </c>
      <c r="K644" s="3">
        <v>180000</v>
      </c>
      <c r="L644" s="3" t="s">
        <v>234</v>
      </c>
      <c r="M644" s="3">
        <v>2340000</v>
      </c>
      <c r="N644" s="5">
        <v>45027</v>
      </c>
      <c r="O644" s="5">
        <v>45028</v>
      </c>
      <c r="P644" s="2" t="s">
        <v>17</v>
      </c>
      <c r="Q644" s="2" t="s">
        <v>91</v>
      </c>
      <c r="R644" s="6">
        <v>1500</v>
      </c>
      <c r="S644" s="2" t="s">
        <v>75</v>
      </c>
      <c r="T644" t="str">
        <f t="shared" si="10"/>
        <v>1000001212KARYA MATERIALBAMBANGAGT602407RdArcade Grigio60X6013BOX14,04M2180000Lilac23400004502745028Promo LebaranPromo Diskon Langsung1500Bekasi</v>
      </c>
    </row>
    <row r="645" spans="1:20" x14ac:dyDescent="0.3">
      <c r="A645" s="2">
        <v>1000001212</v>
      </c>
      <c r="B645" s="2" t="s">
        <v>72</v>
      </c>
      <c r="C645" s="2" t="s">
        <v>64</v>
      </c>
      <c r="D645" s="2" t="s">
        <v>235</v>
      </c>
      <c r="E645" s="2" t="s">
        <v>236</v>
      </c>
      <c r="F645" s="2" t="s">
        <v>67</v>
      </c>
      <c r="G645" s="3">
        <v>1</v>
      </c>
      <c r="H645" s="2" t="s">
        <v>68</v>
      </c>
      <c r="I645" s="4">
        <v>1.08</v>
      </c>
      <c r="J645" s="2" t="s">
        <v>69</v>
      </c>
      <c r="K645" s="3">
        <v>180000</v>
      </c>
      <c r="L645" s="3" t="s">
        <v>234</v>
      </c>
      <c r="M645" s="3">
        <v>180000</v>
      </c>
      <c r="N645" s="5">
        <v>45029</v>
      </c>
      <c r="O645" s="5">
        <v>45029</v>
      </c>
      <c r="P645" s="2" t="s">
        <v>17</v>
      </c>
      <c r="Q645" s="2" t="s">
        <v>91</v>
      </c>
      <c r="R645" s="6">
        <v>1500</v>
      </c>
      <c r="S645" s="2" t="s">
        <v>75</v>
      </c>
      <c r="T645" t="str">
        <f t="shared" si="10"/>
        <v>1000001212KARYA MATERIALBAMBANGAGT602418RdHollywood Caramel60X601BOX1,08M2180000Lilac1800004502945029Promo LebaranPromo Diskon Langsung1500Bekasi</v>
      </c>
    </row>
    <row r="646" spans="1:20" x14ac:dyDescent="0.3">
      <c r="A646" s="2">
        <v>1000001212</v>
      </c>
      <c r="B646" s="2" t="s">
        <v>72</v>
      </c>
      <c r="C646" s="2" t="s">
        <v>64</v>
      </c>
      <c r="D646" s="2" t="s">
        <v>239</v>
      </c>
      <c r="E646" s="2" t="s">
        <v>240</v>
      </c>
      <c r="F646" s="2" t="s">
        <v>67</v>
      </c>
      <c r="G646" s="3">
        <v>18</v>
      </c>
      <c r="H646" s="2" t="s">
        <v>68</v>
      </c>
      <c r="I646" s="4">
        <v>19.440000000000001</v>
      </c>
      <c r="J646" s="2" t="s">
        <v>69</v>
      </c>
      <c r="K646" s="3">
        <v>180000</v>
      </c>
      <c r="L646" s="3" t="s">
        <v>234</v>
      </c>
      <c r="M646" s="3">
        <v>3240000</v>
      </c>
      <c r="N646" s="5">
        <v>45024</v>
      </c>
      <c r="O646" s="5">
        <v>45026</v>
      </c>
      <c r="P646" s="2" t="s">
        <v>17</v>
      </c>
      <c r="Q646" s="2" t="s">
        <v>91</v>
      </c>
      <c r="R646" s="6">
        <v>1500</v>
      </c>
      <c r="S646" s="2" t="s">
        <v>75</v>
      </c>
      <c r="T646" t="str">
        <f t="shared" si="10"/>
        <v>1000001212KARYA MATERIALBAMBANGAGT602407RdArcade Grigio60X6018BOX19,44M2180000Lilac32400004502445026Promo LebaranPromo Diskon Langsung1500Bekasi</v>
      </c>
    </row>
    <row r="647" spans="1:20" x14ac:dyDescent="0.3">
      <c r="A647" s="2">
        <v>1000001212</v>
      </c>
      <c r="B647" s="2" t="s">
        <v>72</v>
      </c>
      <c r="C647" s="2" t="s">
        <v>64</v>
      </c>
      <c r="D647" s="2" t="s">
        <v>239</v>
      </c>
      <c r="E647" s="2" t="s">
        <v>240</v>
      </c>
      <c r="F647" s="2" t="s">
        <v>67</v>
      </c>
      <c r="G647" s="3">
        <v>7</v>
      </c>
      <c r="H647" s="2" t="s">
        <v>68</v>
      </c>
      <c r="I647" s="4">
        <v>7.56</v>
      </c>
      <c r="J647" s="2" t="s">
        <v>69</v>
      </c>
      <c r="K647" s="3">
        <v>180000</v>
      </c>
      <c r="L647" s="3" t="s">
        <v>234</v>
      </c>
      <c r="M647" s="3">
        <v>1260000</v>
      </c>
      <c r="N647" s="5">
        <v>45051</v>
      </c>
      <c r="O647" s="5">
        <v>45051</v>
      </c>
      <c r="P647" s="2" t="s">
        <v>17</v>
      </c>
      <c r="Q647" s="2" t="s">
        <v>91</v>
      </c>
      <c r="R647" s="6">
        <v>1500</v>
      </c>
      <c r="S647" s="2" t="s">
        <v>75</v>
      </c>
      <c r="T647" t="str">
        <f t="shared" si="10"/>
        <v>1000001212KARYA MATERIALBAMBANGAGT602407RdArcade Grigio60X607BOX7,56M2180000Lilac12600004505145051Promo LebaranPromo Diskon Langsung1500Bekasi</v>
      </c>
    </row>
    <row r="648" spans="1:20" x14ac:dyDescent="0.3">
      <c r="A648" s="2">
        <v>1000001212</v>
      </c>
      <c r="B648" s="2" t="s">
        <v>72</v>
      </c>
      <c r="C648" s="2" t="s">
        <v>64</v>
      </c>
      <c r="D648" s="2" t="s">
        <v>241</v>
      </c>
      <c r="E648" s="2" t="s">
        <v>242</v>
      </c>
      <c r="F648" s="2" t="s">
        <v>67</v>
      </c>
      <c r="G648" s="3">
        <v>11</v>
      </c>
      <c r="H648" s="2" t="s">
        <v>68</v>
      </c>
      <c r="I648" s="4">
        <v>11.88</v>
      </c>
      <c r="J648" s="2" t="s">
        <v>69</v>
      </c>
      <c r="K648" s="3">
        <v>180000</v>
      </c>
      <c r="L648" s="3" t="s">
        <v>234</v>
      </c>
      <c r="M648" s="3">
        <v>1980000</v>
      </c>
      <c r="N648" s="5">
        <v>45149</v>
      </c>
      <c r="O648" s="5">
        <v>45154</v>
      </c>
      <c r="P648" s="2"/>
      <c r="Q648" s="2"/>
      <c r="R648" s="2"/>
      <c r="S648" s="2" t="s">
        <v>75</v>
      </c>
      <c r="T648" t="str">
        <f t="shared" si="10"/>
        <v>1000001212KARYA MATERIALBAMBANGAGT602063RdPorta Black60X6011BOX11,88M2180000Lilac19800004514945154Bekasi</v>
      </c>
    </row>
    <row r="649" spans="1:20" x14ac:dyDescent="0.3">
      <c r="A649" s="2">
        <v>1000001212</v>
      </c>
      <c r="B649" s="2" t="s">
        <v>72</v>
      </c>
      <c r="C649" s="2" t="s">
        <v>64</v>
      </c>
      <c r="D649" s="2" t="s">
        <v>243</v>
      </c>
      <c r="E649" s="2" t="s">
        <v>244</v>
      </c>
      <c r="F649" s="2" t="s">
        <v>67</v>
      </c>
      <c r="G649" s="3">
        <v>60</v>
      </c>
      <c r="H649" s="2" t="s">
        <v>68</v>
      </c>
      <c r="I649" s="4">
        <v>64.8</v>
      </c>
      <c r="J649" s="2" t="s">
        <v>69</v>
      </c>
      <c r="K649" s="3">
        <v>180000</v>
      </c>
      <c r="L649" s="3" t="s">
        <v>234</v>
      </c>
      <c r="M649" s="3">
        <v>10800000</v>
      </c>
      <c r="N649" s="5">
        <v>45138</v>
      </c>
      <c r="O649" s="5">
        <v>45139</v>
      </c>
      <c r="P649" s="2"/>
      <c r="Q649" s="2"/>
      <c r="R649" s="2"/>
      <c r="S649" s="2" t="s">
        <v>75</v>
      </c>
      <c r="T649" t="str">
        <f t="shared" si="10"/>
        <v>1000001212KARYA MATERIALBAMBANGAGT602262RdTaranaki Sand60X6060BOX64,8M2180000Lilac108000004513845139Bekasi</v>
      </c>
    </row>
    <row r="650" spans="1:20" x14ac:dyDescent="0.3">
      <c r="A650" s="2">
        <v>1000001212</v>
      </c>
      <c r="B650" s="2" t="s">
        <v>72</v>
      </c>
      <c r="C650" s="2" t="s">
        <v>64</v>
      </c>
      <c r="D650" s="2" t="s">
        <v>241</v>
      </c>
      <c r="E650" s="2" t="s">
        <v>242</v>
      </c>
      <c r="F650" s="2" t="s">
        <v>67</v>
      </c>
      <c r="G650" s="3">
        <v>3</v>
      </c>
      <c r="H650" s="2" t="s">
        <v>68</v>
      </c>
      <c r="I650" s="4">
        <v>3.24</v>
      </c>
      <c r="J650" s="2" t="s">
        <v>69</v>
      </c>
      <c r="K650" s="3">
        <v>180000</v>
      </c>
      <c r="L650" s="3" t="s">
        <v>234</v>
      </c>
      <c r="M650" s="3">
        <v>540000</v>
      </c>
      <c r="N650" s="5">
        <v>45139</v>
      </c>
      <c r="O650" s="5">
        <v>45139</v>
      </c>
      <c r="P650" s="2"/>
      <c r="Q650" s="2"/>
      <c r="R650" s="2"/>
      <c r="S650" s="2" t="s">
        <v>75</v>
      </c>
      <c r="T650" t="str">
        <f t="shared" si="10"/>
        <v>1000001212KARYA MATERIALBAMBANGAGT602063RdPorta Black60X603BOX3,24M2180000Lilac5400004513945139Bekasi</v>
      </c>
    </row>
    <row r="651" spans="1:20" x14ac:dyDescent="0.3">
      <c r="A651" s="2">
        <v>1000001010</v>
      </c>
      <c r="B651" s="2" t="s">
        <v>63</v>
      </c>
      <c r="C651" s="2" t="s">
        <v>82</v>
      </c>
      <c r="D651" s="2" t="s">
        <v>245</v>
      </c>
      <c r="E651" s="2" t="s">
        <v>246</v>
      </c>
      <c r="F651" s="2" t="s">
        <v>67</v>
      </c>
      <c r="G651" s="3">
        <v>2</v>
      </c>
      <c r="H651" s="2" t="s">
        <v>68</v>
      </c>
      <c r="I651" s="4">
        <v>2.16</v>
      </c>
      <c r="J651" s="2" t="s">
        <v>69</v>
      </c>
      <c r="K651" s="3">
        <v>180000</v>
      </c>
      <c r="L651" s="3" t="s">
        <v>234</v>
      </c>
      <c r="M651" s="3">
        <v>360000</v>
      </c>
      <c r="N651" s="5">
        <v>45241</v>
      </c>
      <c r="O651" s="5">
        <v>45244</v>
      </c>
      <c r="P651" s="2"/>
      <c r="Q651" s="2"/>
      <c r="R651" s="6"/>
      <c r="S651" s="2" t="s">
        <v>71</v>
      </c>
      <c r="T651" t="str">
        <f t="shared" si="10"/>
        <v>1000001010KERAMIK 123RIZALAGT602406RdArcade Perla60X602BOX2,16M2180000Lilac3600004524145244Depok</v>
      </c>
    </row>
    <row r="652" spans="1:20" x14ac:dyDescent="0.3">
      <c r="A652" s="2">
        <v>1000001010</v>
      </c>
      <c r="B652" s="2" t="s">
        <v>63</v>
      </c>
      <c r="C652" s="2" t="s">
        <v>82</v>
      </c>
      <c r="D652" s="2" t="s">
        <v>237</v>
      </c>
      <c r="E652" s="2" t="s">
        <v>238</v>
      </c>
      <c r="F652" s="2" t="s">
        <v>67</v>
      </c>
      <c r="G652" s="3">
        <v>4</v>
      </c>
      <c r="H652" s="2" t="s">
        <v>68</v>
      </c>
      <c r="I652" s="4">
        <v>4.32</v>
      </c>
      <c r="J652" s="2" t="s">
        <v>69</v>
      </c>
      <c r="K652" s="3">
        <v>180000</v>
      </c>
      <c r="L652" s="3" t="s">
        <v>234</v>
      </c>
      <c r="M652" s="3">
        <v>720000</v>
      </c>
      <c r="N652" s="5">
        <v>45243</v>
      </c>
      <c r="O652" s="5">
        <v>45245</v>
      </c>
      <c r="P652" s="2"/>
      <c r="Q652" s="2"/>
      <c r="R652" s="6"/>
      <c r="S652" s="2" t="s">
        <v>71</v>
      </c>
      <c r="T652" t="str">
        <f t="shared" si="10"/>
        <v>1000001010KERAMIK 123RIZALAGT602172RdBrooklyn Charcoal60X604BOX4,32M2180000Lilac7200004524345245Depok</v>
      </c>
    </row>
    <row r="653" spans="1:20" x14ac:dyDescent="0.3">
      <c r="A653" s="2">
        <v>1000001212</v>
      </c>
      <c r="B653" s="2" t="s">
        <v>72</v>
      </c>
      <c r="C653" s="2" t="s">
        <v>64</v>
      </c>
      <c r="D653" s="2" t="s">
        <v>247</v>
      </c>
      <c r="E653" s="2" t="s">
        <v>248</v>
      </c>
      <c r="F653" s="2" t="s">
        <v>67</v>
      </c>
      <c r="G653" s="3">
        <v>22</v>
      </c>
      <c r="H653" s="2" t="s">
        <v>68</v>
      </c>
      <c r="I653" s="4">
        <v>23.76</v>
      </c>
      <c r="J653" s="2" t="s">
        <v>69</v>
      </c>
      <c r="K653" s="3">
        <v>180000</v>
      </c>
      <c r="L653" s="3" t="s">
        <v>234</v>
      </c>
      <c r="M653" s="3">
        <v>3960000</v>
      </c>
      <c r="N653" s="5">
        <v>45233</v>
      </c>
      <c r="O653" s="5">
        <v>45251</v>
      </c>
      <c r="P653" s="2"/>
      <c r="Q653" s="2"/>
      <c r="R653" s="6"/>
      <c r="S653" s="2" t="s">
        <v>75</v>
      </c>
      <c r="T653" t="str">
        <f t="shared" si="10"/>
        <v>1000001212KARYA MATERIALBAMBANGAGT602062RdPorta Grey60X6022BOX23,76M2180000Lilac39600004523345251Bekasi</v>
      </c>
    </row>
    <row r="654" spans="1:20" x14ac:dyDescent="0.3">
      <c r="A654" s="2">
        <v>1000001010</v>
      </c>
      <c r="B654" s="2" t="s">
        <v>63</v>
      </c>
      <c r="C654" s="2" t="s">
        <v>82</v>
      </c>
      <c r="D654" s="2" t="s">
        <v>249</v>
      </c>
      <c r="E654" s="2" t="s">
        <v>250</v>
      </c>
      <c r="F654" s="2" t="s">
        <v>67</v>
      </c>
      <c r="G654" s="3">
        <v>15</v>
      </c>
      <c r="H654" s="2" t="s">
        <v>68</v>
      </c>
      <c r="I654" s="4">
        <v>16.2</v>
      </c>
      <c r="J654" s="2" t="s">
        <v>69</v>
      </c>
      <c r="K654" s="3">
        <v>180000</v>
      </c>
      <c r="L654" s="3" t="s">
        <v>234</v>
      </c>
      <c r="M654" s="3">
        <v>2700000</v>
      </c>
      <c r="N654" s="5">
        <v>45247</v>
      </c>
      <c r="O654" s="5">
        <v>45251</v>
      </c>
      <c r="P654" s="2"/>
      <c r="Q654" s="2"/>
      <c r="R654" s="6"/>
      <c r="S654" s="2" t="s">
        <v>71</v>
      </c>
      <c r="T654" t="str">
        <f t="shared" si="10"/>
        <v>1000001010KERAMIK 123RIZALAGT605519CRdStanford Black60X6015BOX16,2M2180000Lilac27000004524745251Depok</v>
      </c>
    </row>
    <row r="655" spans="1:20" x14ac:dyDescent="0.3">
      <c r="A655" s="2">
        <v>1000001010</v>
      </c>
      <c r="B655" s="2" t="s">
        <v>63</v>
      </c>
      <c r="C655" s="2" t="s">
        <v>82</v>
      </c>
      <c r="D655" s="2" t="s">
        <v>245</v>
      </c>
      <c r="E655" s="2" t="s">
        <v>246</v>
      </c>
      <c r="F655" s="2" t="s">
        <v>67</v>
      </c>
      <c r="G655" s="3">
        <v>2</v>
      </c>
      <c r="H655" s="2" t="s">
        <v>68</v>
      </c>
      <c r="I655" s="4">
        <v>2.16</v>
      </c>
      <c r="J655" s="2" t="s">
        <v>69</v>
      </c>
      <c r="K655" s="3">
        <v>180000</v>
      </c>
      <c r="L655" s="3" t="s">
        <v>234</v>
      </c>
      <c r="M655" s="3">
        <v>360000</v>
      </c>
      <c r="N655" s="5">
        <v>45258</v>
      </c>
      <c r="O655" s="5">
        <v>45258</v>
      </c>
      <c r="P655" s="2"/>
      <c r="Q655" s="2"/>
      <c r="R655" s="6"/>
      <c r="S655" s="2" t="s">
        <v>71</v>
      </c>
      <c r="T655" t="str">
        <f t="shared" si="10"/>
        <v>1000001010KERAMIK 123RIZALAGT602406RdArcade Perla60X602BOX2,16M2180000Lilac3600004525845258Depok</v>
      </c>
    </row>
    <row r="656" spans="1:20" x14ac:dyDescent="0.3">
      <c r="A656" s="2">
        <v>1000001010</v>
      </c>
      <c r="B656" s="2" t="s">
        <v>63</v>
      </c>
      <c r="C656" s="2" t="s">
        <v>82</v>
      </c>
      <c r="D656" s="2" t="s">
        <v>245</v>
      </c>
      <c r="E656" s="2" t="s">
        <v>246</v>
      </c>
      <c r="F656" s="2" t="s">
        <v>67</v>
      </c>
      <c r="G656" s="3">
        <v>3</v>
      </c>
      <c r="H656" s="2" t="s">
        <v>68</v>
      </c>
      <c r="I656" s="4">
        <v>3.24</v>
      </c>
      <c r="J656" s="2" t="s">
        <v>69</v>
      </c>
      <c r="K656" s="3">
        <v>180000</v>
      </c>
      <c r="L656" s="3" t="s">
        <v>234</v>
      </c>
      <c r="M656" s="3">
        <v>540000</v>
      </c>
      <c r="N656" s="5">
        <v>45237</v>
      </c>
      <c r="O656" s="5">
        <v>45238</v>
      </c>
      <c r="P656" s="2"/>
      <c r="Q656" s="2"/>
      <c r="R656" s="6"/>
      <c r="S656" s="2" t="s">
        <v>71</v>
      </c>
      <c r="T656" t="str">
        <f t="shared" si="10"/>
        <v>1000001010KERAMIK 123RIZALAGT602406RdArcade Perla60X603BOX3,24M2180000Lilac5400004523745238Depok</v>
      </c>
    </row>
    <row r="657" spans="1:20" x14ac:dyDescent="0.3">
      <c r="A657" s="2">
        <v>1000001212</v>
      </c>
      <c r="B657" s="2" t="s">
        <v>72</v>
      </c>
      <c r="C657" s="2" t="s">
        <v>64</v>
      </c>
      <c r="D657" s="2" t="s">
        <v>239</v>
      </c>
      <c r="E657" s="2" t="s">
        <v>240</v>
      </c>
      <c r="F657" s="2" t="s">
        <v>67</v>
      </c>
      <c r="G657" s="3">
        <v>150</v>
      </c>
      <c r="H657" s="2" t="s">
        <v>68</v>
      </c>
      <c r="I657" s="4">
        <v>162</v>
      </c>
      <c r="J657" s="2" t="s">
        <v>69</v>
      </c>
      <c r="K657" s="3">
        <v>180000</v>
      </c>
      <c r="L657" s="3" t="s">
        <v>234</v>
      </c>
      <c r="M657" s="3">
        <v>27000000</v>
      </c>
      <c r="N657" s="5">
        <v>45289</v>
      </c>
      <c r="O657" s="5">
        <v>45289</v>
      </c>
      <c r="P657" s="2"/>
      <c r="Q657" s="2"/>
      <c r="R657" s="6"/>
      <c r="S657" s="2" t="s">
        <v>75</v>
      </c>
      <c r="T657" t="str">
        <f t="shared" si="10"/>
        <v>1000001212KARYA MATERIALBAMBANGAGT602407RdArcade Grigio60X60150BOX162M2180000Lilac270000004528945289Bekasi</v>
      </c>
    </row>
    <row r="658" spans="1:20" x14ac:dyDescent="0.3">
      <c r="A658" s="2">
        <v>1000001010</v>
      </c>
      <c r="B658" s="2" t="s">
        <v>63</v>
      </c>
      <c r="C658" s="2" t="s">
        <v>82</v>
      </c>
      <c r="D658" s="2" t="s">
        <v>245</v>
      </c>
      <c r="E658" s="2" t="s">
        <v>246</v>
      </c>
      <c r="F658" s="2" t="s">
        <v>67</v>
      </c>
      <c r="G658" s="3">
        <v>2</v>
      </c>
      <c r="H658" s="2" t="s">
        <v>68</v>
      </c>
      <c r="I658" s="4">
        <v>2.16</v>
      </c>
      <c r="J658" s="2" t="s">
        <v>69</v>
      </c>
      <c r="K658" s="3">
        <v>180000</v>
      </c>
      <c r="L658" s="3" t="s">
        <v>234</v>
      </c>
      <c r="M658" s="3">
        <v>360000</v>
      </c>
      <c r="N658" s="5">
        <v>45271</v>
      </c>
      <c r="O658" s="5">
        <v>45272</v>
      </c>
      <c r="P658" s="2"/>
      <c r="Q658" s="2"/>
      <c r="R658" s="6"/>
      <c r="S658" s="2" t="s">
        <v>71</v>
      </c>
      <c r="T658" t="str">
        <f t="shared" si="10"/>
        <v>1000001010KERAMIK 123RIZALAGT602406RdArcade Perla60X602BOX2,16M2180000Lilac3600004527145272Depok</v>
      </c>
    </row>
    <row r="659" spans="1:20" x14ac:dyDescent="0.3">
      <c r="A659" s="2">
        <v>1000001212</v>
      </c>
      <c r="B659" s="2" t="s">
        <v>72</v>
      </c>
      <c r="C659" s="2" t="s">
        <v>64</v>
      </c>
      <c r="D659" s="2" t="s">
        <v>243</v>
      </c>
      <c r="E659" s="2" t="s">
        <v>244</v>
      </c>
      <c r="F659" s="2" t="s">
        <v>67</v>
      </c>
      <c r="G659" s="3">
        <v>105</v>
      </c>
      <c r="H659" s="2" t="s">
        <v>68</v>
      </c>
      <c r="I659" s="4">
        <v>113.4</v>
      </c>
      <c r="J659" s="2" t="s">
        <v>69</v>
      </c>
      <c r="K659" s="3">
        <v>180000</v>
      </c>
      <c r="L659" s="3" t="s">
        <v>234</v>
      </c>
      <c r="M659" s="3">
        <v>18900000</v>
      </c>
      <c r="N659" s="5">
        <v>44965</v>
      </c>
      <c r="O659" s="5">
        <v>44966</v>
      </c>
      <c r="P659" s="2"/>
      <c r="Q659" s="2"/>
      <c r="R659" s="6"/>
      <c r="S659" s="2" t="s">
        <v>75</v>
      </c>
      <c r="T659" t="str">
        <f t="shared" si="10"/>
        <v>1000001212KARYA MATERIALBAMBANGAGT602262RdTaranaki Sand60X60105BOX113,4M2180000Lilac189000004496544966Bekasi</v>
      </c>
    </row>
    <row r="660" spans="1:20" x14ac:dyDescent="0.3">
      <c r="A660" s="2">
        <v>1000001010</v>
      </c>
      <c r="B660" s="2" t="s">
        <v>63</v>
      </c>
      <c r="C660" s="2" t="s">
        <v>64</v>
      </c>
      <c r="D660" s="2" t="s">
        <v>241</v>
      </c>
      <c r="E660" s="2" t="s">
        <v>242</v>
      </c>
      <c r="F660" s="2" t="s">
        <v>67</v>
      </c>
      <c r="G660" s="3">
        <v>14</v>
      </c>
      <c r="H660" s="2" t="s">
        <v>68</v>
      </c>
      <c r="I660" s="4">
        <v>15.12</v>
      </c>
      <c r="J660" s="2" t="s">
        <v>69</v>
      </c>
      <c r="K660" s="3">
        <v>180000</v>
      </c>
      <c r="L660" s="3" t="s">
        <v>234</v>
      </c>
      <c r="M660" s="3">
        <v>2520000</v>
      </c>
      <c r="N660" s="5">
        <v>44967</v>
      </c>
      <c r="O660" s="5">
        <v>44967</v>
      </c>
      <c r="P660" s="2"/>
      <c r="Q660" s="2"/>
      <c r="R660" s="6"/>
      <c r="S660" s="2" t="s">
        <v>71</v>
      </c>
      <c r="T660" t="str">
        <f t="shared" si="10"/>
        <v>1000001010KERAMIK 123BAMBANGAGT602063RdPorta Black60X6014BOX15,12M2180000Lilac25200004496744967Depok</v>
      </c>
    </row>
    <row r="661" spans="1:20" x14ac:dyDescent="0.3">
      <c r="A661" s="2">
        <v>1000001212</v>
      </c>
      <c r="B661" s="2" t="s">
        <v>72</v>
      </c>
      <c r="C661" s="2" t="s">
        <v>64</v>
      </c>
      <c r="D661" s="2" t="s">
        <v>251</v>
      </c>
      <c r="E661" s="2" t="s">
        <v>252</v>
      </c>
      <c r="F661" s="2" t="s">
        <v>67</v>
      </c>
      <c r="G661" s="3">
        <v>12</v>
      </c>
      <c r="H661" s="2" t="s">
        <v>68</v>
      </c>
      <c r="I661" s="4">
        <v>12.96</v>
      </c>
      <c r="J661" s="2" t="s">
        <v>69</v>
      </c>
      <c r="K661" s="3">
        <v>180000</v>
      </c>
      <c r="L661" s="3" t="s">
        <v>234</v>
      </c>
      <c r="M661" s="3">
        <v>2160000</v>
      </c>
      <c r="N661" s="5">
        <v>44992</v>
      </c>
      <c r="O661" s="5">
        <v>44992</v>
      </c>
      <c r="P661" s="2" t="s">
        <v>17</v>
      </c>
      <c r="Q661" s="2" t="s">
        <v>91</v>
      </c>
      <c r="R661" s="6">
        <v>1500</v>
      </c>
      <c r="S661" s="2" t="s">
        <v>75</v>
      </c>
      <c r="T661" t="str">
        <f t="shared" si="10"/>
        <v>1000001212KARYA MATERIALBAMBANGAGT602253RdTokyo Cream60X6012BOX12,96M2180000Lilac21600004499244992Promo LebaranPromo Diskon Langsung1500Bekasi</v>
      </c>
    </row>
    <row r="662" spans="1:20" x14ac:dyDescent="0.3">
      <c r="A662" s="2">
        <v>1000001212</v>
      </c>
      <c r="B662" s="2" t="s">
        <v>72</v>
      </c>
      <c r="C662" s="2" t="s">
        <v>64</v>
      </c>
      <c r="D662" s="2" t="s">
        <v>253</v>
      </c>
      <c r="E662" s="2" t="s">
        <v>254</v>
      </c>
      <c r="F662" s="2" t="s">
        <v>67</v>
      </c>
      <c r="G662" s="3">
        <v>2</v>
      </c>
      <c r="H662" s="2" t="s">
        <v>68</v>
      </c>
      <c r="I662" s="4">
        <v>2.16</v>
      </c>
      <c r="J662" s="2" t="s">
        <v>69</v>
      </c>
      <c r="K662" s="3">
        <v>180000</v>
      </c>
      <c r="L662" s="3" t="s">
        <v>234</v>
      </c>
      <c r="M662" s="3">
        <v>360000</v>
      </c>
      <c r="N662" s="5">
        <v>44999</v>
      </c>
      <c r="O662" s="5">
        <v>44999</v>
      </c>
      <c r="P662" s="2" t="s">
        <v>17</v>
      </c>
      <c r="Q662" s="2" t="s">
        <v>91</v>
      </c>
      <c r="R662" s="6">
        <v>1500</v>
      </c>
      <c r="S662" s="2" t="s">
        <v>75</v>
      </c>
      <c r="T662" t="str">
        <f t="shared" si="10"/>
        <v>1000001212KARYA MATERIALBAMBANGAGT602264RdTaranaki Stone60X602BOX2,16M2180000Lilac3600004499944999Promo LebaranPromo Diskon Langsung1500Bekasi</v>
      </c>
    </row>
    <row r="663" spans="1:20" x14ac:dyDescent="0.3">
      <c r="A663" s="2">
        <v>1000001010</v>
      </c>
      <c r="B663" s="2" t="s">
        <v>63</v>
      </c>
      <c r="C663" s="2" t="s">
        <v>64</v>
      </c>
      <c r="D663" s="2" t="s">
        <v>243</v>
      </c>
      <c r="E663" s="2" t="s">
        <v>244</v>
      </c>
      <c r="F663" s="2" t="s">
        <v>67</v>
      </c>
      <c r="G663" s="3">
        <v>39</v>
      </c>
      <c r="H663" s="2" t="s">
        <v>68</v>
      </c>
      <c r="I663" s="4">
        <v>42.12</v>
      </c>
      <c r="J663" s="2" t="s">
        <v>69</v>
      </c>
      <c r="K663" s="3">
        <v>180000</v>
      </c>
      <c r="L663" s="3" t="s">
        <v>234</v>
      </c>
      <c r="M663" s="3">
        <v>7020000</v>
      </c>
      <c r="N663" s="5">
        <v>44989</v>
      </c>
      <c r="O663" s="5">
        <v>44991</v>
      </c>
      <c r="P663" s="2" t="s">
        <v>17</v>
      </c>
      <c r="Q663" s="2" t="s">
        <v>91</v>
      </c>
      <c r="R663" s="6">
        <v>1500</v>
      </c>
      <c r="S663" s="2" t="s">
        <v>71</v>
      </c>
      <c r="T663" t="str">
        <f t="shared" si="10"/>
        <v>1000001010KERAMIK 123BAMBANGAGT602262RdTaranaki Sand60X6039BOX42,12M2180000Lilac70200004498944991Promo LebaranPromo Diskon Langsung1500Depok</v>
      </c>
    </row>
    <row r="664" spans="1:20" x14ac:dyDescent="0.3">
      <c r="A664" s="2">
        <v>1000001212</v>
      </c>
      <c r="B664" s="2" t="s">
        <v>72</v>
      </c>
      <c r="C664" s="2" t="s">
        <v>64</v>
      </c>
      <c r="D664" s="2" t="s">
        <v>241</v>
      </c>
      <c r="E664" s="2" t="s">
        <v>242</v>
      </c>
      <c r="F664" s="2" t="s">
        <v>67</v>
      </c>
      <c r="G664" s="3">
        <v>26</v>
      </c>
      <c r="H664" s="2" t="s">
        <v>68</v>
      </c>
      <c r="I664" s="4">
        <v>28.08</v>
      </c>
      <c r="J664" s="2" t="s">
        <v>69</v>
      </c>
      <c r="K664" s="3">
        <v>180000</v>
      </c>
      <c r="L664" s="3" t="s">
        <v>234</v>
      </c>
      <c r="M664" s="3">
        <v>4680000</v>
      </c>
      <c r="N664" s="5">
        <v>45001</v>
      </c>
      <c r="O664" s="5">
        <v>45002</v>
      </c>
      <c r="P664" s="2" t="s">
        <v>17</v>
      </c>
      <c r="Q664" s="2" t="s">
        <v>91</v>
      </c>
      <c r="R664" s="6">
        <v>1500</v>
      </c>
      <c r="S664" s="2" t="s">
        <v>75</v>
      </c>
      <c r="T664" t="str">
        <f t="shared" si="10"/>
        <v>1000001212KARYA MATERIALBAMBANGAGT602063RdPorta Black60X6026BOX28,08M2180000Lilac46800004500145002Promo LebaranPromo Diskon Langsung1500Bekasi</v>
      </c>
    </row>
    <row r="665" spans="1:20" x14ac:dyDescent="0.3">
      <c r="A665" s="2">
        <v>1000001010</v>
      </c>
      <c r="B665" s="2" t="s">
        <v>63</v>
      </c>
      <c r="C665" s="2" t="s">
        <v>64</v>
      </c>
      <c r="D665" s="2" t="s">
        <v>253</v>
      </c>
      <c r="E665" s="2" t="s">
        <v>254</v>
      </c>
      <c r="F665" s="2" t="s">
        <v>67</v>
      </c>
      <c r="G665" s="3">
        <v>104</v>
      </c>
      <c r="H665" s="2" t="s">
        <v>68</v>
      </c>
      <c r="I665" s="4">
        <v>112.32</v>
      </c>
      <c r="J665" s="2" t="s">
        <v>69</v>
      </c>
      <c r="K665" s="3">
        <v>180000</v>
      </c>
      <c r="L665" s="3" t="s">
        <v>234</v>
      </c>
      <c r="M665" s="3">
        <v>18720000</v>
      </c>
      <c r="N665" s="5">
        <v>45013</v>
      </c>
      <c r="O665" s="5">
        <v>45014</v>
      </c>
      <c r="P665" s="2" t="s">
        <v>17</v>
      </c>
      <c r="Q665" s="2" t="s">
        <v>91</v>
      </c>
      <c r="R665" s="6">
        <v>1500</v>
      </c>
      <c r="S665" s="2" t="s">
        <v>71</v>
      </c>
      <c r="T665" t="str">
        <f t="shared" si="10"/>
        <v>1000001010KERAMIK 123BAMBANGAGT602264RdTaranaki Stone60X60104BOX112,32M2180000Lilac187200004501345014Promo LebaranPromo Diskon Langsung1500Depok</v>
      </c>
    </row>
    <row r="666" spans="1:20" x14ac:dyDescent="0.3">
      <c r="A666" s="2">
        <v>1000001010</v>
      </c>
      <c r="B666" s="2" t="s">
        <v>63</v>
      </c>
      <c r="C666" s="2" t="s">
        <v>64</v>
      </c>
      <c r="D666" s="2" t="s">
        <v>253</v>
      </c>
      <c r="E666" s="2" t="s">
        <v>254</v>
      </c>
      <c r="F666" s="2" t="s">
        <v>67</v>
      </c>
      <c r="G666" s="3">
        <v>1</v>
      </c>
      <c r="H666" s="2" t="s">
        <v>68</v>
      </c>
      <c r="I666" s="4">
        <v>1.08</v>
      </c>
      <c r="J666" s="2" t="s">
        <v>69</v>
      </c>
      <c r="K666" s="3">
        <v>180000</v>
      </c>
      <c r="L666" s="3" t="s">
        <v>234</v>
      </c>
      <c r="M666" s="3">
        <v>180000</v>
      </c>
      <c r="N666" s="5">
        <v>45013</v>
      </c>
      <c r="O666" s="5">
        <v>45019</v>
      </c>
      <c r="P666" s="2" t="s">
        <v>17</v>
      </c>
      <c r="Q666" s="2" t="s">
        <v>91</v>
      </c>
      <c r="R666" s="6">
        <v>1500</v>
      </c>
      <c r="S666" s="2" t="s">
        <v>71</v>
      </c>
      <c r="T666" t="str">
        <f t="shared" si="10"/>
        <v>1000001010KERAMIK 123BAMBANGAGT602264RdTaranaki Stone60X601BOX1,08M2180000Lilac1800004501345019Promo LebaranPromo Diskon Langsung1500Depok</v>
      </c>
    </row>
    <row r="667" spans="1:20" x14ac:dyDescent="0.3">
      <c r="A667" s="2">
        <v>1000001010</v>
      </c>
      <c r="B667" s="2" t="s">
        <v>63</v>
      </c>
      <c r="C667" s="2" t="s">
        <v>64</v>
      </c>
      <c r="D667" s="2" t="s">
        <v>253</v>
      </c>
      <c r="E667" s="2" t="s">
        <v>254</v>
      </c>
      <c r="F667" s="2" t="s">
        <v>67</v>
      </c>
      <c r="G667" s="3">
        <v>45</v>
      </c>
      <c r="H667" s="2" t="s">
        <v>68</v>
      </c>
      <c r="I667" s="4">
        <v>48.6</v>
      </c>
      <c r="J667" s="2" t="s">
        <v>69</v>
      </c>
      <c r="K667" s="3">
        <v>180000</v>
      </c>
      <c r="L667" s="3" t="s">
        <v>234</v>
      </c>
      <c r="M667" s="3">
        <v>8100000</v>
      </c>
      <c r="N667" s="5">
        <v>45013</v>
      </c>
      <c r="O667" s="5">
        <v>45019</v>
      </c>
      <c r="P667" s="2" t="s">
        <v>17</v>
      </c>
      <c r="Q667" s="2" t="s">
        <v>91</v>
      </c>
      <c r="R667" s="6">
        <v>1500</v>
      </c>
      <c r="S667" s="2" t="s">
        <v>71</v>
      </c>
      <c r="T667" t="str">
        <f t="shared" si="10"/>
        <v>1000001010KERAMIK 123BAMBANGAGT602264RdTaranaki Stone60X6045BOX48,6M2180000Lilac81000004501345019Promo LebaranPromo Diskon Langsung1500Depok</v>
      </c>
    </row>
    <row r="668" spans="1:20" x14ac:dyDescent="0.3">
      <c r="A668" s="2">
        <v>1000001212</v>
      </c>
      <c r="B668" s="2" t="s">
        <v>72</v>
      </c>
      <c r="C668" s="2" t="s">
        <v>64</v>
      </c>
      <c r="D668" s="2" t="s">
        <v>243</v>
      </c>
      <c r="E668" s="2" t="s">
        <v>244</v>
      </c>
      <c r="F668" s="2" t="s">
        <v>67</v>
      </c>
      <c r="G668" s="3">
        <v>30</v>
      </c>
      <c r="H668" s="2" t="s">
        <v>68</v>
      </c>
      <c r="I668" s="4">
        <v>32.4</v>
      </c>
      <c r="J668" s="2" t="s">
        <v>69</v>
      </c>
      <c r="K668" s="3">
        <v>180000</v>
      </c>
      <c r="L668" s="3" t="s">
        <v>234</v>
      </c>
      <c r="M668" s="3">
        <v>5400000</v>
      </c>
      <c r="N668" s="5">
        <v>45054</v>
      </c>
      <c r="O668" s="5">
        <v>45054</v>
      </c>
      <c r="P668" s="2" t="s">
        <v>17</v>
      </c>
      <c r="Q668" s="2" t="s">
        <v>91</v>
      </c>
      <c r="R668" s="6">
        <v>1500</v>
      </c>
      <c r="S668" s="2" t="s">
        <v>75</v>
      </c>
      <c r="T668" t="str">
        <f t="shared" si="10"/>
        <v>1000001212KARYA MATERIALBAMBANGAGT602262RdTaranaki Sand60X6030BOX32,4M2180000Lilac54000004505445054Promo LebaranPromo Diskon Langsung1500Bekasi</v>
      </c>
    </row>
    <row r="669" spans="1:20" x14ac:dyDescent="0.3">
      <c r="A669" s="2">
        <v>1000001010</v>
      </c>
      <c r="B669" s="2" t="s">
        <v>63</v>
      </c>
      <c r="C669" s="2" t="s">
        <v>64</v>
      </c>
      <c r="D669" s="2" t="s">
        <v>253</v>
      </c>
      <c r="E669" s="2" t="s">
        <v>254</v>
      </c>
      <c r="F669" s="2" t="s">
        <v>67</v>
      </c>
      <c r="G669" s="3">
        <v>30</v>
      </c>
      <c r="H669" s="2" t="s">
        <v>68</v>
      </c>
      <c r="I669" s="4">
        <v>32.4</v>
      </c>
      <c r="J669" s="2" t="s">
        <v>69</v>
      </c>
      <c r="K669" s="3">
        <v>180000</v>
      </c>
      <c r="L669" s="3" t="s">
        <v>234</v>
      </c>
      <c r="M669" s="3">
        <v>5400000</v>
      </c>
      <c r="N669" s="5">
        <v>45055</v>
      </c>
      <c r="O669" s="5">
        <v>45055</v>
      </c>
      <c r="P669" s="2" t="s">
        <v>17</v>
      </c>
      <c r="Q669" s="2" t="s">
        <v>91</v>
      </c>
      <c r="R669" s="6">
        <v>1500</v>
      </c>
      <c r="S669" s="2" t="s">
        <v>71</v>
      </c>
      <c r="T669" t="str">
        <f t="shared" si="10"/>
        <v>1000001010KERAMIK 123BAMBANGAGT602264RdTaranaki Stone60X6030BOX32,4M2180000Lilac54000004505545055Promo LebaranPromo Diskon Langsung1500Depok</v>
      </c>
    </row>
    <row r="670" spans="1:20" x14ac:dyDescent="0.3">
      <c r="A670" s="2">
        <v>1000001010</v>
      </c>
      <c r="B670" s="2" t="s">
        <v>63</v>
      </c>
      <c r="C670" s="2" t="s">
        <v>64</v>
      </c>
      <c r="D670" s="2" t="s">
        <v>253</v>
      </c>
      <c r="E670" s="2" t="s">
        <v>254</v>
      </c>
      <c r="F670" s="2" t="s">
        <v>67</v>
      </c>
      <c r="G670" s="3">
        <v>30</v>
      </c>
      <c r="H670" s="2" t="s">
        <v>68</v>
      </c>
      <c r="I670" s="4">
        <v>32.4</v>
      </c>
      <c r="J670" s="2" t="s">
        <v>69</v>
      </c>
      <c r="K670" s="3">
        <v>180000</v>
      </c>
      <c r="L670" s="3" t="s">
        <v>234</v>
      </c>
      <c r="M670" s="3">
        <v>5400000</v>
      </c>
      <c r="N670" s="5">
        <v>45066</v>
      </c>
      <c r="O670" s="5">
        <v>45068</v>
      </c>
      <c r="P670" s="2" t="s">
        <v>17</v>
      </c>
      <c r="Q670" s="2" t="s">
        <v>91</v>
      </c>
      <c r="R670" s="6">
        <v>1500</v>
      </c>
      <c r="S670" s="2" t="s">
        <v>71</v>
      </c>
      <c r="T670" t="str">
        <f t="shared" si="10"/>
        <v>1000001010KERAMIK 123BAMBANGAGT602264RdTaranaki Stone60X6030BOX32,4M2180000Lilac54000004506645068Promo LebaranPromo Diskon Langsung1500Depok</v>
      </c>
    </row>
    <row r="671" spans="1:20" x14ac:dyDescent="0.3">
      <c r="A671" s="2">
        <v>1000001212</v>
      </c>
      <c r="B671" s="2" t="s">
        <v>72</v>
      </c>
      <c r="C671" s="2" t="s">
        <v>64</v>
      </c>
      <c r="D671" s="2" t="s">
        <v>249</v>
      </c>
      <c r="E671" s="2" t="s">
        <v>250</v>
      </c>
      <c r="F671" s="2" t="s">
        <v>67</v>
      </c>
      <c r="G671" s="3">
        <v>30</v>
      </c>
      <c r="H671" s="2" t="s">
        <v>68</v>
      </c>
      <c r="I671" s="4">
        <v>32.4</v>
      </c>
      <c r="J671" s="2" t="s">
        <v>69</v>
      </c>
      <c r="K671" s="3">
        <v>180000</v>
      </c>
      <c r="L671" s="3" t="s">
        <v>234</v>
      </c>
      <c r="M671" s="3">
        <v>5400000</v>
      </c>
      <c r="N671" s="5">
        <v>45132</v>
      </c>
      <c r="O671" s="5">
        <v>45132</v>
      </c>
      <c r="P671" s="2"/>
      <c r="Q671" s="2"/>
      <c r="R671" s="2"/>
      <c r="S671" s="2" t="s">
        <v>75</v>
      </c>
      <c r="T671" t="str">
        <f t="shared" si="10"/>
        <v>1000001212KARYA MATERIALBAMBANGAGT605519CRdStanford Black60X6030BOX32,4M2180000Lilac54000004513245132Bekasi</v>
      </c>
    </row>
    <row r="672" spans="1:20" x14ac:dyDescent="0.3">
      <c r="A672" s="2">
        <v>1000001212</v>
      </c>
      <c r="B672" s="2" t="s">
        <v>72</v>
      </c>
      <c r="C672" s="2" t="s">
        <v>64</v>
      </c>
      <c r="D672" s="2" t="s">
        <v>253</v>
      </c>
      <c r="E672" s="2" t="s">
        <v>254</v>
      </c>
      <c r="F672" s="2" t="s">
        <v>67</v>
      </c>
      <c r="G672" s="3">
        <v>1</v>
      </c>
      <c r="H672" s="2" t="s">
        <v>68</v>
      </c>
      <c r="I672" s="4">
        <v>1.08</v>
      </c>
      <c r="J672" s="2" t="s">
        <v>69</v>
      </c>
      <c r="K672" s="3">
        <v>180000</v>
      </c>
      <c r="L672" s="3" t="s">
        <v>234</v>
      </c>
      <c r="M672" s="3">
        <v>180000</v>
      </c>
      <c r="N672" s="5">
        <v>45114</v>
      </c>
      <c r="O672" s="5">
        <v>45117</v>
      </c>
      <c r="P672" s="2"/>
      <c r="Q672" s="2"/>
      <c r="R672" s="2"/>
      <c r="S672" s="2" t="s">
        <v>75</v>
      </c>
      <c r="T672" t="str">
        <f t="shared" si="10"/>
        <v>1000001212KARYA MATERIALBAMBANGAGT602264RdTaranaki Stone60X601BOX1,08M2180000Lilac1800004511445117Bekasi</v>
      </c>
    </row>
    <row r="673" spans="1:20" x14ac:dyDescent="0.3">
      <c r="A673" s="2">
        <v>1000001212</v>
      </c>
      <c r="B673" s="2" t="s">
        <v>72</v>
      </c>
      <c r="C673" s="2" t="s">
        <v>64</v>
      </c>
      <c r="D673" s="2" t="s">
        <v>241</v>
      </c>
      <c r="E673" s="2" t="s">
        <v>242</v>
      </c>
      <c r="F673" s="2" t="s">
        <v>67</v>
      </c>
      <c r="G673" s="3">
        <v>6</v>
      </c>
      <c r="H673" s="2" t="s">
        <v>68</v>
      </c>
      <c r="I673" s="4">
        <v>6.48</v>
      </c>
      <c r="J673" s="2" t="s">
        <v>69</v>
      </c>
      <c r="K673" s="3">
        <v>180000</v>
      </c>
      <c r="L673" s="3" t="s">
        <v>234</v>
      </c>
      <c r="M673" s="3">
        <v>1080000</v>
      </c>
      <c r="N673" s="5">
        <v>45124</v>
      </c>
      <c r="O673" s="5">
        <v>45125</v>
      </c>
      <c r="P673" s="2"/>
      <c r="Q673" s="2"/>
      <c r="R673" s="2"/>
      <c r="S673" s="2" t="s">
        <v>75</v>
      </c>
      <c r="T673" t="str">
        <f t="shared" si="10"/>
        <v>1000001212KARYA MATERIALBAMBANGAGT602063RdPorta Black60X606BOX6,48M2180000Lilac10800004512445125Bekasi</v>
      </c>
    </row>
    <row r="674" spans="1:20" x14ac:dyDescent="0.3">
      <c r="A674" s="2">
        <v>1000001212</v>
      </c>
      <c r="B674" s="2" t="s">
        <v>72</v>
      </c>
      <c r="C674" s="2" t="s">
        <v>64</v>
      </c>
      <c r="D674" s="2" t="s">
        <v>255</v>
      </c>
      <c r="E674" s="2" t="s">
        <v>256</v>
      </c>
      <c r="F674" s="2" t="s">
        <v>67</v>
      </c>
      <c r="G674" s="3">
        <v>50</v>
      </c>
      <c r="H674" s="2" t="s">
        <v>68</v>
      </c>
      <c r="I674" s="4">
        <v>54</v>
      </c>
      <c r="J674" s="2" t="s">
        <v>69</v>
      </c>
      <c r="K674" s="3">
        <v>180000</v>
      </c>
      <c r="L674" s="3" t="s">
        <v>234</v>
      </c>
      <c r="M674" s="3">
        <v>9000000</v>
      </c>
      <c r="N674" s="5">
        <v>45146</v>
      </c>
      <c r="O674" s="5">
        <v>45147</v>
      </c>
      <c r="P674" s="2"/>
      <c r="Q674" s="2"/>
      <c r="R674" s="2"/>
      <c r="S674" s="2" t="s">
        <v>75</v>
      </c>
      <c r="T674" t="str">
        <f t="shared" si="10"/>
        <v>1000001212KARYA MATERIALBAMBANGAGT602417RdHollywood Vanila60X6050BOX54M2180000Lilac90000004514645147Bekasi</v>
      </c>
    </row>
    <row r="675" spans="1:20" x14ac:dyDescent="0.3">
      <c r="A675" s="2">
        <v>1000001010</v>
      </c>
      <c r="B675" s="2" t="s">
        <v>63</v>
      </c>
      <c r="C675" s="2" t="s">
        <v>64</v>
      </c>
      <c r="D675" s="2" t="s">
        <v>243</v>
      </c>
      <c r="E675" s="2" t="s">
        <v>244</v>
      </c>
      <c r="F675" s="2" t="s">
        <v>67</v>
      </c>
      <c r="G675" s="3">
        <v>4</v>
      </c>
      <c r="H675" s="2" t="s">
        <v>68</v>
      </c>
      <c r="I675" s="4">
        <v>4.32</v>
      </c>
      <c r="J675" s="2" t="s">
        <v>69</v>
      </c>
      <c r="K675" s="3">
        <v>180000</v>
      </c>
      <c r="L675" s="3" t="s">
        <v>234</v>
      </c>
      <c r="M675" s="3">
        <v>720000</v>
      </c>
      <c r="N675" s="5">
        <v>45159</v>
      </c>
      <c r="O675" s="5">
        <v>45159</v>
      </c>
      <c r="P675" s="2"/>
      <c r="Q675" s="2"/>
      <c r="R675" s="2"/>
      <c r="S675" s="2" t="s">
        <v>71</v>
      </c>
      <c r="T675" t="str">
        <f t="shared" si="10"/>
        <v>1000001010KERAMIK 123BAMBANGAGT602262RdTaranaki Sand60X604BOX4,32M2180000Lilac7200004515945159Depok</v>
      </c>
    </row>
    <row r="676" spans="1:20" x14ac:dyDescent="0.3">
      <c r="A676" s="2">
        <v>1000001010</v>
      </c>
      <c r="B676" s="2" t="s">
        <v>63</v>
      </c>
      <c r="C676" s="2" t="s">
        <v>64</v>
      </c>
      <c r="D676" s="2" t="s">
        <v>243</v>
      </c>
      <c r="E676" s="2" t="s">
        <v>244</v>
      </c>
      <c r="F676" s="2" t="s">
        <v>67</v>
      </c>
      <c r="G676" s="3">
        <v>1</v>
      </c>
      <c r="H676" s="2" t="s">
        <v>68</v>
      </c>
      <c r="I676" s="4">
        <v>1.08</v>
      </c>
      <c r="J676" s="2" t="s">
        <v>69</v>
      </c>
      <c r="K676" s="3">
        <v>180000</v>
      </c>
      <c r="L676" s="3" t="s">
        <v>234</v>
      </c>
      <c r="M676" s="3">
        <v>180000</v>
      </c>
      <c r="N676" s="5">
        <v>45169</v>
      </c>
      <c r="O676" s="5">
        <v>45169</v>
      </c>
      <c r="P676" s="2"/>
      <c r="Q676" s="2"/>
      <c r="R676" s="2"/>
      <c r="S676" s="2" t="s">
        <v>71</v>
      </c>
      <c r="T676" t="str">
        <f t="shared" si="10"/>
        <v>1000001010KERAMIK 123BAMBANGAGT602262RdTaranaki Sand60X601BOX1,08M2180000Lilac1800004516945169Depok</v>
      </c>
    </row>
    <row r="677" spans="1:20" x14ac:dyDescent="0.3">
      <c r="A677" s="2">
        <v>1000001212</v>
      </c>
      <c r="B677" s="2" t="s">
        <v>72</v>
      </c>
      <c r="C677" s="2" t="s">
        <v>64</v>
      </c>
      <c r="D677" s="2" t="s">
        <v>251</v>
      </c>
      <c r="E677" s="2" t="s">
        <v>252</v>
      </c>
      <c r="F677" s="2" t="s">
        <v>67</v>
      </c>
      <c r="G677" s="3">
        <v>2</v>
      </c>
      <c r="H677" s="2" t="s">
        <v>68</v>
      </c>
      <c r="I677" s="4">
        <v>2.16</v>
      </c>
      <c r="J677" s="2" t="s">
        <v>69</v>
      </c>
      <c r="K677" s="3">
        <v>180000</v>
      </c>
      <c r="L677" s="3" t="s">
        <v>234</v>
      </c>
      <c r="M677" s="3">
        <v>360000</v>
      </c>
      <c r="N677" s="5">
        <v>45143</v>
      </c>
      <c r="O677" s="5">
        <v>45145</v>
      </c>
      <c r="P677" s="2"/>
      <c r="Q677" s="2"/>
      <c r="R677" s="2"/>
      <c r="S677" s="2" t="s">
        <v>75</v>
      </c>
      <c r="T677" t="str">
        <f t="shared" si="10"/>
        <v>1000001212KARYA MATERIALBAMBANGAGT602253RdTokyo Cream60X602BOX2,16M2180000Lilac3600004514345145Bekasi</v>
      </c>
    </row>
    <row r="678" spans="1:20" x14ac:dyDescent="0.3">
      <c r="A678" s="2">
        <v>1000001010</v>
      </c>
      <c r="B678" s="2" t="s">
        <v>63</v>
      </c>
      <c r="C678" s="2" t="s">
        <v>64</v>
      </c>
      <c r="D678" s="2" t="s">
        <v>253</v>
      </c>
      <c r="E678" s="2" t="s">
        <v>254</v>
      </c>
      <c r="F678" s="2" t="s">
        <v>67</v>
      </c>
      <c r="G678" s="3">
        <v>15</v>
      </c>
      <c r="H678" s="2" t="s">
        <v>68</v>
      </c>
      <c r="I678" s="4">
        <v>16.2</v>
      </c>
      <c r="J678" s="2" t="s">
        <v>69</v>
      </c>
      <c r="K678" s="3">
        <v>180000</v>
      </c>
      <c r="L678" s="3" t="s">
        <v>234</v>
      </c>
      <c r="M678" s="3">
        <v>2700000</v>
      </c>
      <c r="N678" s="5">
        <v>45139</v>
      </c>
      <c r="O678" s="5">
        <v>45140</v>
      </c>
      <c r="P678" s="2"/>
      <c r="Q678" s="2"/>
      <c r="R678" s="2"/>
      <c r="S678" s="2" t="s">
        <v>71</v>
      </c>
      <c r="T678" t="str">
        <f t="shared" si="10"/>
        <v>1000001010KERAMIK 123BAMBANGAGT602264RdTaranaki Stone60X6015BOX16,2M2180000Lilac27000004513945140Depok</v>
      </c>
    </row>
    <row r="679" spans="1:20" x14ac:dyDescent="0.3">
      <c r="A679" s="2">
        <v>1000001010</v>
      </c>
      <c r="B679" s="2" t="s">
        <v>63</v>
      </c>
      <c r="C679" s="2" t="s">
        <v>64</v>
      </c>
      <c r="D679" s="2" t="s">
        <v>243</v>
      </c>
      <c r="E679" s="2" t="s">
        <v>244</v>
      </c>
      <c r="F679" s="2" t="s">
        <v>67</v>
      </c>
      <c r="G679" s="3">
        <v>2</v>
      </c>
      <c r="H679" s="2" t="s">
        <v>68</v>
      </c>
      <c r="I679" s="4">
        <v>2.16</v>
      </c>
      <c r="J679" s="2" t="s">
        <v>69</v>
      </c>
      <c r="K679" s="3">
        <v>180000</v>
      </c>
      <c r="L679" s="3" t="s">
        <v>234</v>
      </c>
      <c r="M679" s="3">
        <v>360000</v>
      </c>
      <c r="N679" s="5">
        <v>45140</v>
      </c>
      <c r="O679" s="5">
        <v>45141</v>
      </c>
      <c r="P679" s="2"/>
      <c r="Q679" s="2"/>
      <c r="R679" s="2"/>
      <c r="S679" s="2" t="s">
        <v>71</v>
      </c>
      <c r="T679" t="str">
        <f t="shared" si="10"/>
        <v>1000001010KERAMIK 123BAMBANGAGT602262RdTaranaki Sand60X602BOX2,16M2180000Lilac3600004514045141Depok</v>
      </c>
    </row>
    <row r="680" spans="1:20" x14ac:dyDescent="0.3">
      <c r="A680" s="2">
        <v>1000001010</v>
      </c>
      <c r="B680" s="2" t="s">
        <v>63</v>
      </c>
      <c r="C680" s="2" t="s">
        <v>64</v>
      </c>
      <c r="D680" s="2" t="s">
        <v>243</v>
      </c>
      <c r="E680" s="2" t="s">
        <v>244</v>
      </c>
      <c r="F680" s="2" t="s">
        <v>67</v>
      </c>
      <c r="G680" s="3">
        <v>11</v>
      </c>
      <c r="H680" s="2" t="s">
        <v>68</v>
      </c>
      <c r="I680" s="4">
        <v>11.88</v>
      </c>
      <c r="J680" s="2" t="s">
        <v>69</v>
      </c>
      <c r="K680" s="3">
        <v>180000</v>
      </c>
      <c r="L680" s="3" t="s">
        <v>234</v>
      </c>
      <c r="M680" s="3">
        <v>1980000</v>
      </c>
      <c r="N680" s="5">
        <v>45147</v>
      </c>
      <c r="O680" s="5">
        <v>45147</v>
      </c>
      <c r="P680" s="2"/>
      <c r="Q680" s="2"/>
      <c r="R680" s="2"/>
      <c r="S680" s="2" t="s">
        <v>71</v>
      </c>
      <c r="T680" t="str">
        <f t="shared" si="10"/>
        <v>1000001010KERAMIK 123BAMBANGAGT602262RdTaranaki Sand60X6011BOX11,88M2180000Lilac19800004514745147Depok</v>
      </c>
    </row>
    <row r="681" spans="1:20" x14ac:dyDescent="0.3">
      <c r="A681" s="2">
        <v>1000001010</v>
      </c>
      <c r="B681" s="2" t="s">
        <v>63</v>
      </c>
      <c r="C681" s="2" t="s">
        <v>82</v>
      </c>
      <c r="D681" s="2" t="s">
        <v>253</v>
      </c>
      <c r="E681" s="2" t="s">
        <v>254</v>
      </c>
      <c r="F681" s="2" t="s">
        <v>67</v>
      </c>
      <c r="G681" s="3">
        <v>53</v>
      </c>
      <c r="H681" s="2" t="s">
        <v>68</v>
      </c>
      <c r="I681" s="4">
        <v>57.24</v>
      </c>
      <c r="J681" s="2" t="s">
        <v>69</v>
      </c>
      <c r="K681" s="3">
        <v>180000</v>
      </c>
      <c r="L681" s="3" t="s">
        <v>234</v>
      </c>
      <c r="M681" s="3">
        <v>9540000</v>
      </c>
      <c r="N681" s="5">
        <v>45192</v>
      </c>
      <c r="O681" s="5">
        <v>45194</v>
      </c>
      <c r="P681" s="2"/>
      <c r="Q681" s="2"/>
      <c r="R681" s="6"/>
      <c r="S681" s="2" t="s">
        <v>71</v>
      </c>
      <c r="T681" t="str">
        <f t="shared" si="10"/>
        <v>1000001010KERAMIK 123RIZALAGT602264RdTaranaki Stone60X6053BOX57,24M2180000Lilac95400004519245194Depok</v>
      </c>
    </row>
    <row r="682" spans="1:20" x14ac:dyDescent="0.3">
      <c r="A682" s="2">
        <v>1000001010</v>
      </c>
      <c r="B682" s="2" t="s">
        <v>63</v>
      </c>
      <c r="C682" s="2" t="s">
        <v>82</v>
      </c>
      <c r="D682" s="2" t="s">
        <v>253</v>
      </c>
      <c r="E682" s="2" t="s">
        <v>254</v>
      </c>
      <c r="F682" s="2" t="s">
        <v>67</v>
      </c>
      <c r="G682" s="3">
        <v>72</v>
      </c>
      <c r="H682" s="2" t="s">
        <v>68</v>
      </c>
      <c r="I682" s="4">
        <v>77.760000000000005</v>
      </c>
      <c r="J682" s="2" t="s">
        <v>69</v>
      </c>
      <c r="K682" s="3">
        <v>180000</v>
      </c>
      <c r="L682" s="3" t="s">
        <v>234</v>
      </c>
      <c r="M682" s="3">
        <v>12960000</v>
      </c>
      <c r="N682" s="5">
        <v>45187</v>
      </c>
      <c r="O682" s="5">
        <v>45188</v>
      </c>
      <c r="P682" s="2"/>
      <c r="Q682" s="2"/>
      <c r="R682" s="6"/>
      <c r="S682" s="2" t="s">
        <v>71</v>
      </c>
      <c r="T682" t="str">
        <f t="shared" si="10"/>
        <v>1000001010KERAMIK 123RIZALAGT602264RdTaranaki Stone60X6072BOX77,76M2180000Lilac129600004518745188Depok</v>
      </c>
    </row>
    <row r="683" spans="1:20" x14ac:dyDescent="0.3">
      <c r="A683" s="2">
        <v>1000001010</v>
      </c>
      <c r="B683" s="2" t="s">
        <v>63</v>
      </c>
      <c r="C683" s="2" t="s">
        <v>82</v>
      </c>
      <c r="D683" s="2" t="s">
        <v>253</v>
      </c>
      <c r="E683" s="2" t="s">
        <v>254</v>
      </c>
      <c r="F683" s="2" t="s">
        <v>67</v>
      </c>
      <c r="G683" s="3">
        <v>38</v>
      </c>
      <c r="H683" s="2" t="s">
        <v>68</v>
      </c>
      <c r="I683" s="4">
        <v>41.04</v>
      </c>
      <c r="J683" s="2" t="s">
        <v>69</v>
      </c>
      <c r="K683" s="3">
        <v>180000</v>
      </c>
      <c r="L683" s="3" t="s">
        <v>234</v>
      </c>
      <c r="M683" s="3">
        <v>6840000</v>
      </c>
      <c r="N683" s="5">
        <v>45170</v>
      </c>
      <c r="O683" s="5">
        <v>45173</v>
      </c>
      <c r="P683" s="2"/>
      <c r="Q683" s="2"/>
      <c r="R683" s="2"/>
      <c r="S683" s="2" t="s">
        <v>71</v>
      </c>
      <c r="T683" t="str">
        <f t="shared" si="10"/>
        <v>1000001010KERAMIK 123RIZALAGT602264RdTaranaki Stone60X6038BOX41,04M2180000Lilac68400004517045173Depok</v>
      </c>
    </row>
    <row r="684" spans="1:20" x14ac:dyDescent="0.3">
      <c r="A684" s="2">
        <v>1000001010</v>
      </c>
      <c r="B684" s="2" t="s">
        <v>63</v>
      </c>
      <c r="C684" s="2" t="s">
        <v>64</v>
      </c>
      <c r="D684" s="2" t="s">
        <v>247</v>
      </c>
      <c r="E684" s="2" t="s">
        <v>248</v>
      </c>
      <c r="F684" s="2" t="s">
        <v>67</v>
      </c>
      <c r="G684" s="3">
        <v>23</v>
      </c>
      <c r="H684" s="2" t="s">
        <v>68</v>
      </c>
      <c r="I684" s="4">
        <v>24.84</v>
      </c>
      <c r="J684" s="2" t="s">
        <v>69</v>
      </c>
      <c r="K684" s="3">
        <v>180000</v>
      </c>
      <c r="L684" s="3" t="s">
        <v>234</v>
      </c>
      <c r="M684" s="3">
        <v>4140000</v>
      </c>
      <c r="N684" s="5">
        <v>45167</v>
      </c>
      <c r="O684" s="5">
        <v>45175</v>
      </c>
      <c r="P684" s="2"/>
      <c r="Q684" s="2"/>
      <c r="R684" s="2"/>
      <c r="S684" s="2" t="s">
        <v>71</v>
      </c>
      <c r="T684" t="str">
        <f t="shared" si="10"/>
        <v>1000001010KERAMIK 123BAMBANGAGT602062RdPorta Grey60X6023BOX24,84M2180000Lilac41400004516745175Depok</v>
      </c>
    </row>
    <row r="685" spans="1:20" x14ac:dyDescent="0.3">
      <c r="A685" s="2">
        <v>1000001010</v>
      </c>
      <c r="B685" s="2" t="s">
        <v>63</v>
      </c>
      <c r="C685" s="2" t="s">
        <v>82</v>
      </c>
      <c r="D685" s="2" t="s">
        <v>251</v>
      </c>
      <c r="E685" s="2" t="s">
        <v>252</v>
      </c>
      <c r="F685" s="2" t="s">
        <v>67</v>
      </c>
      <c r="G685" s="3">
        <v>51</v>
      </c>
      <c r="H685" s="2" t="s">
        <v>68</v>
      </c>
      <c r="I685" s="4">
        <v>55.08</v>
      </c>
      <c r="J685" s="2" t="s">
        <v>69</v>
      </c>
      <c r="K685" s="3">
        <v>180000</v>
      </c>
      <c r="L685" s="3" t="s">
        <v>234</v>
      </c>
      <c r="M685" s="3">
        <v>9180000</v>
      </c>
      <c r="N685" s="5">
        <v>45176</v>
      </c>
      <c r="O685" s="5">
        <v>45177</v>
      </c>
      <c r="P685" s="2"/>
      <c r="Q685" s="2"/>
      <c r="R685" s="6"/>
      <c r="S685" s="2" t="s">
        <v>71</v>
      </c>
      <c r="T685" t="str">
        <f t="shared" si="10"/>
        <v>1000001010KERAMIK 123RIZALAGT602253RdTokyo Cream60X6051BOX55,08M2180000Lilac91800004517645177Depok</v>
      </c>
    </row>
    <row r="686" spans="1:20" x14ac:dyDescent="0.3">
      <c r="A686" s="2">
        <v>1000001010</v>
      </c>
      <c r="B686" s="2" t="s">
        <v>63</v>
      </c>
      <c r="C686" s="2" t="s">
        <v>82</v>
      </c>
      <c r="D686" s="2" t="s">
        <v>243</v>
      </c>
      <c r="E686" s="2" t="s">
        <v>244</v>
      </c>
      <c r="F686" s="2" t="s">
        <v>67</v>
      </c>
      <c r="G686" s="3">
        <v>50</v>
      </c>
      <c r="H686" s="2" t="s">
        <v>68</v>
      </c>
      <c r="I686" s="4">
        <v>54</v>
      </c>
      <c r="J686" s="2" t="s">
        <v>69</v>
      </c>
      <c r="K686" s="3">
        <v>180000</v>
      </c>
      <c r="L686" s="3" t="s">
        <v>234</v>
      </c>
      <c r="M686" s="3">
        <v>9000000</v>
      </c>
      <c r="N686" s="5">
        <v>45195</v>
      </c>
      <c r="O686" s="5">
        <v>45222</v>
      </c>
      <c r="P686" s="2"/>
      <c r="Q686" s="2"/>
      <c r="R686" s="6"/>
      <c r="S686" s="2" t="s">
        <v>71</v>
      </c>
      <c r="T686" t="str">
        <f t="shared" si="10"/>
        <v>1000001010KERAMIK 123RIZALAGT602262RdTaranaki Sand60X6050BOX54M2180000Lilac90000004519545222Depok</v>
      </c>
    </row>
    <row r="687" spans="1:20" x14ac:dyDescent="0.3">
      <c r="A687" s="2">
        <v>1000001010</v>
      </c>
      <c r="B687" s="2" t="s">
        <v>63</v>
      </c>
      <c r="C687" s="2" t="s">
        <v>82</v>
      </c>
      <c r="D687" s="2" t="s">
        <v>253</v>
      </c>
      <c r="E687" s="2" t="s">
        <v>254</v>
      </c>
      <c r="F687" s="2" t="s">
        <v>67</v>
      </c>
      <c r="G687" s="3">
        <v>19</v>
      </c>
      <c r="H687" s="2" t="s">
        <v>68</v>
      </c>
      <c r="I687" s="4">
        <v>20.52</v>
      </c>
      <c r="J687" s="2" t="s">
        <v>69</v>
      </c>
      <c r="K687" s="3">
        <v>180000</v>
      </c>
      <c r="L687" s="3" t="s">
        <v>234</v>
      </c>
      <c r="M687" s="3">
        <v>3420000</v>
      </c>
      <c r="N687" s="5">
        <v>45192</v>
      </c>
      <c r="O687" s="5">
        <v>45202</v>
      </c>
      <c r="P687" s="2"/>
      <c r="Q687" s="2"/>
      <c r="R687" s="6"/>
      <c r="S687" s="2" t="s">
        <v>71</v>
      </c>
      <c r="T687" t="str">
        <f t="shared" si="10"/>
        <v>1000001010KERAMIK 123RIZALAGT602264RdTaranaki Stone60X6019BOX20,52M2180000Lilac34200004519245202Depok</v>
      </c>
    </row>
    <row r="688" spans="1:20" x14ac:dyDescent="0.3">
      <c r="A688" s="2">
        <v>1000001010</v>
      </c>
      <c r="B688" s="2" t="s">
        <v>63</v>
      </c>
      <c r="C688" s="2" t="s">
        <v>82</v>
      </c>
      <c r="D688" s="2" t="s">
        <v>243</v>
      </c>
      <c r="E688" s="2" t="s">
        <v>244</v>
      </c>
      <c r="F688" s="2" t="s">
        <v>67</v>
      </c>
      <c r="G688" s="3">
        <v>3</v>
      </c>
      <c r="H688" s="2" t="s">
        <v>68</v>
      </c>
      <c r="I688" s="4">
        <v>3.24</v>
      </c>
      <c r="J688" s="2" t="s">
        <v>69</v>
      </c>
      <c r="K688" s="3">
        <v>180000</v>
      </c>
      <c r="L688" s="3" t="s">
        <v>234</v>
      </c>
      <c r="M688" s="3">
        <v>540000</v>
      </c>
      <c r="N688" s="5">
        <v>45241</v>
      </c>
      <c r="O688" s="5">
        <v>45244</v>
      </c>
      <c r="P688" s="2"/>
      <c r="Q688" s="2"/>
      <c r="R688" s="6"/>
      <c r="S688" s="2" t="s">
        <v>71</v>
      </c>
      <c r="T688" t="str">
        <f t="shared" si="10"/>
        <v>1000001010KERAMIK 123RIZALAGT602262RdTaranaki Sand60X603BOX3,24M2180000Lilac5400004524145244Depok</v>
      </c>
    </row>
    <row r="689" spans="1:20" x14ac:dyDescent="0.3">
      <c r="A689" s="2">
        <v>1000001010</v>
      </c>
      <c r="B689" s="2" t="s">
        <v>63</v>
      </c>
      <c r="C689" s="2" t="s">
        <v>82</v>
      </c>
      <c r="D689" s="2" t="s">
        <v>253</v>
      </c>
      <c r="E689" s="2" t="s">
        <v>254</v>
      </c>
      <c r="F689" s="2" t="s">
        <v>67</v>
      </c>
      <c r="G689" s="3">
        <v>20</v>
      </c>
      <c r="H689" s="2" t="s">
        <v>68</v>
      </c>
      <c r="I689" s="4">
        <v>21.6</v>
      </c>
      <c r="J689" s="2" t="s">
        <v>69</v>
      </c>
      <c r="K689" s="3">
        <v>180000</v>
      </c>
      <c r="L689" s="3" t="s">
        <v>234</v>
      </c>
      <c r="M689" s="3">
        <v>3600000</v>
      </c>
      <c r="N689" s="5">
        <v>45246</v>
      </c>
      <c r="O689" s="5">
        <v>45246</v>
      </c>
      <c r="P689" s="2"/>
      <c r="Q689" s="2"/>
      <c r="R689" s="6"/>
      <c r="S689" s="2" t="s">
        <v>71</v>
      </c>
      <c r="T689" t="str">
        <f t="shared" si="10"/>
        <v>1000001010KERAMIK 123RIZALAGT602264RdTaranaki Stone60X6020BOX21,6M2180000Lilac36000004524645246Depok</v>
      </c>
    </row>
    <row r="690" spans="1:20" x14ac:dyDescent="0.3">
      <c r="A690" s="2">
        <v>1000001010</v>
      </c>
      <c r="B690" s="2" t="s">
        <v>63</v>
      </c>
      <c r="C690" s="2" t="s">
        <v>82</v>
      </c>
      <c r="D690" s="2" t="s">
        <v>253</v>
      </c>
      <c r="E690" s="2" t="s">
        <v>254</v>
      </c>
      <c r="F690" s="2" t="s">
        <v>67</v>
      </c>
      <c r="G690" s="3">
        <v>90</v>
      </c>
      <c r="H690" s="2" t="s">
        <v>68</v>
      </c>
      <c r="I690" s="4">
        <v>97.2</v>
      </c>
      <c r="J690" s="2" t="s">
        <v>69</v>
      </c>
      <c r="K690" s="3">
        <v>180000</v>
      </c>
      <c r="L690" s="3" t="s">
        <v>234</v>
      </c>
      <c r="M690" s="3">
        <v>16200000</v>
      </c>
      <c r="N690" s="5">
        <v>45246</v>
      </c>
      <c r="O690" s="5">
        <v>45252</v>
      </c>
      <c r="P690" s="2"/>
      <c r="Q690" s="2"/>
      <c r="R690" s="6"/>
      <c r="S690" s="2" t="s">
        <v>71</v>
      </c>
      <c r="T690" t="str">
        <f t="shared" si="10"/>
        <v>1000001010KERAMIK 123RIZALAGT602264RdTaranaki Stone60X6090BOX97,2M2180000Lilac162000004524645252Depok</v>
      </c>
    </row>
    <row r="691" spans="1:20" x14ac:dyDescent="0.3">
      <c r="A691" s="2">
        <v>1000001010</v>
      </c>
      <c r="B691" s="2" t="s">
        <v>63</v>
      </c>
      <c r="C691" s="2" t="s">
        <v>82</v>
      </c>
      <c r="D691" s="2" t="s">
        <v>253</v>
      </c>
      <c r="E691" s="2" t="s">
        <v>254</v>
      </c>
      <c r="F691" s="2" t="s">
        <v>67</v>
      </c>
      <c r="G691" s="3">
        <v>10</v>
      </c>
      <c r="H691" s="2" t="s">
        <v>68</v>
      </c>
      <c r="I691" s="4">
        <v>10.8</v>
      </c>
      <c r="J691" s="2" t="s">
        <v>69</v>
      </c>
      <c r="K691" s="3">
        <v>180000</v>
      </c>
      <c r="L691" s="3" t="s">
        <v>234</v>
      </c>
      <c r="M691" s="3">
        <v>1800000</v>
      </c>
      <c r="N691" s="5">
        <v>45247</v>
      </c>
      <c r="O691" s="5">
        <v>45252</v>
      </c>
      <c r="P691" s="2"/>
      <c r="Q691" s="2"/>
      <c r="R691" s="6"/>
      <c r="S691" s="2" t="s">
        <v>71</v>
      </c>
      <c r="T691" t="str">
        <f t="shared" si="10"/>
        <v>1000001010KERAMIK 123RIZALAGT602264RdTaranaki Stone60X6010BOX10,8M2180000Lilac18000004524745252Depok</v>
      </c>
    </row>
    <row r="692" spans="1:20" x14ac:dyDescent="0.3">
      <c r="A692" s="2">
        <v>1000001010</v>
      </c>
      <c r="B692" s="2" t="s">
        <v>63</v>
      </c>
      <c r="C692" s="2" t="s">
        <v>82</v>
      </c>
      <c r="D692" s="2" t="s">
        <v>253</v>
      </c>
      <c r="E692" s="2" t="s">
        <v>254</v>
      </c>
      <c r="F692" s="2" t="s">
        <v>67</v>
      </c>
      <c r="G692" s="3">
        <v>36</v>
      </c>
      <c r="H692" s="2" t="s">
        <v>68</v>
      </c>
      <c r="I692" s="4">
        <v>38.880000000000003</v>
      </c>
      <c r="J692" s="2" t="s">
        <v>69</v>
      </c>
      <c r="K692" s="3">
        <v>180000</v>
      </c>
      <c r="L692" s="3" t="s">
        <v>234</v>
      </c>
      <c r="M692" s="3">
        <v>6480000</v>
      </c>
      <c r="N692" s="5">
        <v>45260</v>
      </c>
      <c r="O692" s="5">
        <v>45260</v>
      </c>
      <c r="P692" s="2"/>
      <c r="Q692" s="2"/>
      <c r="R692" s="6"/>
      <c r="S692" s="2" t="s">
        <v>71</v>
      </c>
      <c r="T692" t="str">
        <f t="shared" si="10"/>
        <v>1000001010KERAMIK 123RIZALAGT602264RdTaranaki Stone60X6036BOX38,88M2180000Lilac64800004526045260Depok</v>
      </c>
    </row>
    <row r="693" spans="1:20" x14ac:dyDescent="0.3">
      <c r="A693" s="2">
        <v>1000001010</v>
      </c>
      <c r="B693" s="2" t="s">
        <v>63</v>
      </c>
      <c r="C693" s="2" t="s">
        <v>82</v>
      </c>
      <c r="D693" s="2" t="s">
        <v>253</v>
      </c>
      <c r="E693" s="2" t="s">
        <v>254</v>
      </c>
      <c r="F693" s="2" t="s">
        <v>67</v>
      </c>
      <c r="G693" s="3">
        <v>22</v>
      </c>
      <c r="H693" s="2" t="s">
        <v>68</v>
      </c>
      <c r="I693" s="4">
        <v>23.76</v>
      </c>
      <c r="J693" s="2" t="s">
        <v>69</v>
      </c>
      <c r="K693" s="3">
        <v>180000</v>
      </c>
      <c r="L693" s="3" t="s">
        <v>234</v>
      </c>
      <c r="M693" s="3">
        <v>3960000</v>
      </c>
      <c r="N693" s="5">
        <v>45232</v>
      </c>
      <c r="O693" s="5">
        <v>45233</v>
      </c>
      <c r="P693" s="2"/>
      <c r="Q693" s="2"/>
      <c r="R693" s="6"/>
      <c r="S693" s="2" t="s">
        <v>71</v>
      </c>
      <c r="T693" t="str">
        <f t="shared" si="10"/>
        <v>1000001010KERAMIK 123RIZALAGT602264RdTaranaki Stone60X6022BOX23,76M2180000Lilac39600004523245233Depok</v>
      </c>
    </row>
    <row r="694" spans="1:20" x14ac:dyDescent="0.3">
      <c r="A694" s="2">
        <v>1000001010</v>
      </c>
      <c r="B694" s="2" t="s">
        <v>63</v>
      </c>
      <c r="C694" s="2" t="s">
        <v>82</v>
      </c>
      <c r="D694" s="2" t="s">
        <v>243</v>
      </c>
      <c r="E694" s="2" t="s">
        <v>244</v>
      </c>
      <c r="F694" s="2" t="s">
        <v>67</v>
      </c>
      <c r="G694" s="3">
        <v>169</v>
      </c>
      <c r="H694" s="2" t="s">
        <v>68</v>
      </c>
      <c r="I694" s="4">
        <v>182.52</v>
      </c>
      <c r="J694" s="2" t="s">
        <v>69</v>
      </c>
      <c r="K694" s="3">
        <v>180000</v>
      </c>
      <c r="L694" s="3" t="s">
        <v>234</v>
      </c>
      <c r="M694" s="3">
        <v>30420000</v>
      </c>
      <c r="N694" s="5">
        <v>45234</v>
      </c>
      <c r="O694" s="5">
        <v>45240</v>
      </c>
      <c r="P694" s="2"/>
      <c r="Q694" s="2"/>
      <c r="R694" s="6"/>
      <c r="S694" s="2" t="s">
        <v>71</v>
      </c>
      <c r="T694" t="str">
        <f t="shared" si="10"/>
        <v>1000001010KERAMIK 123RIZALAGT602262RdTaranaki Sand60X60169BOX182,52M2180000Lilac304200004523445240Depok</v>
      </c>
    </row>
    <row r="695" spans="1:20" x14ac:dyDescent="0.3">
      <c r="A695" s="2">
        <v>1000001010</v>
      </c>
      <c r="B695" s="2" t="s">
        <v>63</v>
      </c>
      <c r="C695" s="2" t="s">
        <v>82</v>
      </c>
      <c r="D695" s="2" t="s">
        <v>243</v>
      </c>
      <c r="E695" s="2" t="s">
        <v>244</v>
      </c>
      <c r="F695" s="2" t="s">
        <v>67</v>
      </c>
      <c r="G695" s="3">
        <v>16</v>
      </c>
      <c r="H695" s="2" t="s">
        <v>68</v>
      </c>
      <c r="I695" s="4">
        <v>17.28</v>
      </c>
      <c r="J695" s="2" t="s">
        <v>69</v>
      </c>
      <c r="K695" s="3">
        <v>180000</v>
      </c>
      <c r="L695" s="3" t="s">
        <v>234</v>
      </c>
      <c r="M695" s="3">
        <v>2880000</v>
      </c>
      <c r="N695" s="5">
        <v>45234</v>
      </c>
      <c r="O695" s="5">
        <v>45240</v>
      </c>
      <c r="P695" s="2"/>
      <c r="Q695" s="2"/>
      <c r="R695" s="6"/>
      <c r="S695" s="2" t="s">
        <v>71</v>
      </c>
      <c r="T695" t="str">
        <f t="shared" si="10"/>
        <v>1000001010KERAMIK 123RIZALAGT602262RdTaranaki Sand60X6016BOX17,28M2180000Lilac28800004523445240Depok</v>
      </c>
    </row>
    <row r="696" spans="1:20" x14ac:dyDescent="0.3">
      <c r="A696" s="2">
        <v>1000001212</v>
      </c>
      <c r="B696" s="2" t="s">
        <v>72</v>
      </c>
      <c r="C696" s="2" t="s">
        <v>64</v>
      </c>
      <c r="D696" s="2" t="s">
        <v>243</v>
      </c>
      <c r="E696" s="2" t="s">
        <v>244</v>
      </c>
      <c r="F696" s="2" t="s">
        <v>67</v>
      </c>
      <c r="G696" s="3">
        <v>30</v>
      </c>
      <c r="H696" s="2" t="s">
        <v>68</v>
      </c>
      <c r="I696" s="4">
        <v>32.4</v>
      </c>
      <c r="J696" s="2" t="s">
        <v>69</v>
      </c>
      <c r="K696" s="3">
        <v>180000</v>
      </c>
      <c r="L696" s="3" t="s">
        <v>234</v>
      </c>
      <c r="M696" s="3">
        <v>5400000</v>
      </c>
      <c r="N696" s="5">
        <v>45257</v>
      </c>
      <c r="O696" s="5">
        <v>45258</v>
      </c>
      <c r="P696" s="2"/>
      <c r="Q696" s="2"/>
      <c r="R696" s="6"/>
      <c r="S696" s="2" t="s">
        <v>75</v>
      </c>
      <c r="T696" t="str">
        <f t="shared" si="10"/>
        <v>1000001212KARYA MATERIALBAMBANGAGT602262RdTaranaki Sand60X6030BOX32,4M2180000Lilac54000004525745258Bekasi</v>
      </c>
    </row>
    <row r="697" spans="1:20" x14ac:dyDescent="0.3">
      <c r="A697" s="2">
        <v>1000001010</v>
      </c>
      <c r="B697" s="2" t="s">
        <v>63</v>
      </c>
      <c r="C697" s="2" t="s">
        <v>82</v>
      </c>
      <c r="D697" s="2" t="s">
        <v>253</v>
      </c>
      <c r="E697" s="2" t="s">
        <v>254</v>
      </c>
      <c r="F697" s="2" t="s">
        <v>67</v>
      </c>
      <c r="G697" s="3">
        <v>40</v>
      </c>
      <c r="H697" s="2" t="s">
        <v>68</v>
      </c>
      <c r="I697" s="4">
        <v>43.2</v>
      </c>
      <c r="J697" s="2" t="s">
        <v>69</v>
      </c>
      <c r="K697" s="3">
        <v>180000</v>
      </c>
      <c r="L697" s="3" t="s">
        <v>234</v>
      </c>
      <c r="M697" s="3">
        <v>7200000</v>
      </c>
      <c r="N697" s="5">
        <v>45231</v>
      </c>
      <c r="O697" s="5">
        <v>45232</v>
      </c>
      <c r="P697" s="2"/>
      <c r="Q697" s="2"/>
      <c r="R697" s="6"/>
      <c r="S697" s="2" t="s">
        <v>71</v>
      </c>
      <c r="T697" t="str">
        <f t="shared" si="10"/>
        <v>1000001010KERAMIK 123RIZALAGT602264RdTaranaki Stone60X6040BOX43,2M2180000Lilac72000004523145232Depok</v>
      </c>
    </row>
    <row r="698" spans="1:20" x14ac:dyDescent="0.3">
      <c r="A698" s="2">
        <v>1000001010</v>
      </c>
      <c r="B698" s="2" t="s">
        <v>63</v>
      </c>
      <c r="C698" s="2" t="s">
        <v>82</v>
      </c>
      <c r="D698" s="2" t="s">
        <v>247</v>
      </c>
      <c r="E698" s="2" t="s">
        <v>248</v>
      </c>
      <c r="F698" s="2" t="s">
        <v>67</v>
      </c>
      <c r="G698" s="3">
        <v>18</v>
      </c>
      <c r="H698" s="2" t="s">
        <v>68</v>
      </c>
      <c r="I698" s="4">
        <v>19.440000000000001</v>
      </c>
      <c r="J698" s="2" t="s">
        <v>69</v>
      </c>
      <c r="K698" s="3">
        <v>180000</v>
      </c>
      <c r="L698" s="3" t="s">
        <v>234</v>
      </c>
      <c r="M698" s="3">
        <v>3240000</v>
      </c>
      <c r="N698" s="5">
        <v>45287</v>
      </c>
      <c r="O698" s="5">
        <v>45289</v>
      </c>
      <c r="P698" s="2"/>
      <c r="Q698" s="2"/>
      <c r="R698" s="6"/>
      <c r="S698" s="2" t="s">
        <v>71</v>
      </c>
      <c r="T698" t="str">
        <f t="shared" si="10"/>
        <v>1000001010KERAMIK 123RIZALAGT602062RdPorta Grey60X6018BOX19,44M2180000Lilac32400004528745289Depok</v>
      </c>
    </row>
    <row r="699" spans="1:20" x14ac:dyDescent="0.3">
      <c r="A699" s="2">
        <v>1000001010</v>
      </c>
      <c r="B699" s="2" t="s">
        <v>63</v>
      </c>
      <c r="C699" s="2" t="s">
        <v>82</v>
      </c>
      <c r="D699" s="2" t="s">
        <v>237</v>
      </c>
      <c r="E699" s="2" t="s">
        <v>238</v>
      </c>
      <c r="F699" s="2" t="s">
        <v>67</v>
      </c>
      <c r="G699" s="3">
        <v>35</v>
      </c>
      <c r="H699" s="2" t="s">
        <v>68</v>
      </c>
      <c r="I699" s="4">
        <v>37.799999999999997</v>
      </c>
      <c r="J699" s="2" t="s">
        <v>69</v>
      </c>
      <c r="K699" s="3">
        <v>180000</v>
      </c>
      <c r="L699" s="3" t="s">
        <v>234</v>
      </c>
      <c r="M699" s="3">
        <v>6300000</v>
      </c>
      <c r="N699" s="5">
        <v>45278</v>
      </c>
      <c r="O699" s="5">
        <v>45286</v>
      </c>
      <c r="P699" s="2"/>
      <c r="Q699" s="2"/>
      <c r="R699" s="6"/>
      <c r="S699" s="2" t="s">
        <v>71</v>
      </c>
      <c r="T699" t="str">
        <f t="shared" si="10"/>
        <v>1000001010KERAMIK 123RIZALAGT602172RdBrooklyn Charcoal60X6035BOX37,8M2180000Lilac63000004527845286Depok</v>
      </c>
    </row>
    <row r="700" spans="1:20" x14ac:dyDescent="0.3">
      <c r="A700" s="2">
        <v>1000001010</v>
      </c>
      <c r="B700" s="2" t="s">
        <v>63</v>
      </c>
      <c r="C700" s="2" t="s">
        <v>82</v>
      </c>
      <c r="D700" s="2" t="s">
        <v>247</v>
      </c>
      <c r="E700" s="2" t="s">
        <v>248</v>
      </c>
      <c r="F700" s="2" t="s">
        <v>67</v>
      </c>
      <c r="G700" s="3">
        <v>15</v>
      </c>
      <c r="H700" s="2" t="s">
        <v>68</v>
      </c>
      <c r="I700" s="4">
        <v>16.2</v>
      </c>
      <c r="J700" s="2" t="s">
        <v>69</v>
      </c>
      <c r="K700" s="3">
        <v>180000</v>
      </c>
      <c r="L700" s="3" t="s">
        <v>234</v>
      </c>
      <c r="M700" s="3">
        <v>2700000</v>
      </c>
      <c r="N700" s="5">
        <v>45279</v>
      </c>
      <c r="O700" s="5">
        <v>45280</v>
      </c>
      <c r="P700" s="2"/>
      <c r="Q700" s="2"/>
      <c r="R700" s="6"/>
      <c r="S700" s="2" t="s">
        <v>71</v>
      </c>
      <c r="T700" t="str">
        <f t="shared" si="10"/>
        <v>1000001010KERAMIK 123RIZALAGT602062RdPorta Grey60X6015BOX16,2M2180000Lilac27000004527945280Depok</v>
      </c>
    </row>
    <row r="701" spans="1:20" x14ac:dyDescent="0.3">
      <c r="A701" s="2">
        <v>1000001010</v>
      </c>
      <c r="B701" s="2" t="s">
        <v>63</v>
      </c>
      <c r="C701" s="2" t="s">
        <v>82</v>
      </c>
      <c r="D701" s="2" t="s">
        <v>247</v>
      </c>
      <c r="E701" s="2" t="s">
        <v>248</v>
      </c>
      <c r="F701" s="2" t="s">
        <v>67</v>
      </c>
      <c r="G701" s="3">
        <v>10</v>
      </c>
      <c r="H701" s="2" t="s">
        <v>68</v>
      </c>
      <c r="I701" s="4">
        <v>10.8</v>
      </c>
      <c r="J701" s="2" t="s">
        <v>69</v>
      </c>
      <c r="K701" s="3">
        <v>180000</v>
      </c>
      <c r="L701" s="3" t="s">
        <v>234</v>
      </c>
      <c r="M701" s="3">
        <v>1800000</v>
      </c>
      <c r="N701" s="5">
        <v>45268</v>
      </c>
      <c r="O701" s="5">
        <v>45268</v>
      </c>
      <c r="P701" s="2"/>
      <c r="Q701" s="2"/>
      <c r="R701" s="6"/>
      <c r="S701" s="2" t="s">
        <v>71</v>
      </c>
      <c r="T701" t="str">
        <f t="shared" si="10"/>
        <v>1000001010KERAMIK 123RIZALAGT602062RdPorta Grey60X6010BOX10,8M2180000Lilac18000004526845268Depok</v>
      </c>
    </row>
    <row r="702" spans="1:20" x14ac:dyDescent="0.3">
      <c r="A702" s="2">
        <v>1000001212</v>
      </c>
      <c r="B702" s="2" t="s">
        <v>72</v>
      </c>
      <c r="C702" s="2" t="s">
        <v>64</v>
      </c>
      <c r="D702" s="2" t="s">
        <v>241</v>
      </c>
      <c r="E702" s="2" t="s">
        <v>242</v>
      </c>
      <c r="F702" s="2" t="s">
        <v>67</v>
      </c>
      <c r="G702" s="3">
        <v>4</v>
      </c>
      <c r="H702" s="2" t="s">
        <v>68</v>
      </c>
      <c r="I702" s="4">
        <v>4.32</v>
      </c>
      <c r="J702" s="2" t="s">
        <v>69</v>
      </c>
      <c r="K702" s="3">
        <v>180000</v>
      </c>
      <c r="L702" s="3" t="s">
        <v>234</v>
      </c>
      <c r="M702" s="3">
        <v>720000</v>
      </c>
      <c r="N702" s="5">
        <v>45260</v>
      </c>
      <c r="O702" s="5">
        <v>45262</v>
      </c>
      <c r="P702" s="2"/>
      <c r="Q702" s="2"/>
      <c r="R702" s="6"/>
      <c r="S702" s="2" t="s">
        <v>75</v>
      </c>
      <c r="T702" t="str">
        <f t="shared" si="10"/>
        <v>1000001212KARYA MATERIALBAMBANGAGT602063RdPorta Black60X604BOX4,32M2180000Lilac7200004526045262Bekasi</v>
      </c>
    </row>
    <row r="703" spans="1:20" x14ac:dyDescent="0.3">
      <c r="A703" s="2">
        <v>1000001212</v>
      </c>
      <c r="B703" s="2" t="s">
        <v>72</v>
      </c>
      <c r="C703" s="2" t="s">
        <v>64</v>
      </c>
      <c r="D703" s="2" t="s">
        <v>251</v>
      </c>
      <c r="E703" s="2" t="s">
        <v>252</v>
      </c>
      <c r="F703" s="2" t="s">
        <v>67</v>
      </c>
      <c r="G703" s="3">
        <v>7</v>
      </c>
      <c r="H703" s="2" t="s">
        <v>68</v>
      </c>
      <c r="I703" s="4">
        <v>7.56</v>
      </c>
      <c r="J703" s="2" t="s">
        <v>69</v>
      </c>
      <c r="K703" s="3">
        <v>180000</v>
      </c>
      <c r="L703" s="3" t="s">
        <v>234</v>
      </c>
      <c r="M703" s="3">
        <v>1260000</v>
      </c>
      <c r="N703" s="5">
        <v>45264</v>
      </c>
      <c r="O703" s="5">
        <v>45264</v>
      </c>
      <c r="P703" s="2"/>
      <c r="Q703" s="2"/>
      <c r="R703" s="6"/>
      <c r="S703" s="2" t="s">
        <v>75</v>
      </c>
      <c r="T703" t="str">
        <f t="shared" si="10"/>
        <v>1000001212KARYA MATERIALBAMBANGAGT602253RdTokyo Cream60X607BOX7,56M2180000Lilac12600004526445264Bekasi</v>
      </c>
    </row>
    <row r="704" spans="1:20" x14ac:dyDescent="0.3">
      <c r="A704" s="2">
        <v>1000001212</v>
      </c>
      <c r="B704" s="2" t="s">
        <v>72</v>
      </c>
      <c r="C704" s="2" t="s">
        <v>64</v>
      </c>
      <c r="D704" s="2" t="s">
        <v>257</v>
      </c>
      <c r="E704" s="2" t="s">
        <v>258</v>
      </c>
      <c r="F704" s="2" t="s">
        <v>259</v>
      </c>
      <c r="G704" s="3">
        <v>56</v>
      </c>
      <c r="H704" s="2" t="s">
        <v>68</v>
      </c>
      <c r="I704" s="4">
        <v>60.48</v>
      </c>
      <c r="J704" s="2" t="s">
        <v>69</v>
      </c>
      <c r="K704" s="3">
        <v>180000</v>
      </c>
      <c r="L704" s="3" t="s">
        <v>234</v>
      </c>
      <c r="M704" s="3">
        <v>10080000</v>
      </c>
      <c r="N704" s="5">
        <v>44952</v>
      </c>
      <c r="O704" s="5">
        <v>44957</v>
      </c>
      <c r="P704" s="2"/>
      <c r="Q704" s="2"/>
      <c r="R704" s="2"/>
      <c r="S704" s="2" t="s">
        <v>75</v>
      </c>
      <c r="T704" t="str">
        <f t="shared" si="10"/>
        <v>1000001212KARYA MATERIALBAMBANGAGT912238RdMahony Rosato90X1556BOX60,48M2180000Lilac100800004495244957Bekasi</v>
      </c>
    </row>
    <row r="705" spans="1:20" x14ac:dyDescent="0.3">
      <c r="A705" s="2">
        <v>1000001212</v>
      </c>
      <c r="B705" s="2" t="s">
        <v>72</v>
      </c>
      <c r="C705" s="2" t="s">
        <v>64</v>
      </c>
      <c r="D705" s="2" t="s">
        <v>257</v>
      </c>
      <c r="E705" s="2" t="s">
        <v>258</v>
      </c>
      <c r="F705" s="2" t="s">
        <v>259</v>
      </c>
      <c r="G705" s="3">
        <v>62</v>
      </c>
      <c r="H705" s="2" t="s">
        <v>68</v>
      </c>
      <c r="I705" s="4">
        <v>66.959999999999994</v>
      </c>
      <c r="J705" s="2" t="s">
        <v>69</v>
      </c>
      <c r="K705" s="3">
        <v>180000</v>
      </c>
      <c r="L705" s="3" t="s">
        <v>234</v>
      </c>
      <c r="M705" s="3">
        <v>11160000</v>
      </c>
      <c r="N705" s="5">
        <v>45027</v>
      </c>
      <c r="O705" s="5">
        <v>45056</v>
      </c>
      <c r="P705" s="2" t="s">
        <v>17</v>
      </c>
      <c r="Q705" s="2" t="s">
        <v>91</v>
      </c>
      <c r="R705" s="6">
        <v>1800</v>
      </c>
      <c r="S705" s="2" t="s">
        <v>75</v>
      </c>
      <c r="T705" t="str">
        <f t="shared" si="10"/>
        <v>1000001212KARYA MATERIALBAMBANGAGT912238RdMahony Rosato90X1562BOX66,96M2180000Lilac111600004502745056Promo LebaranPromo Diskon Langsung1800Bekasi</v>
      </c>
    </row>
    <row r="706" spans="1:20" x14ac:dyDescent="0.3">
      <c r="A706" s="2">
        <v>1000001010</v>
      </c>
      <c r="B706" s="2" t="s">
        <v>63</v>
      </c>
      <c r="C706" s="2" t="s">
        <v>82</v>
      </c>
      <c r="D706" s="2" t="s">
        <v>257</v>
      </c>
      <c r="E706" s="2" t="s">
        <v>258</v>
      </c>
      <c r="F706" s="2" t="s">
        <v>259</v>
      </c>
      <c r="G706" s="3">
        <v>14</v>
      </c>
      <c r="H706" s="2" t="s">
        <v>68</v>
      </c>
      <c r="I706" s="4">
        <v>15.12</v>
      </c>
      <c r="J706" s="2" t="s">
        <v>69</v>
      </c>
      <c r="K706" s="3">
        <v>180000</v>
      </c>
      <c r="L706" s="3" t="s">
        <v>234</v>
      </c>
      <c r="M706" s="3">
        <v>2520000</v>
      </c>
      <c r="N706" s="5">
        <v>45190</v>
      </c>
      <c r="O706" s="5">
        <v>45199</v>
      </c>
      <c r="P706" s="2"/>
      <c r="Q706" s="2"/>
      <c r="R706" s="2"/>
      <c r="S706" s="2" t="s">
        <v>71</v>
      </c>
      <c r="T706" t="str">
        <f t="shared" ref="T706:T769" si="11">_xlfn.CONCAT(A706:S706)</f>
        <v>1000001010KERAMIK 123RIZALAGT912238RdMahony Rosato90X1514BOX15,12M2180000Lilac25200004519045199Depok</v>
      </c>
    </row>
    <row r="707" spans="1:20" x14ac:dyDescent="0.3">
      <c r="A707" s="2">
        <v>1000001010</v>
      </c>
      <c r="B707" s="2" t="s">
        <v>63</v>
      </c>
      <c r="C707" s="2" t="s">
        <v>82</v>
      </c>
      <c r="D707" s="2" t="s">
        <v>257</v>
      </c>
      <c r="E707" s="2" t="s">
        <v>258</v>
      </c>
      <c r="F707" s="2" t="s">
        <v>259</v>
      </c>
      <c r="G707" s="3">
        <v>1</v>
      </c>
      <c r="H707" s="2" t="s">
        <v>68</v>
      </c>
      <c r="I707" s="4">
        <v>1.08</v>
      </c>
      <c r="J707" s="2" t="s">
        <v>69</v>
      </c>
      <c r="K707" s="3">
        <v>180000</v>
      </c>
      <c r="L707" s="3" t="s">
        <v>234</v>
      </c>
      <c r="M707" s="3">
        <v>180000</v>
      </c>
      <c r="N707" s="5">
        <v>45203</v>
      </c>
      <c r="O707" s="5">
        <v>45204</v>
      </c>
      <c r="P707" s="2"/>
      <c r="Q707" s="2"/>
      <c r="R707" s="2"/>
      <c r="S707" s="2" t="s">
        <v>71</v>
      </c>
      <c r="T707" t="str">
        <f t="shared" si="11"/>
        <v>1000001010KERAMIK 123RIZALAGT912238RdMahony Rosato90X151BOX1,08M2180000Lilac1800004520345204Depok</v>
      </c>
    </row>
    <row r="708" spans="1:20" x14ac:dyDescent="0.3">
      <c r="A708" s="2">
        <v>1000001010</v>
      </c>
      <c r="B708" s="2" t="s">
        <v>63</v>
      </c>
      <c r="C708" s="2" t="s">
        <v>82</v>
      </c>
      <c r="D708" s="2" t="s">
        <v>257</v>
      </c>
      <c r="E708" s="2" t="s">
        <v>258</v>
      </c>
      <c r="F708" s="2" t="s">
        <v>259</v>
      </c>
      <c r="G708" s="3">
        <v>-1</v>
      </c>
      <c r="H708" s="2" t="s">
        <v>68</v>
      </c>
      <c r="I708" s="4">
        <v>-1.08</v>
      </c>
      <c r="J708" s="2" t="s">
        <v>69</v>
      </c>
      <c r="K708" s="3">
        <v>180000</v>
      </c>
      <c r="L708" s="3" t="s">
        <v>234</v>
      </c>
      <c r="M708" s="3">
        <v>-180000</v>
      </c>
      <c r="N708" s="5">
        <v>45203</v>
      </c>
      <c r="O708" s="5">
        <v>45203</v>
      </c>
      <c r="P708" s="2"/>
      <c r="Q708" s="2"/>
      <c r="R708" s="2"/>
      <c r="S708" s="2" t="s">
        <v>71</v>
      </c>
      <c r="T708" t="str">
        <f t="shared" si="11"/>
        <v>1000001010KERAMIK 123RIZALAGT912238RdMahony Rosato90X15-1BOX-1,08M2180000Lilac-1800004520345203Depok</v>
      </c>
    </row>
    <row r="709" spans="1:20" x14ac:dyDescent="0.3">
      <c r="A709" s="2">
        <v>1000001212</v>
      </c>
      <c r="B709" s="2" t="s">
        <v>72</v>
      </c>
      <c r="C709" s="2" t="s">
        <v>64</v>
      </c>
      <c r="D709" s="2" t="s">
        <v>257</v>
      </c>
      <c r="E709" s="2" t="s">
        <v>258</v>
      </c>
      <c r="F709" s="2" t="s">
        <v>259</v>
      </c>
      <c r="G709" s="3">
        <v>29</v>
      </c>
      <c r="H709" s="2" t="s">
        <v>68</v>
      </c>
      <c r="I709" s="4">
        <v>31.32</v>
      </c>
      <c r="J709" s="2" t="s">
        <v>69</v>
      </c>
      <c r="K709" s="3">
        <v>180000</v>
      </c>
      <c r="L709" s="3" t="s">
        <v>234</v>
      </c>
      <c r="M709" s="3">
        <v>5220000</v>
      </c>
      <c r="N709" s="5">
        <v>45239</v>
      </c>
      <c r="O709" s="5">
        <v>45243</v>
      </c>
      <c r="P709" s="2"/>
      <c r="Q709" s="2"/>
      <c r="R709" s="6"/>
      <c r="S709" s="2" t="s">
        <v>75</v>
      </c>
      <c r="T709" t="str">
        <f t="shared" si="11"/>
        <v>1000001212KARYA MATERIALBAMBANGAGT912238RdMahony Rosato90X1529BOX31,32M2180000Lilac52200004523945243Bekasi</v>
      </c>
    </row>
    <row r="710" spans="1:20" x14ac:dyDescent="0.3">
      <c r="A710" s="2">
        <v>1000001212</v>
      </c>
      <c r="B710" s="2" t="s">
        <v>72</v>
      </c>
      <c r="C710" s="2" t="s">
        <v>64</v>
      </c>
      <c r="D710" s="2" t="s">
        <v>260</v>
      </c>
      <c r="E710" s="2" t="s">
        <v>261</v>
      </c>
      <c r="F710" s="2" t="s">
        <v>259</v>
      </c>
      <c r="G710" s="3">
        <v>2</v>
      </c>
      <c r="H710" s="2" t="s">
        <v>68</v>
      </c>
      <c r="I710" s="4">
        <v>2.16</v>
      </c>
      <c r="J710" s="2" t="s">
        <v>69</v>
      </c>
      <c r="K710" s="3">
        <v>180000</v>
      </c>
      <c r="L710" s="3" t="s">
        <v>234</v>
      </c>
      <c r="M710" s="3">
        <v>360000</v>
      </c>
      <c r="N710" s="5">
        <v>45243</v>
      </c>
      <c r="O710" s="5">
        <v>45243</v>
      </c>
      <c r="P710" s="2"/>
      <c r="Q710" s="2"/>
      <c r="R710" s="6"/>
      <c r="S710" s="2" t="s">
        <v>75</v>
      </c>
      <c r="T710" t="str">
        <f t="shared" si="11"/>
        <v>1000001212KARYA MATERIALBAMBANGAGT912243RdQuercus Pine90X152BOX2,16M2180000Lilac3600004524345243Bekasi</v>
      </c>
    </row>
    <row r="711" spans="1:20" x14ac:dyDescent="0.3">
      <c r="A711" s="2">
        <v>1000001212</v>
      </c>
      <c r="B711" s="2" t="s">
        <v>72</v>
      </c>
      <c r="C711" s="2" t="s">
        <v>64</v>
      </c>
      <c r="D711" s="2" t="s">
        <v>260</v>
      </c>
      <c r="E711" s="2" t="s">
        <v>261</v>
      </c>
      <c r="F711" s="2" t="s">
        <v>259</v>
      </c>
      <c r="G711" s="3">
        <v>10</v>
      </c>
      <c r="H711" s="2" t="s">
        <v>68</v>
      </c>
      <c r="I711" s="4">
        <v>10.8</v>
      </c>
      <c r="J711" s="2" t="s">
        <v>69</v>
      </c>
      <c r="K711" s="3">
        <v>180000</v>
      </c>
      <c r="L711" s="3" t="s">
        <v>234</v>
      </c>
      <c r="M711" s="3">
        <v>1800000</v>
      </c>
      <c r="N711" s="5">
        <v>45257</v>
      </c>
      <c r="O711" s="5">
        <v>45258</v>
      </c>
      <c r="P711" s="2"/>
      <c r="Q711" s="2"/>
      <c r="R711" s="6"/>
      <c r="S711" s="2" t="s">
        <v>75</v>
      </c>
      <c r="T711" t="str">
        <f t="shared" si="11"/>
        <v>1000001212KARYA MATERIALBAMBANGAGT912243RdQuercus Pine90X1510BOX10,8M2180000Lilac18000004525745258Bekasi</v>
      </c>
    </row>
    <row r="712" spans="1:20" x14ac:dyDescent="0.3">
      <c r="A712" s="2">
        <v>1000001010</v>
      </c>
      <c r="B712" s="2" t="s">
        <v>63</v>
      </c>
      <c r="C712" s="2" t="s">
        <v>82</v>
      </c>
      <c r="D712" s="2" t="s">
        <v>257</v>
      </c>
      <c r="E712" s="2" t="s">
        <v>258</v>
      </c>
      <c r="F712" s="2" t="s">
        <v>259</v>
      </c>
      <c r="G712" s="3">
        <v>68</v>
      </c>
      <c r="H712" s="2" t="s">
        <v>68</v>
      </c>
      <c r="I712" s="4">
        <v>73.44</v>
      </c>
      <c r="J712" s="2" t="s">
        <v>69</v>
      </c>
      <c r="K712" s="3">
        <v>180000</v>
      </c>
      <c r="L712" s="3" t="s">
        <v>234</v>
      </c>
      <c r="M712" s="3">
        <v>12240000</v>
      </c>
      <c r="N712" s="5">
        <v>45273</v>
      </c>
      <c r="O712" s="5">
        <v>45274</v>
      </c>
      <c r="P712" s="2"/>
      <c r="Q712" s="2"/>
      <c r="R712" s="2"/>
      <c r="S712" s="2" t="s">
        <v>71</v>
      </c>
      <c r="T712" t="str">
        <f t="shared" si="11"/>
        <v>1000001010KERAMIK 123RIZALAGT912238RdMahony Rosato90X1568BOX73,44M2180000Lilac122400004527345274Depok</v>
      </c>
    </row>
    <row r="713" spans="1:20" x14ac:dyDescent="0.3">
      <c r="A713" s="2">
        <v>1000001212</v>
      </c>
      <c r="B713" s="2" t="s">
        <v>72</v>
      </c>
      <c r="C713" s="2" t="s">
        <v>64</v>
      </c>
      <c r="D713" s="2" t="s">
        <v>257</v>
      </c>
      <c r="E713" s="2" t="s">
        <v>258</v>
      </c>
      <c r="F713" s="2" t="s">
        <v>259</v>
      </c>
      <c r="G713" s="3">
        <v>17</v>
      </c>
      <c r="H713" s="2" t="s">
        <v>68</v>
      </c>
      <c r="I713" s="4">
        <v>18.36</v>
      </c>
      <c r="J713" s="2" t="s">
        <v>69</v>
      </c>
      <c r="K713" s="3">
        <v>180000</v>
      </c>
      <c r="L713" s="3" t="s">
        <v>234</v>
      </c>
      <c r="M713" s="3">
        <v>3060000</v>
      </c>
      <c r="N713" s="5">
        <v>45267</v>
      </c>
      <c r="O713" s="5">
        <v>45271</v>
      </c>
      <c r="P713" s="2"/>
      <c r="Q713" s="2"/>
      <c r="R713" s="6"/>
      <c r="S713" s="2" t="s">
        <v>75</v>
      </c>
      <c r="T713" t="str">
        <f t="shared" si="11"/>
        <v>1000001212KARYA MATERIALBAMBANGAGT912238RdMahony Rosato90X1517BOX18,36M2180000Lilac30600004526745271Bekasi</v>
      </c>
    </row>
    <row r="714" spans="1:20" x14ac:dyDescent="0.3">
      <c r="A714" s="2">
        <v>1000001212</v>
      </c>
      <c r="B714" s="2" t="s">
        <v>72</v>
      </c>
      <c r="C714" s="2" t="s">
        <v>64</v>
      </c>
      <c r="D714" s="2" t="s">
        <v>260</v>
      </c>
      <c r="E714" s="2" t="s">
        <v>261</v>
      </c>
      <c r="F714" s="2" t="s">
        <v>259</v>
      </c>
      <c r="G714" s="3">
        <v>10</v>
      </c>
      <c r="H714" s="2" t="s">
        <v>68</v>
      </c>
      <c r="I714" s="4">
        <v>10.8</v>
      </c>
      <c r="J714" s="2" t="s">
        <v>69</v>
      </c>
      <c r="K714" s="3">
        <v>180000</v>
      </c>
      <c r="L714" s="3" t="s">
        <v>234</v>
      </c>
      <c r="M714" s="3">
        <v>1800000</v>
      </c>
      <c r="N714" s="5">
        <v>45268</v>
      </c>
      <c r="O714" s="5">
        <v>45272</v>
      </c>
      <c r="P714" s="2"/>
      <c r="Q714" s="2"/>
      <c r="R714" s="6"/>
      <c r="S714" s="2" t="s">
        <v>75</v>
      </c>
      <c r="T714" t="str">
        <f t="shared" si="11"/>
        <v>1000001212KARYA MATERIALBAMBANGAGT912243RdQuercus Pine90X1510BOX10,8M2180000Lilac18000004526845272Bekasi</v>
      </c>
    </row>
    <row r="715" spans="1:20" x14ac:dyDescent="0.3">
      <c r="A715" s="2">
        <v>1000001010</v>
      </c>
      <c r="B715" s="2" t="s">
        <v>63</v>
      </c>
      <c r="C715" s="2" t="s">
        <v>64</v>
      </c>
      <c r="D715" s="2" t="s">
        <v>245</v>
      </c>
      <c r="E715" s="2" t="s">
        <v>246</v>
      </c>
      <c r="F715" s="2" t="s">
        <v>67</v>
      </c>
      <c r="G715" s="3">
        <v>5</v>
      </c>
      <c r="H715" s="2" t="s">
        <v>68</v>
      </c>
      <c r="I715" s="4">
        <v>5.4</v>
      </c>
      <c r="J715" s="2" t="s">
        <v>69</v>
      </c>
      <c r="K715" s="3">
        <v>190000</v>
      </c>
      <c r="L715" s="3" t="s">
        <v>262</v>
      </c>
      <c r="M715" s="3">
        <v>950000</v>
      </c>
      <c r="N715" s="5">
        <v>45085</v>
      </c>
      <c r="O715" s="5">
        <v>45086</v>
      </c>
      <c r="P715" s="2"/>
      <c r="Q715" s="2"/>
      <c r="R715" s="6"/>
      <c r="S715" s="2" t="s">
        <v>71</v>
      </c>
      <c r="T715" t="str">
        <f t="shared" si="11"/>
        <v>1000001010KERAMIK 123BAMBANGAGT602406RdArcade Perla60X605BOX5,4M2190000Putih9500004508545086Depok</v>
      </c>
    </row>
    <row r="716" spans="1:20" x14ac:dyDescent="0.3">
      <c r="A716" s="2">
        <v>1000001010</v>
      </c>
      <c r="B716" s="2" t="s">
        <v>63</v>
      </c>
      <c r="C716" s="2" t="s">
        <v>64</v>
      </c>
      <c r="D716" s="2" t="s">
        <v>255</v>
      </c>
      <c r="E716" s="2" t="s">
        <v>256</v>
      </c>
      <c r="F716" s="2" t="s">
        <v>67</v>
      </c>
      <c r="G716" s="3">
        <v>60</v>
      </c>
      <c r="H716" s="2" t="s">
        <v>68</v>
      </c>
      <c r="I716" s="4">
        <v>64.8</v>
      </c>
      <c r="J716" s="2" t="s">
        <v>69</v>
      </c>
      <c r="K716" s="3">
        <v>190000</v>
      </c>
      <c r="L716" s="3" t="s">
        <v>262</v>
      </c>
      <c r="M716" s="3">
        <v>11400000</v>
      </c>
      <c r="N716" s="5">
        <v>45089</v>
      </c>
      <c r="O716" s="5">
        <v>45091</v>
      </c>
      <c r="P716" s="2"/>
      <c r="Q716" s="2"/>
      <c r="R716" s="6"/>
      <c r="S716" s="2" t="s">
        <v>71</v>
      </c>
      <c r="T716" t="str">
        <f t="shared" si="11"/>
        <v>1000001010KERAMIK 123BAMBANGAGT602417RdHollywood Vanila60X6060BOX64,8M2190000Putih114000004508945091Depok</v>
      </c>
    </row>
    <row r="717" spans="1:20" x14ac:dyDescent="0.3">
      <c r="A717" s="2">
        <v>1000001010</v>
      </c>
      <c r="B717" s="2" t="s">
        <v>63</v>
      </c>
      <c r="C717" s="2" t="s">
        <v>64</v>
      </c>
      <c r="D717" s="2" t="s">
        <v>255</v>
      </c>
      <c r="E717" s="2" t="s">
        <v>256</v>
      </c>
      <c r="F717" s="2" t="s">
        <v>67</v>
      </c>
      <c r="G717" s="3">
        <v>30</v>
      </c>
      <c r="H717" s="2" t="s">
        <v>68</v>
      </c>
      <c r="I717" s="4">
        <v>32.4</v>
      </c>
      <c r="J717" s="2" t="s">
        <v>69</v>
      </c>
      <c r="K717" s="3">
        <v>190000</v>
      </c>
      <c r="L717" s="3" t="s">
        <v>262</v>
      </c>
      <c r="M717" s="3">
        <v>5700000</v>
      </c>
      <c r="N717" s="5">
        <v>45114</v>
      </c>
      <c r="O717" s="5">
        <v>45114</v>
      </c>
      <c r="P717" s="2"/>
      <c r="Q717" s="2"/>
      <c r="R717" s="2"/>
      <c r="S717" s="2" t="s">
        <v>71</v>
      </c>
      <c r="T717" t="str">
        <f t="shared" si="11"/>
        <v>1000001010KERAMIK 123BAMBANGAGT602417RdHollywood Vanila60X6030BOX32,4M2190000Putih57000004511445114Depok</v>
      </c>
    </row>
    <row r="718" spans="1:20" x14ac:dyDescent="0.3">
      <c r="A718" s="2">
        <v>1000001010</v>
      </c>
      <c r="B718" s="2" t="s">
        <v>63</v>
      </c>
      <c r="C718" s="2" t="s">
        <v>64</v>
      </c>
      <c r="D718" s="2" t="s">
        <v>263</v>
      </c>
      <c r="E718" s="2" t="s">
        <v>264</v>
      </c>
      <c r="F718" s="2" t="s">
        <v>67</v>
      </c>
      <c r="G718" s="3">
        <v>30</v>
      </c>
      <c r="H718" s="2" t="s">
        <v>68</v>
      </c>
      <c r="I718" s="4">
        <v>32.4</v>
      </c>
      <c r="J718" s="2" t="s">
        <v>69</v>
      </c>
      <c r="K718" s="3">
        <v>190000</v>
      </c>
      <c r="L718" s="3" t="s">
        <v>262</v>
      </c>
      <c r="M718" s="3">
        <v>5700000</v>
      </c>
      <c r="N718" s="5">
        <v>45120</v>
      </c>
      <c r="O718" s="5">
        <v>45121</v>
      </c>
      <c r="P718" s="2"/>
      <c r="Q718" s="2"/>
      <c r="R718" s="2"/>
      <c r="S718" s="2" t="s">
        <v>71</v>
      </c>
      <c r="T718" t="str">
        <f t="shared" si="11"/>
        <v>1000001010KERAMIK 123BAMBANGAGT605551RdStroud Walnut60X6030BOX32,4M2190000Putih57000004512045121Depok</v>
      </c>
    </row>
    <row r="719" spans="1:20" x14ac:dyDescent="0.3">
      <c r="A719" s="2">
        <v>1000001111</v>
      </c>
      <c r="B719" s="2" t="s">
        <v>131</v>
      </c>
      <c r="C719" s="2" t="s">
        <v>132</v>
      </c>
      <c r="D719" s="2" t="s">
        <v>249</v>
      </c>
      <c r="E719" s="2" t="s">
        <v>250</v>
      </c>
      <c r="F719" s="2" t="s">
        <v>67</v>
      </c>
      <c r="G719" s="3">
        <v>23</v>
      </c>
      <c r="H719" s="2" t="s">
        <v>68</v>
      </c>
      <c r="I719" s="4">
        <v>24.84</v>
      </c>
      <c r="J719" s="2" t="s">
        <v>69</v>
      </c>
      <c r="K719" s="3">
        <v>190000</v>
      </c>
      <c r="L719" s="3" t="s">
        <v>262</v>
      </c>
      <c r="M719" s="3">
        <v>4370000</v>
      </c>
      <c r="N719" s="5">
        <v>45128</v>
      </c>
      <c r="O719" s="5">
        <v>45129</v>
      </c>
      <c r="P719" s="2"/>
      <c r="Q719" s="2"/>
      <c r="R719" s="2"/>
      <c r="S719" s="2" t="s">
        <v>133</v>
      </c>
      <c r="T719" t="str">
        <f t="shared" si="11"/>
        <v>1000001111NIA BANGUNANHARRYAGT605519CRdStanford Black60X6023BOX24,84M2190000Putih43700004512845129Jakarta</v>
      </c>
    </row>
    <row r="720" spans="1:20" x14ac:dyDescent="0.3">
      <c r="A720" s="2">
        <v>1000001111</v>
      </c>
      <c r="B720" s="2" t="s">
        <v>131</v>
      </c>
      <c r="C720" s="2" t="s">
        <v>132</v>
      </c>
      <c r="D720" s="2" t="s">
        <v>249</v>
      </c>
      <c r="E720" s="2" t="s">
        <v>250</v>
      </c>
      <c r="F720" s="2" t="s">
        <v>67</v>
      </c>
      <c r="G720" s="3">
        <v>4</v>
      </c>
      <c r="H720" s="2" t="s">
        <v>68</v>
      </c>
      <c r="I720" s="4">
        <v>4.32</v>
      </c>
      <c r="J720" s="2" t="s">
        <v>69</v>
      </c>
      <c r="K720" s="3">
        <v>190000</v>
      </c>
      <c r="L720" s="3" t="s">
        <v>262</v>
      </c>
      <c r="M720" s="3">
        <v>760000</v>
      </c>
      <c r="N720" s="5">
        <v>45191</v>
      </c>
      <c r="O720" s="5">
        <v>45195</v>
      </c>
      <c r="P720" s="2"/>
      <c r="Q720" s="2"/>
      <c r="R720" s="6"/>
      <c r="S720" s="2" t="s">
        <v>133</v>
      </c>
      <c r="T720" t="str">
        <f t="shared" si="11"/>
        <v>1000001111NIA BANGUNANHARRYAGT605519CRdStanford Black60X604BOX4,32M2190000Putih7600004519145195Jakarta</v>
      </c>
    </row>
    <row r="721" spans="1:20" x14ac:dyDescent="0.3">
      <c r="A721" s="2">
        <v>1000001111</v>
      </c>
      <c r="B721" s="2" t="s">
        <v>131</v>
      </c>
      <c r="C721" s="2" t="s">
        <v>132</v>
      </c>
      <c r="D721" s="2" t="s">
        <v>249</v>
      </c>
      <c r="E721" s="2" t="s">
        <v>250</v>
      </c>
      <c r="F721" s="2" t="s">
        <v>67</v>
      </c>
      <c r="G721" s="3">
        <v>23</v>
      </c>
      <c r="H721" s="2" t="s">
        <v>68</v>
      </c>
      <c r="I721" s="4">
        <v>24.84</v>
      </c>
      <c r="J721" s="2" t="s">
        <v>69</v>
      </c>
      <c r="K721" s="3">
        <v>190000</v>
      </c>
      <c r="L721" s="3" t="s">
        <v>262</v>
      </c>
      <c r="M721" s="3">
        <v>4370000</v>
      </c>
      <c r="N721" s="5">
        <v>45181</v>
      </c>
      <c r="O721" s="5">
        <v>45183</v>
      </c>
      <c r="P721" s="2"/>
      <c r="Q721" s="2"/>
      <c r="R721" s="6"/>
      <c r="S721" s="2" t="s">
        <v>133</v>
      </c>
      <c r="T721" t="str">
        <f t="shared" si="11"/>
        <v>1000001111NIA BANGUNANHARRYAGT605519CRdStanford Black60X6023BOX24,84M2190000Putih43700004518145183Jakarta</v>
      </c>
    </row>
    <row r="722" spans="1:20" x14ac:dyDescent="0.3">
      <c r="A722" s="2">
        <v>1000001111</v>
      </c>
      <c r="B722" s="2" t="s">
        <v>131</v>
      </c>
      <c r="C722" s="2" t="s">
        <v>132</v>
      </c>
      <c r="D722" s="2" t="s">
        <v>249</v>
      </c>
      <c r="E722" s="2" t="s">
        <v>250</v>
      </c>
      <c r="F722" s="2" t="s">
        <v>67</v>
      </c>
      <c r="G722" s="3">
        <v>1</v>
      </c>
      <c r="H722" s="2" t="s">
        <v>68</v>
      </c>
      <c r="I722" s="4">
        <v>1.08</v>
      </c>
      <c r="J722" s="2" t="s">
        <v>69</v>
      </c>
      <c r="K722" s="3">
        <v>190000</v>
      </c>
      <c r="L722" s="3" t="s">
        <v>262</v>
      </c>
      <c r="M722" s="3">
        <v>190000</v>
      </c>
      <c r="N722" s="5">
        <v>45202</v>
      </c>
      <c r="O722" s="5">
        <v>45204</v>
      </c>
      <c r="P722" s="2"/>
      <c r="Q722" s="2"/>
      <c r="R722" s="6"/>
      <c r="S722" s="2" t="s">
        <v>133</v>
      </c>
      <c r="T722" t="str">
        <f t="shared" si="11"/>
        <v>1000001111NIA BANGUNANHARRYAGT605519CRdStanford Black60X601BOX1,08M2190000Putih1900004520245204Jakarta</v>
      </c>
    </row>
    <row r="723" spans="1:20" x14ac:dyDescent="0.3">
      <c r="A723" s="2">
        <v>1000001212</v>
      </c>
      <c r="B723" s="2" t="s">
        <v>72</v>
      </c>
      <c r="C723" s="2" t="s">
        <v>64</v>
      </c>
      <c r="D723" s="2" t="s">
        <v>235</v>
      </c>
      <c r="E723" s="2" t="s">
        <v>236</v>
      </c>
      <c r="F723" s="2" t="s">
        <v>67</v>
      </c>
      <c r="G723" s="3">
        <v>6</v>
      </c>
      <c r="H723" s="2" t="s">
        <v>68</v>
      </c>
      <c r="I723" s="4">
        <v>6.48</v>
      </c>
      <c r="J723" s="2" t="s">
        <v>69</v>
      </c>
      <c r="K723" s="3">
        <v>190000</v>
      </c>
      <c r="L723" s="3" t="s">
        <v>262</v>
      </c>
      <c r="M723" s="3">
        <v>1140000</v>
      </c>
      <c r="N723" s="5">
        <v>44949</v>
      </c>
      <c r="O723" s="5">
        <v>44949</v>
      </c>
      <c r="P723" s="2"/>
      <c r="Q723" s="2"/>
      <c r="R723" s="6"/>
      <c r="S723" s="2" t="s">
        <v>75</v>
      </c>
      <c r="T723" t="str">
        <f t="shared" si="11"/>
        <v>1000001212KARYA MATERIALBAMBANGAGT602418RdHollywood Caramel60X606BOX6,48M2190000Putih11400004494944949Bekasi</v>
      </c>
    </row>
    <row r="724" spans="1:20" x14ac:dyDescent="0.3">
      <c r="A724" s="2">
        <v>1000001111</v>
      </c>
      <c r="B724" s="2" t="s">
        <v>131</v>
      </c>
      <c r="C724" s="2" t="s">
        <v>132</v>
      </c>
      <c r="D724" s="2" t="s">
        <v>263</v>
      </c>
      <c r="E724" s="2" t="s">
        <v>264</v>
      </c>
      <c r="F724" s="2" t="s">
        <v>67</v>
      </c>
      <c r="G724" s="3">
        <v>80</v>
      </c>
      <c r="H724" s="2" t="s">
        <v>68</v>
      </c>
      <c r="I724" s="4">
        <v>86.4</v>
      </c>
      <c r="J724" s="2" t="s">
        <v>69</v>
      </c>
      <c r="K724" s="3">
        <v>190000</v>
      </c>
      <c r="L724" s="3" t="s">
        <v>262</v>
      </c>
      <c r="M724" s="3">
        <v>15200000</v>
      </c>
      <c r="N724" s="5">
        <v>44974</v>
      </c>
      <c r="O724" s="5">
        <v>44974</v>
      </c>
      <c r="P724" s="2"/>
      <c r="Q724" s="2"/>
      <c r="R724" s="6"/>
      <c r="S724" s="2" t="s">
        <v>133</v>
      </c>
      <c r="T724" t="str">
        <f t="shared" si="11"/>
        <v>1000001111NIA BANGUNANHARRYAGT605551RdStroud Walnut60X6080BOX86,4M2190000Putih152000004497444974Jakarta</v>
      </c>
    </row>
    <row r="725" spans="1:20" x14ac:dyDescent="0.3">
      <c r="A725" s="2">
        <v>1000001010</v>
      </c>
      <c r="B725" s="2" t="s">
        <v>63</v>
      </c>
      <c r="C725" s="2" t="s">
        <v>64</v>
      </c>
      <c r="D725" s="2" t="s">
        <v>255</v>
      </c>
      <c r="E725" s="2" t="s">
        <v>256</v>
      </c>
      <c r="F725" s="2" t="s">
        <v>67</v>
      </c>
      <c r="G725" s="3">
        <v>70</v>
      </c>
      <c r="H725" s="2" t="s">
        <v>68</v>
      </c>
      <c r="I725" s="4">
        <v>75.599999999999994</v>
      </c>
      <c r="J725" s="2" t="s">
        <v>69</v>
      </c>
      <c r="K725" s="3">
        <v>190000</v>
      </c>
      <c r="L725" s="3" t="s">
        <v>262</v>
      </c>
      <c r="M725" s="3">
        <v>13300000</v>
      </c>
      <c r="N725" s="5">
        <v>44970</v>
      </c>
      <c r="O725" s="5">
        <v>44973</v>
      </c>
      <c r="P725" s="2"/>
      <c r="Q725" s="2"/>
      <c r="R725" s="6"/>
      <c r="S725" s="2" t="s">
        <v>71</v>
      </c>
      <c r="T725" t="str">
        <f t="shared" si="11"/>
        <v>1000001010KERAMIK 123BAMBANGAGT602417RdHollywood Vanila60X6070BOX75,6M2190000Putih133000004497044973Depok</v>
      </c>
    </row>
    <row r="726" spans="1:20" x14ac:dyDescent="0.3">
      <c r="A726" s="2">
        <v>1000001010</v>
      </c>
      <c r="B726" s="2" t="s">
        <v>63</v>
      </c>
      <c r="C726" s="2" t="s">
        <v>64</v>
      </c>
      <c r="D726" s="2" t="s">
        <v>237</v>
      </c>
      <c r="E726" s="2" t="s">
        <v>238</v>
      </c>
      <c r="F726" s="2" t="s">
        <v>67</v>
      </c>
      <c r="G726" s="3">
        <v>68</v>
      </c>
      <c r="H726" s="2" t="s">
        <v>68</v>
      </c>
      <c r="I726" s="4">
        <v>73.44</v>
      </c>
      <c r="J726" s="2" t="s">
        <v>69</v>
      </c>
      <c r="K726" s="3">
        <v>190000</v>
      </c>
      <c r="L726" s="3" t="s">
        <v>262</v>
      </c>
      <c r="M726" s="3">
        <v>12920000</v>
      </c>
      <c r="N726" s="5">
        <v>44963</v>
      </c>
      <c r="O726" s="5">
        <v>44963</v>
      </c>
      <c r="P726" s="2"/>
      <c r="Q726" s="2"/>
      <c r="R726" s="6"/>
      <c r="S726" s="2" t="s">
        <v>71</v>
      </c>
      <c r="T726" t="str">
        <f t="shared" si="11"/>
        <v>1000001010KERAMIK 123BAMBANGAGT602172RdBrooklyn Charcoal60X6068BOX73,44M2190000Putih129200004496344963Depok</v>
      </c>
    </row>
    <row r="727" spans="1:20" x14ac:dyDescent="0.3">
      <c r="A727" s="2">
        <v>1000001010</v>
      </c>
      <c r="B727" s="2" t="s">
        <v>63</v>
      </c>
      <c r="C727" s="2" t="s">
        <v>64</v>
      </c>
      <c r="D727" s="2" t="s">
        <v>237</v>
      </c>
      <c r="E727" s="2" t="s">
        <v>238</v>
      </c>
      <c r="F727" s="2" t="s">
        <v>67</v>
      </c>
      <c r="G727" s="3">
        <v>17</v>
      </c>
      <c r="H727" s="2" t="s">
        <v>68</v>
      </c>
      <c r="I727" s="4">
        <v>18.36</v>
      </c>
      <c r="J727" s="2" t="s">
        <v>69</v>
      </c>
      <c r="K727" s="3">
        <v>190000</v>
      </c>
      <c r="L727" s="3" t="s">
        <v>262</v>
      </c>
      <c r="M727" s="3">
        <v>3230000</v>
      </c>
      <c r="N727" s="5">
        <v>44993</v>
      </c>
      <c r="O727" s="5">
        <v>44994</v>
      </c>
      <c r="P727" s="2" t="s">
        <v>17</v>
      </c>
      <c r="Q727" s="2" t="s">
        <v>91</v>
      </c>
      <c r="R727" s="6">
        <v>1500</v>
      </c>
      <c r="S727" s="2" t="s">
        <v>71</v>
      </c>
      <c r="T727" t="str">
        <f t="shared" si="11"/>
        <v>1000001010KERAMIK 123BAMBANGAGT602172RdBrooklyn Charcoal60X6017BOX18,36M2190000Putih32300004499344994Promo LebaranPromo Diskon Langsung1500Depok</v>
      </c>
    </row>
    <row r="728" spans="1:20" x14ac:dyDescent="0.3">
      <c r="A728" s="2">
        <v>1000001010</v>
      </c>
      <c r="B728" s="2" t="s">
        <v>63</v>
      </c>
      <c r="C728" s="2" t="s">
        <v>64</v>
      </c>
      <c r="D728" s="2" t="s">
        <v>255</v>
      </c>
      <c r="E728" s="2" t="s">
        <v>256</v>
      </c>
      <c r="F728" s="2" t="s">
        <v>67</v>
      </c>
      <c r="G728" s="3">
        <v>35</v>
      </c>
      <c r="H728" s="2" t="s">
        <v>68</v>
      </c>
      <c r="I728" s="4">
        <v>37.799999999999997</v>
      </c>
      <c r="J728" s="2" t="s">
        <v>69</v>
      </c>
      <c r="K728" s="3">
        <v>190000</v>
      </c>
      <c r="L728" s="3" t="s">
        <v>262</v>
      </c>
      <c r="M728" s="3">
        <v>6650000</v>
      </c>
      <c r="N728" s="5">
        <v>44993</v>
      </c>
      <c r="O728" s="5">
        <v>44995</v>
      </c>
      <c r="P728" s="2" t="s">
        <v>17</v>
      </c>
      <c r="Q728" s="2" t="s">
        <v>91</v>
      </c>
      <c r="R728" s="6">
        <v>1500</v>
      </c>
      <c r="S728" s="2" t="s">
        <v>71</v>
      </c>
      <c r="T728" t="str">
        <f t="shared" si="11"/>
        <v>1000001010KERAMIK 123BAMBANGAGT602417RdHollywood Vanila60X6035BOX37,8M2190000Putih66500004499344995Promo LebaranPromo Diskon Langsung1500Depok</v>
      </c>
    </row>
    <row r="729" spans="1:20" x14ac:dyDescent="0.3">
      <c r="A729" s="2">
        <v>1000001010</v>
      </c>
      <c r="B729" s="2" t="s">
        <v>63</v>
      </c>
      <c r="C729" s="2" t="s">
        <v>64</v>
      </c>
      <c r="D729" s="2" t="s">
        <v>265</v>
      </c>
      <c r="E729" s="2" t="s">
        <v>266</v>
      </c>
      <c r="F729" s="2" t="s">
        <v>67</v>
      </c>
      <c r="G729" s="3">
        <v>7</v>
      </c>
      <c r="H729" s="2" t="s">
        <v>68</v>
      </c>
      <c r="I729" s="4">
        <v>7.56</v>
      </c>
      <c r="J729" s="2" t="s">
        <v>69</v>
      </c>
      <c r="K729" s="3">
        <v>190000</v>
      </c>
      <c r="L729" s="3" t="s">
        <v>262</v>
      </c>
      <c r="M729" s="3">
        <v>1330000</v>
      </c>
      <c r="N729" s="5">
        <v>44998</v>
      </c>
      <c r="O729" s="5">
        <v>44998</v>
      </c>
      <c r="P729" s="2" t="s">
        <v>17</v>
      </c>
      <c r="Q729" s="2" t="s">
        <v>91</v>
      </c>
      <c r="R729" s="6">
        <v>1500</v>
      </c>
      <c r="S729" s="2" t="s">
        <v>71</v>
      </c>
      <c r="T729" t="str">
        <f t="shared" si="11"/>
        <v>1000001010KERAMIK 123BAMBANGAGT602170RdBrooklyn Bone60X607BOX7,56M2190000Putih13300004499844998Promo LebaranPromo Diskon Langsung1500Depok</v>
      </c>
    </row>
    <row r="730" spans="1:20" x14ac:dyDescent="0.3">
      <c r="A730" s="2">
        <v>1000001111</v>
      </c>
      <c r="B730" s="2" t="s">
        <v>131</v>
      </c>
      <c r="C730" s="2" t="s">
        <v>132</v>
      </c>
      <c r="D730" s="2" t="s">
        <v>267</v>
      </c>
      <c r="E730" s="2" t="s">
        <v>268</v>
      </c>
      <c r="F730" s="2" t="s">
        <v>67</v>
      </c>
      <c r="G730" s="3">
        <v>80</v>
      </c>
      <c r="H730" s="2" t="s">
        <v>68</v>
      </c>
      <c r="I730" s="4">
        <v>86.4</v>
      </c>
      <c r="J730" s="2" t="s">
        <v>69</v>
      </c>
      <c r="K730" s="3">
        <v>190000</v>
      </c>
      <c r="L730" s="3" t="s">
        <v>262</v>
      </c>
      <c r="M730" s="3">
        <v>15200000</v>
      </c>
      <c r="N730" s="5">
        <v>45001</v>
      </c>
      <c r="O730" s="5">
        <v>45008</v>
      </c>
      <c r="P730" s="2" t="s">
        <v>17</v>
      </c>
      <c r="Q730" s="2" t="s">
        <v>91</v>
      </c>
      <c r="R730" s="6">
        <v>1500</v>
      </c>
      <c r="S730" s="2" t="s">
        <v>133</v>
      </c>
      <c r="T730" t="str">
        <f t="shared" si="11"/>
        <v>1000001111NIA BANGUNANHARRYAGT605550RdStroud Oak60X6080BOX86,4M2190000Putih152000004500145008Promo LebaranPromo Diskon Langsung1500Jakarta</v>
      </c>
    </row>
    <row r="731" spans="1:20" x14ac:dyDescent="0.3">
      <c r="A731" s="2">
        <v>1000001212</v>
      </c>
      <c r="B731" s="2" t="s">
        <v>72</v>
      </c>
      <c r="C731" s="2" t="s">
        <v>64</v>
      </c>
      <c r="D731" s="2" t="s">
        <v>265</v>
      </c>
      <c r="E731" s="2" t="s">
        <v>266</v>
      </c>
      <c r="F731" s="2" t="s">
        <v>67</v>
      </c>
      <c r="G731" s="3">
        <v>1</v>
      </c>
      <c r="H731" s="2" t="s">
        <v>68</v>
      </c>
      <c r="I731" s="4">
        <v>1.08</v>
      </c>
      <c r="J731" s="2" t="s">
        <v>69</v>
      </c>
      <c r="K731" s="3">
        <v>190000</v>
      </c>
      <c r="L731" s="3" t="s">
        <v>262</v>
      </c>
      <c r="M731" s="3">
        <v>190000</v>
      </c>
      <c r="N731" s="5">
        <v>45021</v>
      </c>
      <c r="O731" s="5">
        <v>45022</v>
      </c>
      <c r="P731" s="2" t="s">
        <v>17</v>
      </c>
      <c r="Q731" s="2" t="s">
        <v>91</v>
      </c>
      <c r="R731" s="6">
        <v>1500</v>
      </c>
      <c r="S731" s="2" t="s">
        <v>75</v>
      </c>
      <c r="T731" t="str">
        <f t="shared" si="11"/>
        <v>1000001212KARYA MATERIALBAMBANGAGT602170RdBrooklyn Bone60X601BOX1,08M2190000Putih1900004502145022Promo LebaranPromo Diskon Langsung1500Bekasi</v>
      </c>
    </row>
    <row r="732" spans="1:20" x14ac:dyDescent="0.3">
      <c r="A732" s="2">
        <v>1000001010</v>
      </c>
      <c r="B732" s="2" t="s">
        <v>63</v>
      </c>
      <c r="C732" s="2" t="s">
        <v>64</v>
      </c>
      <c r="D732" s="2" t="s">
        <v>253</v>
      </c>
      <c r="E732" s="2" t="s">
        <v>254</v>
      </c>
      <c r="F732" s="2" t="s">
        <v>67</v>
      </c>
      <c r="G732" s="3">
        <v>50</v>
      </c>
      <c r="H732" s="2" t="s">
        <v>68</v>
      </c>
      <c r="I732" s="4">
        <v>54</v>
      </c>
      <c r="J732" s="2" t="s">
        <v>69</v>
      </c>
      <c r="K732" s="3">
        <v>190000</v>
      </c>
      <c r="L732" s="3" t="s">
        <v>262</v>
      </c>
      <c r="M732" s="3">
        <v>9500000</v>
      </c>
      <c r="N732" s="5">
        <v>45020</v>
      </c>
      <c r="O732" s="5">
        <v>45021</v>
      </c>
      <c r="P732" s="2" t="s">
        <v>17</v>
      </c>
      <c r="Q732" s="2" t="s">
        <v>91</v>
      </c>
      <c r="R732" s="6">
        <v>1500</v>
      </c>
      <c r="S732" s="2" t="s">
        <v>71</v>
      </c>
      <c r="T732" t="str">
        <f t="shared" si="11"/>
        <v>1000001010KERAMIK 123BAMBANGAGT602264RdTaranaki Stone60X6050BOX54M2190000Putih95000004502045021Promo LebaranPromo Diskon Langsung1500Depok</v>
      </c>
    </row>
    <row r="733" spans="1:20" x14ac:dyDescent="0.3">
      <c r="A733" s="2">
        <v>1000001010</v>
      </c>
      <c r="B733" s="2" t="s">
        <v>63</v>
      </c>
      <c r="C733" s="2" t="s">
        <v>64</v>
      </c>
      <c r="D733" s="2" t="s">
        <v>253</v>
      </c>
      <c r="E733" s="2" t="s">
        <v>254</v>
      </c>
      <c r="F733" s="2" t="s">
        <v>67</v>
      </c>
      <c r="G733" s="3">
        <v>10</v>
      </c>
      <c r="H733" s="2" t="s">
        <v>68</v>
      </c>
      <c r="I733" s="4">
        <v>10.8</v>
      </c>
      <c r="J733" s="2" t="s">
        <v>69</v>
      </c>
      <c r="K733" s="3">
        <v>190000</v>
      </c>
      <c r="L733" s="3" t="s">
        <v>262</v>
      </c>
      <c r="M733" s="3">
        <v>1900000</v>
      </c>
      <c r="N733" s="5">
        <v>45022</v>
      </c>
      <c r="O733" s="5">
        <v>45022</v>
      </c>
      <c r="P733" s="2" t="s">
        <v>17</v>
      </c>
      <c r="Q733" s="2" t="s">
        <v>91</v>
      </c>
      <c r="R733" s="6">
        <v>1500</v>
      </c>
      <c r="S733" s="2" t="s">
        <v>71</v>
      </c>
      <c r="T733" t="str">
        <f t="shared" si="11"/>
        <v>1000001010KERAMIK 123BAMBANGAGT602264RdTaranaki Stone60X6010BOX10,8M2190000Putih19000004502245022Promo LebaranPromo Diskon Langsung1500Depok</v>
      </c>
    </row>
    <row r="734" spans="1:20" x14ac:dyDescent="0.3">
      <c r="A734" s="2">
        <v>1000001212</v>
      </c>
      <c r="B734" s="2" t="s">
        <v>72</v>
      </c>
      <c r="C734" s="2" t="s">
        <v>64</v>
      </c>
      <c r="D734" s="2" t="s">
        <v>249</v>
      </c>
      <c r="E734" s="2" t="s">
        <v>250</v>
      </c>
      <c r="F734" s="2" t="s">
        <v>67</v>
      </c>
      <c r="G734" s="3">
        <v>23</v>
      </c>
      <c r="H734" s="2" t="s">
        <v>68</v>
      </c>
      <c r="I734" s="4">
        <v>24.84</v>
      </c>
      <c r="J734" s="2" t="s">
        <v>69</v>
      </c>
      <c r="K734" s="3">
        <v>190000</v>
      </c>
      <c r="L734" s="3" t="s">
        <v>262</v>
      </c>
      <c r="M734" s="3">
        <v>4370000</v>
      </c>
      <c r="N734" s="5">
        <v>45084</v>
      </c>
      <c r="O734" s="5">
        <v>45085</v>
      </c>
      <c r="P734" s="2"/>
      <c r="Q734" s="2"/>
      <c r="R734" s="6"/>
      <c r="S734" s="2" t="s">
        <v>75</v>
      </c>
      <c r="T734" t="str">
        <f t="shared" si="11"/>
        <v>1000001212KARYA MATERIALBAMBANGAGT605519CRdStanford Black60X6023BOX24,84M2190000Putih43700004508445085Bekasi</v>
      </c>
    </row>
    <row r="735" spans="1:20" x14ac:dyDescent="0.3">
      <c r="A735" s="2">
        <v>1000001010</v>
      </c>
      <c r="B735" s="2" t="s">
        <v>63</v>
      </c>
      <c r="C735" s="2" t="s">
        <v>64</v>
      </c>
      <c r="D735" s="2" t="s">
        <v>255</v>
      </c>
      <c r="E735" s="2" t="s">
        <v>256</v>
      </c>
      <c r="F735" s="2" t="s">
        <v>67</v>
      </c>
      <c r="G735" s="3">
        <v>64</v>
      </c>
      <c r="H735" s="2" t="s">
        <v>68</v>
      </c>
      <c r="I735" s="4">
        <v>69.12</v>
      </c>
      <c r="J735" s="2" t="s">
        <v>69</v>
      </c>
      <c r="K735" s="3">
        <v>190000</v>
      </c>
      <c r="L735" s="3" t="s">
        <v>262</v>
      </c>
      <c r="M735" s="3">
        <v>12160000</v>
      </c>
      <c r="N735" s="5">
        <v>45075</v>
      </c>
      <c r="O735" s="5">
        <v>45079</v>
      </c>
      <c r="P735" s="2"/>
      <c r="Q735" s="2"/>
      <c r="R735" s="6"/>
      <c r="S735" s="2" t="s">
        <v>71</v>
      </c>
      <c r="T735" t="str">
        <f t="shared" si="11"/>
        <v>1000001010KERAMIK 123BAMBANGAGT602417RdHollywood Vanila60X6064BOX69,12M2190000Putih121600004507545079Depok</v>
      </c>
    </row>
    <row r="736" spans="1:20" x14ac:dyDescent="0.3">
      <c r="A736" s="2">
        <v>1000001212</v>
      </c>
      <c r="B736" s="2" t="s">
        <v>72</v>
      </c>
      <c r="C736" s="2" t="s">
        <v>64</v>
      </c>
      <c r="D736" s="2" t="s">
        <v>255</v>
      </c>
      <c r="E736" s="2" t="s">
        <v>256</v>
      </c>
      <c r="F736" s="2" t="s">
        <v>67</v>
      </c>
      <c r="G736" s="3">
        <v>37</v>
      </c>
      <c r="H736" s="2" t="s">
        <v>68</v>
      </c>
      <c r="I736" s="4">
        <v>39.96</v>
      </c>
      <c r="J736" s="2" t="s">
        <v>69</v>
      </c>
      <c r="K736" s="3">
        <v>190000</v>
      </c>
      <c r="L736" s="3" t="s">
        <v>262</v>
      </c>
      <c r="M736" s="3">
        <v>7030000</v>
      </c>
      <c r="N736" s="5">
        <v>45103</v>
      </c>
      <c r="O736" s="5">
        <v>45103</v>
      </c>
      <c r="P736" s="2"/>
      <c r="Q736" s="2"/>
      <c r="R736" s="6"/>
      <c r="S736" s="2" t="s">
        <v>75</v>
      </c>
      <c r="T736" t="str">
        <f t="shared" si="11"/>
        <v>1000001212KARYA MATERIALBAMBANGAGT602417RdHollywood Vanila60X6037BOX39,96M2190000Putih70300004510345103Bekasi</v>
      </c>
    </row>
    <row r="737" spans="1:20" x14ac:dyDescent="0.3">
      <c r="A737" s="2">
        <v>1000001010</v>
      </c>
      <c r="B737" s="2" t="s">
        <v>63</v>
      </c>
      <c r="C737" s="2" t="s">
        <v>64</v>
      </c>
      <c r="D737" s="2" t="s">
        <v>245</v>
      </c>
      <c r="E737" s="2" t="s">
        <v>246</v>
      </c>
      <c r="F737" s="2" t="s">
        <v>67</v>
      </c>
      <c r="G737" s="3">
        <v>1</v>
      </c>
      <c r="H737" s="2" t="s">
        <v>68</v>
      </c>
      <c r="I737" s="4">
        <v>1.08</v>
      </c>
      <c r="J737" s="2" t="s">
        <v>69</v>
      </c>
      <c r="K737" s="3">
        <v>190000</v>
      </c>
      <c r="L737" s="3" t="s">
        <v>262</v>
      </c>
      <c r="M737" s="3">
        <v>190000</v>
      </c>
      <c r="N737" s="5">
        <v>45099</v>
      </c>
      <c r="O737" s="5">
        <v>45100</v>
      </c>
      <c r="P737" s="2"/>
      <c r="Q737" s="2"/>
      <c r="R737" s="6"/>
      <c r="S737" s="2" t="s">
        <v>71</v>
      </c>
      <c r="T737" t="str">
        <f t="shared" si="11"/>
        <v>1000001010KERAMIK 123BAMBANGAGT602406RdArcade Perla60X601BOX1,08M2190000Putih1900004509945100Depok</v>
      </c>
    </row>
    <row r="738" spans="1:20" x14ac:dyDescent="0.3">
      <c r="A738" s="2">
        <v>1000001010</v>
      </c>
      <c r="B738" s="2" t="s">
        <v>63</v>
      </c>
      <c r="C738" s="2" t="s">
        <v>64</v>
      </c>
      <c r="D738" s="2" t="s">
        <v>253</v>
      </c>
      <c r="E738" s="2" t="s">
        <v>254</v>
      </c>
      <c r="F738" s="2" t="s">
        <v>67</v>
      </c>
      <c r="G738" s="3">
        <v>7</v>
      </c>
      <c r="H738" s="2" t="s">
        <v>68</v>
      </c>
      <c r="I738" s="4">
        <v>7.56</v>
      </c>
      <c r="J738" s="2" t="s">
        <v>69</v>
      </c>
      <c r="K738" s="3">
        <v>190000</v>
      </c>
      <c r="L738" s="3" t="s">
        <v>262</v>
      </c>
      <c r="M738" s="3">
        <v>1330000</v>
      </c>
      <c r="N738" s="5">
        <v>45079</v>
      </c>
      <c r="O738" s="5">
        <v>45080</v>
      </c>
      <c r="P738" s="2"/>
      <c r="Q738" s="2"/>
      <c r="R738" s="6"/>
      <c r="S738" s="2" t="s">
        <v>71</v>
      </c>
      <c r="T738" t="str">
        <f t="shared" si="11"/>
        <v>1000001010KERAMIK 123BAMBANGAGT602264RdTaranaki Stone60X607BOX7,56M2190000Putih13300004507945080Depok</v>
      </c>
    </row>
    <row r="739" spans="1:20" x14ac:dyDescent="0.3">
      <c r="A739" s="2">
        <v>1000001010</v>
      </c>
      <c r="B739" s="2" t="s">
        <v>63</v>
      </c>
      <c r="C739" s="2" t="s">
        <v>64</v>
      </c>
      <c r="D739" s="2" t="s">
        <v>243</v>
      </c>
      <c r="E739" s="2" t="s">
        <v>244</v>
      </c>
      <c r="F739" s="2" t="s">
        <v>67</v>
      </c>
      <c r="G739" s="3">
        <v>11</v>
      </c>
      <c r="H739" s="2" t="s">
        <v>68</v>
      </c>
      <c r="I739" s="4">
        <v>11.88</v>
      </c>
      <c r="J739" s="2" t="s">
        <v>69</v>
      </c>
      <c r="K739" s="3">
        <v>190000</v>
      </c>
      <c r="L739" s="3" t="s">
        <v>262</v>
      </c>
      <c r="M739" s="3">
        <v>2090000</v>
      </c>
      <c r="N739" s="5">
        <v>45083</v>
      </c>
      <c r="O739" s="5">
        <v>45085</v>
      </c>
      <c r="P739" s="2"/>
      <c r="Q739" s="2"/>
      <c r="R739" s="6"/>
      <c r="S739" s="2" t="s">
        <v>71</v>
      </c>
      <c r="T739" t="str">
        <f t="shared" si="11"/>
        <v>1000001010KERAMIK 123BAMBANGAGT602262RdTaranaki Sand60X6011BOX11,88M2190000Putih20900004508345085Depok</v>
      </c>
    </row>
    <row r="740" spans="1:20" x14ac:dyDescent="0.3">
      <c r="A740" s="2">
        <v>1000001010</v>
      </c>
      <c r="B740" s="2" t="s">
        <v>63</v>
      </c>
      <c r="C740" s="2" t="s">
        <v>64</v>
      </c>
      <c r="D740" s="2" t="s">
        <v>253</v>
      </c>
      <c r="E740" s="2" t="s">
        <v>254</v>
      </c>
      <c r="F740" s="2" t="s">
        <v>67</v>
      </c>
      <c r="G740" s="3">
        <v>7</v>
      </c>
      <c r="H740" s="2" t="s">
        <v>68</v>
      </c>
      <c r="I740" s="4">
        <v>7.56</v>
      </c>
      <c r="J740" s="2" t="s">
        <v>69</v>
      </c>
      <c r="K740" s="3">
        <v>190000</v>
      </c>
      <c r="L740" s="3" t="s">
        <v>262</v>
      </c>
      <c r="M740" s="3">
        <v>1330000</v>
      </c>
      <c r="N740" s="5">
        <v>45087</v>
      </c>
      <c r="O740" s="5">
        <v>45089</v>
      </c>
      <c r="P740" s="2"/>
      <c r="Q740" s="2"/>
      <c r="R740" s="6"/>
      <c r="S740" s="2" t="s">
        <v>71</v>
      </c>
      <c r="T740" t="str">
        <f t="shared" si="11"/>
        <v>1000001010KERAMIK 123BAMBANGAGT602264RdTaranaki Stone60X607BOX7,56M2190000Putih13300004508745089Depok</v>
      </c>
    </row>
    <row r="741" spans="1:20" x14ac:dyDescent="0.3">
      <c r="A741" s="2">
        <v>1000001010</v>
      </c>
      <c r="B741" s="2" t="s">
        <v>63</v>
      </c>
      <c r="C741" s="2" t="s">
        <v>64</v>
      </c>
      <c r="D741" s="2" t="s">
        <v>253</v>
      </c>
      <c r="E741" s="2" t="s">
        <v>254</v>
      </c>
      <c r="F741" s="2" t="s">
        <v>67</v>
      </c>
      <c r="G741" s="3">
        <v>25</v>
      </c>
      <c r="H741" s="2" t="s">
        <v>68</v>
      </c>
      <c r="I741" s="4">
        <v>27</v>
      </c>
      <c r="J741" s="2" t="s">
        <v>69</v>
      </c>
      <c r="K741" s="3">
        <v>190000</v>
      </c>
      <c r="L741" s="3" t="s">
        <v>262</v>
      </c>
      <c r="M741" s="3">
        <v>4750000</v>
      </c>
      <c r="N741" s="5">
        <v>45090</v>
      </c>
      <c r="O741" s="5">
        <v>45092</v>
      </c>
      <c r="P741" s="2"/>
      <c r="Q741" s="2"/>
      <c r="R741" s="6"/>
      <c r="S741" s="2" t="s">
        <v>71</v>
      </c>
      <c r="T741" t="str">
        <f t="shared" si="11"/>
        <v>1000001010KERAMIK 123BAMBANGAGT602264RdTaranaki Stone60X6025BOX27M2190000Putih47500004509045092Depok</v>
      </c>
    </row>
    <row r="742" spans="1:20" x14ac:dyDescent="0.3">
      <c r="A742" s="2">
        <v>1000001010</v>
      </c>
      <c r="B742" s="2" t="s">
        <v>63</v>
      </c>
      <c r="C742" s="2" t="s">
        <v>64</v>
      </c>
      <c r="D742" s="2" t="s">
        <v>253</v>
      </c>
      <c r="E742" s="2" t="s">
        <v>254</v>
      </c>
      <c r="F742" s="2" t="s">
        <v>67</v>
      </c>
      <c r="G742" s="3">
        <v>12</v>
      </c>
      <c r="H742" s="2" t="s">
        <v>68</v>
      </c>
      <c r="I742" s="4">
        <v>12.96</v>
      </c>
      <c r="J742" s="2" t="s">
        <v>69</v>
      </c>
      <c r="K742" s="3">
        <v>190000</v>
      </c>
      <c r="L742" s="3" t="s">
        <v>262</v>
      </c>
      <c r="M742" s="3">
        <v>2280000</v>
      </c>
      <c r="N742" s="5">
        <v>45111</v>
      </c>
      <c r="O742" s="5">
        <v>45111</v>
      </c>
      <c r="P742" s="2"/>
      <c r="Q742" s="2"/>
      <c r="R742" s="2"/>
      <c r="S742" s="2" t="s">
        <v>71</v>
      </c>
      <c r="T742" t="str">
        <f t="shared" si="11"/>
        <v>1000001010KERAMIK 123BAMBANGAGT602264RdTaranaki Stone60X6012BOX12,96M2190000Putih22800004511145111Depok</v>
      </c>
    </row>
    <row r="743" spans="1:20" x14ac:dyDescent="0.3">
      <c r="A743" s="2">
        <v>1000001010</v>
      </c>
      <c r="B743" s="2" t="s">
        <v>63</v>
      </c>
      <c r="C743" s="2" t="s">
        <v>64</v>
      </c>
      <c r="D743" s="2" t="s">
        <v>241</v>
      </c>
      <c r="E743" s="2" t="s">
        <v>242</v>
      </c>
      <c r="F743" s="2" t="s">
        <v>67</v>
      </c>
      <c r="G743" s="3">
        <v>1</v>
      </c>
      <c r="H743" s="2" t="s">
        <v>68</v>
      </c>
      <c r="I743" s="4">
        <v>1.08</v>
      </c>
      <c r="J743" s="2" t="s">
        <v>69</v>
      </c>
      <c r="K743" s="3">
        <v>190000</v>
      </c>
      <c r="L743" s="3" t="s">
        <v>262</v>
      </c>
      <c r="M743" s="3">
        <v>190000</v>
      </c>
      <c r="N743" s="5">
        <v>45117</v>
      </c>
      <c r="O743" s="5">
        <v>45117</v>
      </c>
      <c r="P743" s="2"/>
      <c r="Q743" s="2"/>
      <c r="R743" s="2"/>
      <c r="S743" s="2" t="s">
        <v>71</v>
      </c>
      <c r="T743" t="str">
        <f t="shared" si="11"/>
        <v>1000001010KERAMIK 123BAMBANGAGT602063RdPorta Black60X601BOX1,08M2190000Putih1900004511745117Depok</v>
      </c>
    </row>
    <row r="744" spans="1:20" x14ac:dyDescent="0.3">
      <c r="A744" s="2">
        <v>1000001010</v>
      </c>
      <c r="B744" s="2" t="s">
        <v>63</v>
      </c>
      <c r="C744" s="2" t="s">
        <v>64</v>
      </c>
      <c r="D744" s="2" t="s">
        <v>265</v>
      </c>
      <c r="E744" s="2" t="s">
        <v>266</v>
      </c>
      <c r="F744" s="2" t="s">
        <v>67</v>
      </c>
      <c r="G744" s="3">
        <v>30</v>
      </c>
      <c r="H744" s="2" t="s">
        <v>68</v>
      </c>
      <c r="I744" s="4">
        <v>32.4</v>
      </c>
      <c r="J744" s="2" t="s">
        <v>69</v>
      </c>
      <c r="K744" s="3">
        <v>190000</v>
      </c>
      <c r="L744" s="3" t="s">
        <v>262</v>
      </c>
      <c r="M744" s="3">
        <v>5700000</v>
      </c>
      <c r="N744" s="5">
        <v>45124</v>
      </c>
      <c r="O744" s="5">
        <v>45124</v>
      </c>
      <c r="P744" s="2"/>
      <c r="Q744" s="2"/>
      <c r="R744" s="2"/>
      <c r="S744" s="2" t="s">
        <v>71</v>
      </c>
      <c r="T744" t="str">
        <f t="shared" si="11"/>
        <v>1000001010KERAMIK 123BAMBANGAGT602170RdBrooklyn Bone60X6030BOX32,4M2190000Putih57000004512445124Depok</v>
      </c>
    </row>
    <row r="745" spans="1:20" x14ac:dyDescent="0.3">
      <c r="A745" s="2">
        <v>1000001010</v>
      </c>
      <c r="B745" s="2" t="s">
        <v>63</v>
      </c>
      <c r="C745" s="2" t="s">
        <v>64</v>
      </c>
      <c r="D745" s="2" t="s">
        <v>265</v>
      </c>
      <c r="E745" s="2" t="s">
        <v>266</v>
      </c>
      <c r="F745" s="2" t="s">
        <v>67</v>
      </c>
      <c r="G745" s="3">
        <v>2</v>
      </c>
      <c r="H745" s="2" t="s">
        <v>68</v>
      </c>
      <c r="I745" s="4">
        <v>2.16</v>
      </c>
      <c r="J745" s="2" t="s">
        <v>69</v>
      </c>
      <c r="K745" s="3">
        <v>190000</v>
      </c>
      <c r="L745" s="3" t="s">
        <v>262</v>
      </c>
      <c r="M745" s="3">
        <v>380000</v>
      </c>
      <c r="N745" s="5">
        <v>45133</v>
      </c>
      <c r="O745" s="5">
        <v>45133</v>
      </c>
      <c r="P745" s="2"/>
      <c r="Q745" s="2"/>
      <c r="R745" s="2"/>
      <c r="S745" s="2" t="s">
        <v>71</v>
      </c>
      <c r="T745" t="str">
        <f t="shared" si="11"/>
        <v>1000001010KERAMIK 123BAMBANGAGT602170RdBrooklyn Bone60X602BOX2,16M2190000Putih3800004513345133Depok</v>
      </c>
    </row>
    <row r="746" spans="1:20" x14ac:dyDescent="0.3">
      <c r="A746" s="2">
        <v>1000001212</v>
      </c>
      <c r="B746" s="2" t="s">
        <v>72</v>
      </c>
      <c r="C746" s="2" t="s">
        <v>64</v>
      </c>
      <c r="D746" s="2" t="s">
        <v>265</v>
      </c>
      <c r="E746" s="2" t="s">
        <v>266</v>
      </c>
      <c r="F746" s="2" t="s">
        <v>67</v>
      </c>
      <c r="G746" s="3">
        <v>5</v>
      </c>
      <c r="H746" s="2" t="s">
        <v>68</v>
      </c>
      <c r="I746" s="4">
        <v>5.4</v>
      </c>
      <c r="J746" s="2" t="s">
        <v>69</v>
      </c>
      <c r="K746" s="3">
        <v>190000</v>
      </c>
      <c r="L746" s="3" t="s">
        <v>262</v>
      </c>
      <c r="M746" s="3">
        <v>950000</v>
      </c>
      <c r="N746" s="5">
        <v>45139</v>
      </c>
      <c r="O746" s="5">
        <v>45140</v>
      </c>
      <c r="P746" s="2"/>
      <c r="Q746" s="2"/>
      <c r="R746" s="2"/>
      <c r="S746" s="2" t="s">
        <v>75</v>
      </c>
      <c r="T746" t="str">
        <f t="shared" si="11"/>
        <v>1000001212KARYA MATERIALBAMBANGAGT602170RdBrooklyn Bone60X605BOX5,4M2190000Putih9500004513945140Bekasi</v>
      </c>
    </row>
    <row r="747" spans="1:20" x14ac:dyDescent="0.3">
      <c r="A747" s="2">
        <v>1000001212</v>
      </c>
      <c r="B747" s="2" t="s">
        <v>72</v>
      </c>
      <c r="C747" s="2" t="s">
        <v>64</v>
      </c>
      <c r="D747" s="2" t="s">
        <v>265</v>
      </c>
      <c r="E747" s="2" t="s">
        <v>266</v>
      </c>
      <c r="F747" s="2" t="s">
        <v>67</v>
      </c>
      <c r="G747" s="3">
        <v>3</v>
      </c>
      <c r="H747" s="2" t="s">
        <v>68</v>
      </c>
      <c r="I747" s="4">
        <v>3.24</v>
      </c>
      <c r="J747" s="2" t="s">
        <v>69</v>
      </c>
      <c r="K747" s="3">
        <v>190000</v>
      </c>
      <c r="L747" s="3" t="s">
        <v>262</v>
      </c>
      <c r="M747" s="3">
        <v>570000</v>
      </c>
      <c r="N747" s="5">
        <v>45143</v>
      </c>
      <c r="O747" s="5">
        <v>45145</v>
      </c>
      <c r="P747" s="2"/>
      <c r="Q747" s="2"/>
      <c r="R747" s="2"/>
      <c r="S747" s="2" t="s">
        <v>75</v>
      </c>
      <c r="T747" t="str">
        <f t="shared" si="11"/>
        <v>1000001212KARYA MATERIALBAMBANGAGT602170RdBrooklyn Bone60X603BOX3,24M2190000Putih5700004514345145Bekasi</v>
      </c>
    </row>
    <row r="748" spans="1:20" x14ac:dyDescent="0.3">
      <c r="A748" s="2">
        <v>1000001010</v>
      </c>
      <c r="B748" s="2" t="s">
        <v>63</v>
      </c>
      <c r="C748" s="2" t="s">
        <v>64</v>
      </c>
      <c r="D748" s="2" t="s">
        <v>263</v>
      </c>
      <c r="E748" s="2" t="s">
        <v>264</v>
      </c>
      <c r="F748" s="2" t="s">
        <v>67</v>
      </c>
      <c r="G748" s="3">
        <v>3</v>
      </c>
      <c r="H748" s="2" t="s">
        <v>68</v>
      </c>
      <c r="I748" s="4">
        <v>3.24</v>
      </c>
      <c r="J748" s="2" t="s">
        <v>69</v>
      </c>
      <c r="K748" s="3">
        <v>190000</v>
      </c>
      <c r="L748" s="3" t="s">
        <v>262</v>
      </c>
      <c r="M748" s="3">
        <v>570000</v>
      </c>
      <c r="N748" s="5">
        <v>45140</v>
      </c>
      <c r="O748" s="5">
        <v>45140</v>
      </c>
      <c r="P748" s="2"/>
      <c r="Q748" s="2"/>
      <c r="R748" s="2"/>
      <c r="S748" s="2" t="s">
        <v>71</v>
      </c>
      <c r="T748" t="str">
        <f t="shared" si="11"/>
        <v>1000001010KERAMIK 123BAMBANGAGT605551RdStroud Walnut60X603BOX3,24M2190000Putih5700004514045140Depok</v>
      </c>
    </row>
    <row r="749" spans="1:20" x14ac:dyDescent="0.3">
      <c r="A749" s="2">
        <v>1000001010</v>
      </c>
      <c r="B749" s="2" t="s">
        <v>63</v>
      </c>
      <c r="C749" s="2" t="s">
        <v>64</v>
      </c>
      <c r="D749" s="2" t="s">
        <v>263</v>
      </c>
      <c r="E749" s="2" t="s">
        <v>264</v>
      </c>
      <c r="F749" s="2" t="s">
        <v>67</v>
      </c>
      <c r="G749" s="3">
        <v>65</v>
      </c>
      <c r="H749" s="2" t="s">
        <v>68</v>
      </c>
      <c r="I749" s="4">
        <v>70.2</v>
      </c>
      <c r="J749" s="2" t="s">
        <v>69</v>
      </c>
      <c r="K749" s="3">
        <v>190000</v>
      </c>
      <c r="L749" s="3" t="s">
        <v>262</v>
      </c>
      <c r="M749" s="3">
        <v>12350000</v>
      </c>
      <c r="N749" s="5">
        <v>45132</v>
      </c>
      <c r="O749" s="5">
        <v>45146</v>
      </c>
      <c r="P749" s="2"/>
      <c r="Q749" s="2"/>
      <c r="R749" s="2"/>
      <c r="S749" s="2" t="s">
        <v>71</v>
      </c>
      <c r="T749" t="str">
        <f t="shared" si="11"/>
        <v>1000001010KERAMIK 123BAMBANGAGT605551RdStroud Walnut60X6065BOX70,2M2190000Putih123500004513245146Depok</v>
      </c>
    </row>
    <row r="750" spans="1:20" x14ac:dyDescent="0.3">
      <c r="A750" s="2">
        <v>1000001010</v>
      </c>
      <c r="B750" s="2" t="s">
        <v>63</v>
      </c>
      <c r="C750" s="2" t="s">
        <v>82</v>
      </c>
      <c r="D750" s="2" t="s">
        <v>263</v>
      </c>
      <c r="E750" s="2" t="s">
        <v>264</v>
      </c>
      <c r="F750" s="2" t="s">
        <v>67</v>
      </c>
      <c r="G750" s="3">
        <v>10</v>
      </c>
      <c r="H750" s="2" t="s">
        <v>68</v>
      </c>
      <c r="I750" s="4">
        <v>10.8</v>
      </c>
      <c r="J750" s="2" t="s">
        <v>69</v>
      </c>
      <c r="K750" s="3">
        <v>190000</v>
      </c>
      <c r="L750" s="3" t="s">
        <v>262</v>
      </c>
      <c r="M750" s="3">
        <v>1900000</v>
      </c>
      <c r="N750" s="5">
        <v>45190</v>
      </c>
      <c r="O750" s="5">
        <v>45191</v>
      </c>
      <c r="P750" s="2"/>
      <c r="Q750" s="2"/>
      <c r="R750" s="6"/>
      <c r="S750" s="2" t="s">
        <v>71</v>
      </c>
      <c r="T750" t="str">
        <f t="shared" si="11"/>
        <v>1000001010KERAMIK 123RIZALAGT605551RdStroud Walnut60X6010BOX10,8M2190000Putih19000004519045191Depok</v>
      </c>
    </row>
    <row r="751" spans="1:20" x14ac:dyDescent="0.3">
      <c r="A751" s="2">
        <v>1000001010</v>
      </c>
      <c r="B751" s="2" t="s">
        <v>63</v>
      </c>
      <c r="C751" s="2" t="s">
        <v>82</v>
      </c>
      <c r="D751" s="2" t="s">
        <v>245</v>
      </c>
      <c r="E751" s="2" t="s">
        <v>246</v>
      </c>
      <c r="F751" s="2" t="s">
        <v>67</v>
      </c>
      <c r="G751" s="3">
        <v>54</v>
      </c>
      <c r="H751" s="2" t="s">
        <v>68</v>
      </c>
      <c r="I751" s="4">
        <v>58.32</v>
      </c>
      <c r="J751" s="2" t="s">
        <v>69</v>
      </c>
      <c r="K751" s="3">
        <v>190000</v>
      </c>
      <c r="L751" s="3" t="s">
        <v>262</v>
      </c>
      <c r="M751" s="3">
        <v>10260000</v>
      </c>
      <c r="N751" s="5">
        <v>45190</v>
      </c>
      <c r="O751" s="5">
        <v>45199</v>
      </c>
      <c r="P751" s="2"/>
      <c r="Q751" s="2"/>
      <c r="R751" s="6"/>
      <c r="S751" s="2" t="s">
        <v>71</v>
      </c>
      <c r="T751" t="str">
        <f t="shared" si="11"/>
        <v>1000001010KERAMIK 123RIZALAGT602406RdArcade Perla60X6054BOX58,32M2190000Putih102600004519045199Depok</v>
      </c>
    </row>
    <row r="752" spans="1:20" x14ac:dyDescent="0.3">
      <c r="A752" s="2">
        <v>1000001212</v>
      </c>
      <c r="B752" s="2" t="s">
        <v>72</v>
      </c>
      <c r="C752" s="2" t="s">
        <v>64</v>
      </c>
      <c r="D752" s="2" t="s">
        <v>255</v>
      </c>
      <c r="E752" s="2" t="s">
        <v>256</v>
      </c>
      <c r="F752" s="2" t="s">
        <v>67</v>
      </c>
      <c r="G752" s="3">
        <v>60</v>
      </c>
      <c r="H752" s="2" t="s">
        <v>68</v>
      </c>
      <c r="I752" s="4">
        <v>64.8</v>
      </c>
      <c r="J752" s="2" t="s">
        <v>69</v>
      </c>
      <c r="K752" s="3">
        <v>190000</v>
      </c>
      <c r="L752" s="3" t="s">
        <v>262</v>
      </c>
      <c r="M752" s="3">
        <v>11400000</v>
      </c>
      <c r="N752" s="5">
        <v>45171</v>
      </c>
      <c r="O752" s="5">
        <v>45171</v>
      </c>
      <c r="P752" s="2"/>
      <c r="Q752" s="2"/>
      <c r="R752" s="2"/>
      <c r="S752" s="2" t="s">
        <v>75</v>
      </c>
      <c r="T752" t="str">
        <f t="shared" si="11"/>
        <v>1000001212KARYA MATERIALBAMBANGAGT602417RdHollywood Vanila60X6060BOX64,8M2190000Putih114000004517145171Bekasi</v>
      </c>
    </row>
    <row r="753" spans="1:20" x14ac:dyDescent="0.3">
      <c r="A753" s="2">
        <v>1000001212</v>
      </c>
      <c r="B753" s="2" t="s">
        <v>72</v>
      </c>
      <c r="C753" s="2" t="s">
        <v>64</v>
      </c>
      <c r="D753" s="2" t="s">
        <v>249</v>
      </c>
      <c r="E753" s="2" t="s">
        <v>250</v>
      </c>
      <c r="F753" s="2" t="s">
        <v>67</v>
      </c>
      <c r="G753" s="3">
        <v>19</v>
      </c>
      <c r="H753" s="2" t="s">
        <v>68</v>
      </c>
      <c r="I753" s="4">
        <v>20.52</v>
      </c>
      <c r="J753" s="2" t="s">
        <v>69</v>
      </c>
      <c r="K753" s="3">
        <v>190000</v>
      </c>
      <c r="L753" s="3" t="s">
        <v>262</v>
      </c>
      <c r="M753" s="3">
        <v>3610000</v>
      </c>
      <c r="N753" s="5">
        <v>45213</v>
      </c>
      <c r="O753" s="5">
        <v>45215</v>
      </c>
      <c r="P753" s="2"/>
      <c r="Q753" s="2"/>
      <c r="R753" s="6"/>
      <c r="S753" s="2" t="s">
        <v>75</v>
      </c>
      <c r="T753" t="str">
        <f t="shared" si="11"/>
        <v>1000001212KARYA MATERIALBAMBANGAGT605519CRdStanford Black60X6019BOX20,52M2190000Putih36100004521345215Bekasi</v>
      </c>
    </row>
    <row r="754" spans="1:20" x14ac:dyDescent="0.3">
      <c r="A754" s="2">
        <v>1000001212</v>
      </c>
      <c r="B754" s="2" t="s">
        <v>72</v>
      </c>
      <c r="C754" s="2" t="s">
        <v>64</v>
      </c>
      <c r="D754" s="2" t="s">
        <v>255</v>
      </c>
      <c r="E754" s="2" t="s">
        <v>256</v>
      </c>
      <c r="F754" s="2" t="s">
        <v>67</v>
      </c>
      <c r="G754" s="3">
        <v>120</v>
      </c>
      <c r="H754" s="2" t="s">
        <v>68</v>
      </c>
      <c r="I754" s="4">
        <v>129.6</v>
      </c>
      <c r="J754" s="2" t="s">
        <v>69</v>
      </c>
      <c r="K754" s="3">
        <v>190000</v>
      </c>
      <c r="L754" s="3" t="s">
        <v>262</v>
      </c>
      <c r="M754" s="3">
        <v>22800000</v>
      </c>
      <c r="N754" s="5">
        <v>45216</v>
      </c>
      <c r="O754" s="5">
        <v>45217</v>
      </c>
      <c r="P754" s="2"/>
      <c r="Q754" s="2"/>
      <c r="R754" s="6"/>
      <c r="S754" s="2" t="s">
        <v>75</v>
      </c>
      <c r="T754" t="str">
        <f t="shared" si="11"/>
        <v>1000001212KARYA MATERIALBAMBANGAGT602417RdHollywood Vanila60X60120BOX129,6M2190000Putih228000004521645217Bekasi</v>
      </c>
    </row>
    <row r="755" spans="1:20" x14ac:dyDescent="0.3">
      <c r="A755" s="2">
        <v>1000001010</v>
      </c>
      <c r="B755" s="2" t="s">
        <v>63</v>
      </c>
      <c r="C755" s="2" t="s">
        <v>82</v>
      </c>
      <c r="D755" s="2" t="s">
        <v>239</v>
      </c>
      <c r="E755" s="2" t="s">
        <v>240</v>
      </c>
      <c r="F755" s="2" t="s">
        <v>67</v>
      </c>
      <c r="G755" s="3">
        <v>20</v>
      </c>
      <c r="H755" s="2" t="s">
        <v>68</v>
      </c>
      <c r="I755" s="4">
        <v>21.6</v>
      </c>
      <c r="J755" s="2" t="s">
        <v>69</v>
      </c>
      <c r="K755" s="3">
        <v>190000</v>
      </c>
      <c r="L755" s="3" t="s">
        <v>262</v>
      </c>
      <c r="M755" s="3">
        <v>3800000</v>
      </c>
      <c r="N755" s="5">
        <v>45217</v>
      </c>
      <c r="O755" s="5">
        <v>45218</v>
      </c>
      <c r="P755" s="2"/>
      <c r="Q755" s="2"/>
      <c r="R755" s="6"/>
      <c r="S755" s="2" t="s">
        <v>71</v>
      </c>
      <c r="T755" t="str">
        <f t="shared" si="11"/>
        <v>1000001010KERAMIK 123RIZALAGT602407RdArcade Grigio60X6020BOX21,6M2190000Putih38000004521745218Depok</v>
      </c>
    </row>
    <row r="756" spans="1:20" x14ac:dyDescent="0.3">
      <c r="A756" s="2">
        <v>1000001212</v>
      </c>
      <c r="B756" s="2" t="s">
        <v>72</v>
      </c>
      <c r="C756" s="2" t="s">
        <v>64</v>
      </c>
      <c r="D756" s="2" t="s">
        <v>255</v>
      </c>
      <c r="E756" s="2" t="s">
        <v>256</v>
      </c>
      <c r="F756" s="2" t="s">
        <v>67</v>
      </c>
      <c r="G756" s="3">
        <v>1</v>
      </c>
      <c r="H756" s="2" t="s">
        <v>68</v>
      </c>
      <c r="I756" s="4">
        <v>1.08</v>
      </c>
      <c r="J756" s="2" t="s">
        <v>69</v>
      </c>
      <c r="K756" s="3">
        <v>190000</v>
      </c>
      <c r="L756" s="3" t="s">
        <v>262</v>
      </c>
      <c r="M756" s="3">
        <v>190000</v>
      </c>
      <c r="N756" s="5">
        <v>45218</v>
      </c>
      <c r="O756" s="5">
        <v>45222</v>
      </c>
      <c r="P756" s="2"/>
      <c r="Q756" s="2"/>
      <c r="R756" s="6"/>
      <c r="S756" s="2" t="s">
        <v>75</v>
      </c>
      <c r="T756" t="str">
        <f t="shared" si="11"/>
        <v>1000001212KARYA MATERIALBAMBANGAGT602417RdHollywood Vanila60X601BOX1,08M2190000Putih1900004521845222Bekasi</v>
      </c>
    </row>
    <row r="757" spans="1:20" x14ac:dyDescent="0.3">
      <c r="A757" s="2">
        <v>1000001010</v>
      </c>
      <c r="B757" s="2" t="s">
        <v>63</v>
      </c>
      <c r="C757" s="2" t="s">
        <v>82</v>
      </c>
      <c r="D757" s="2" t="s">
        <v>245</v>
      </c>
      <c r="E757" s="2" t="s">
        <v>246</v>
      </c>
      <c r="F757" s="2" t="s">
        <v>67</v>
      </c>
      <c r="G757" s="3">
        <v>5</v>
      </c>
      <c r="H757" s="2" t="s">
        <v>68</v>
      </c>
      <c r="I757" s="4">
        <v>5.4</v>
      </c>
      <c r="J757" s="2" t="s">
        <v>69</v>
      </c>
      <c r="K757" s="3">
        <v>190000</v>
      </c>
      <c r="L757" s="3" t="s">
        <v>262</v>
      </c>
      <c r="M757" s="3">
        <v>950000</v>
      </c>
      <c r="N757" s="5">
        <v>45195</v>
      </c>
      <c r="O757" s="5">
        <v>45222</v>
      </c>
      <c r="P757" s="2"/>
      <c r="Q757" s="2"/>
      <c r="R757" s="6"/>
      <c r="S757" s="2" t="s">
        <v>71</v>
      </c>
      <c r="T757" t="str">
        <f t="shared" si="11"/>
        <v>1000001010KERAMIK 123RIZALAGT602406RdArcade Perla60X605BOX5,4M2190000Putih9500004519545222Depok</v>
      </c>
    </row>
    <row r="758" spans="1:20" x14ac:dyDescent="0.3">
      <c r="A758" s="2">
        <v>1000001010</v>
      </c>
      <c r="B758" s="2" t="s">
        <v>63</v>
      </c>
      <c r="C758" s="2" t="s">
        <v>82</v>
      </c>
      <c r="D758" s="2" t="s">
        <v>265</v>
      </c>
      <c r="E758" s="2" t="s">
        <v>266</v>
      </c>
      <c r="F758" s="2" t="s">
        <v>67</v>
      </c>
      <c r="G758" s="3">
        <v>25</v>
      </c>
      <c r="H758" s="2" t="s">
        <v>68</v>
      </c>
      <c r="I758" s="4">
        <v>27</v>
      </c>
      <c r="J758" s="2" t="s">
        <v>69</v>
      </c>
      <c r="K758" s="3">
        <v>190000</v>
      </c>
      <c r="L758" s="3" t="s">
        <v>262</v>
      </c>
      <c r="M758" s="3">
        <v>4750000</v>
      </c>
      <c r="N758" s="5">
        <v>45226</v>
      </c>
      <c r="O758" s="5">
        <v>45227</v>
      </c>
      <c r="P758" s="2"/>
      <c r="Q758" s="2"/>
      <c r="R758" s="6"/>
      <c r="S758" s="2" t="s">
        <v>71</v>
      </c>
      <c r="T758" t="str">
        <f t="shared" si="11"/>
        <v>1000001010KERAMIK 123RIZALAGT602170RdBrooklyn Bone60X6025BOX27M2190000Putih47500004522645227Depok</v>
      </c>
    </row>
    <row r="759" spans="1:20" x14ac:dyDescent="0.3">
      <c r="A759" s="2">
        <v>1000001010</v>
      </c>
      <c r="B759" s="2" t="s">
        <v>63</v>
      </c>
      <c r="C759" s="2" t="s">
        <v>82</v>
      </c>
      <c r="D759" s="2" t="s">
        <v>237</v>
      </c>
      <c r="E759" s="2" t="s">
        <v>238</v>
      </c>
      <c r="F759" s="2" t="s">
        <v>67</v>
      </c>
      <c r="G759" s="3">
        <v>12</v>
      </c>
      <c r="H759" s="2" t="s">
        <v>68</v>
      </c>
      <c r="I759" s="4">
        <v>12.96</v>
      </c>
      <c r="J759" s="2" t="s">
        <v>69</v>
      </c>
      <c r="K759" s="3">
        <v>190000</v>
      </c>
      <c r="L759" s="3" t="s">
        <v>262</v>
      </c>
      <c r="M759" s="3">
        <v>2280000</v>
      </c>
      <c r="N759" s="5">
        <v>45226</v>
      </c>
      <c r="O759" s="5">
        <v>45227</v>
      </c>
      <c r="P759" s="2"/>
      <c r="Q759" s="2"/>
      <c r="R759" s="6"/>
      <c r="S759" s="2" t="s">
        <v>71</v>
      </c>
      <c r="T759" t="str">
        <f t="shared" si="11"/>
        <v>1000001010KERAMIK 123RIZALAGT602172RdBrooklyn Charcoal60X6012BOX12,96M2190000Putih22800004522645227Depok</v>
      </c>
    </row>
    <row r="760" spans="1:20" x14ac:dyDescent="0.3">
      <c r="A760" s="2">
        <v>1000001010</v>
      </c>
      <c r="B760" s="2" t="s">
        <v>63</v>
      </c>
      <c r="C760" s="2" t="s">
        <v>82</v>
      </c>
      <c r="D760" s="2" t="s">
        <v>245</v>
      </c>
      <c r="E760" s="2" t="s">
        <v>246</v>
      </c>
      <c r="F760" s="2" t="s">
        <v>67</v>
      </c>
      <c r="G760" s="3">
        <v>1</v>
      </c>
      <c r="H760" s="2" t="s">
        <v>68</v>
      </c>
      <c r="I760" s="4">
        <v>1.08</v>
      </c>
      <c r="J760" s="2" t="s">
        <v>69</v>
      </c>
      <c r="K760" s="3">
        <v>190000</v>
      </c>
      <c r="L760" s="3" t="s">
        <v>262</v>
      </c>
      <c r="M760" s="3">
        <v>190000</v>
      </c>
      <c r="N760" s="5">
        <v>45203</v>
      </c>
      <c r="O760" s="5">
        <v>45204</v>
      </c>
      <c r="P760" s="2"/>
      <c r="Q760" s="2"/>
      <c r="R760" s="6"/>
      <c r="S760" s="2" t="s">
        <v>71</v>
      </c>
      <c r="T760" t="str">
        <f t="shared" si="11"/>
        <v>1000001010KERAMIK 123RIZALAGT602406RdArcade Perla60X601BOX1,08M2190000Putih1900004520345204Depok</v>
      </c>
    </row>
    <row r="761" spans="1:20" x14ac:dyDescent="0.3">
      <c r="A761" s="2">
        <v>1000001010</v>
      </c>
      <c r="B761" s="2" t="s">
        <v>63</v>
      </c>
      <c r="C761" s="2" t="s">
        <v>82</v>
      </c>
      <c r="D761" s="2" t="s">
        <v>269</v>
      </c>
      <c r="E761" s="2" t="s">
        <v>270</v>
      </c>
      <c r="F761" s="2" t="s">
        <v>67</v>
      </c>
      <c r="G761" s="3">
        <v>25</v>
      </c>
      <c r="H761" s="2" t="s">
        <v>68</v>
      </c>
      <c r="I761" s="4">
        <v>27</v>
      </c>
      <c r="J761" s="2" t="s">
        <v>69</v>
      </c>
      <c r="K761" s="3">
        <v>190000</v>
      </c>
      <c r="L761" s="3" t="s">
        <v>262</v>
      </c>
      <c r="M761" s="3">
        <v>4750000</v>
      </c>
      <c r="N761" s="5">
        <v>45202</v>
      </c>
      <c r="O761" s="5">
        <v>45205</v>
      </c>
      <c r="P761" s="2"/>
      <c r="Q761" s="2"/>
      <c r="R761" s="6"/>
      <c r="S761" s="2" t="s">
        <v>71</v>
      </c>
      <c r="T761" t="str">
        <f t="shared" si="11"/>
        <v>1000001010KERAMIK 123RIZALAGT605513RdSydney Perla60X6025BOX27M2190000Putih47500004520245205Depok</v>
      </c>
    </row>
    <row r="762" spans="1:20" x14ac:dyDescent="0.3">
      <c r="A762" s="2">
        <v>1000001212</v>
      </c>
      <c r="B762" s="2" t="s">
        <v>72</v>
      </c>
      <c r="C762" s="2" t="s">
        <v>64</v>
      </c>
      <c r="D762" s="2" t="s">
        <v>255</v>
      </c>
      <c r="E762" s="2" t="s">
        <v>256</v>
      </c>
      <c r="F762" s="2" t="s">
        <v>67</v>
      </c>
      <c r="G762" s="3">
        <v>-1</v>
      </c>
      <c r="H762" s="2" t="s">
        <v>68</v>
      </c>
      <c r="I762" s="4">
        <v>-1.08</v>
      </c>
      <c r="J762" s="2" t="s">
        <v>69</v>
      </c>
      <c r="K762" s="3">
        <v>190000</v>
      </c>
      <c r="L762" s="3" t="s">
        <v>262</v>
      </c>
      <c r="M762" s="3">
        <v>-190000</v>
      </c>
      <c r="N762" s="5">
        <v>45222</v>
      </c>
      <c r="O762" s="5">
        <v>45223</v>
      </c>
      <c r="P762" s="2"/>
      <c r="Q762" s="2"/>
      <c r="R762" s="6"/>
      <c r="S762" s="2" t="s">
        <v>75</v>
      </c>
      <c r="T762" t="str">
        <f t="shared" si="11"/>
        <v>1000001212KARYA MATERIALBAMBANGAGT602417RdHollywood Vanila60X60-1BOX-1,08M2190000Putih-1900004522245223Bekasi</v>
      </c>
    </row>
    <row r="763" spans="1:20" x14ac:dyDescent="0.3">
      <c r="A763" s="2">
        <v>1000001010</v>
      </c>
      <c r="B763" s="2" t="s">
        <v>63</v>
      </c>
      <c r="C763" s="2" t="s">
        <v>82</v>
      </c>
      <c r="D763" s="2" t="s">
        <v>245</v>
      </c>
      <c r="E763" s="2" t="s">
        <v>246</v>
      </c>
      <c r="F763" s="2" t="s">
        <v>67</v>
      </c>
      <c r="G763" s="3">
        <v>-1</v>
      </c>
      <c r="H763" s="2" t="s">
        <v>68</v>
      </c>
      <c r="I763" s="4">
        <v>-1.08</v>
      </c>
      <c r="J763" s="2" t="s">
        <v>69</v>
      </c>
      <c r="K763" s="3">
        <v>190000</v>
      </c>
      <c r="L763" s="3" t="s">
        <v>262</v>
      </c>
      <c r="M763" s="3">
        <v>-190000</v>
      </c>
      <c r="N763" s="5">
        <v>45203</v>
      </c>
      <c r="O763" s="5">
        <v>45203</v>
      </c>
      <c r="P763" s="2"/>
      <c r="Q763" s="2"/>
      <c r="R763" s="6"/>
      <c r="S763" s="2" t="s">
        <v>71</v>
      </c>
      <c r="T763" t="str">
        <f t="shared" si="11"/>
        <v>1000001010KERAMIK 123RIZALAGT602406RdArcade Perla60X60-1BOX-1,08M2190000Putih-1900004520345203Depok</v>
      </c>
    </row>
    <row r="764" spans="1:20" x14ac:dyDescent="0.3">
      <c r="A764" s="2">
        <v>1000001212</v>
      </c>
      <c r="B764" s="2" t="s">
        <v>72</v>
      </c>
      <c r="C764" s="2" t="s">
        <v>64</v>
      </c>
      <c r="D764" s="2" t="s">
        <v>255</v>
      </c>
      <c r="E764" s="2" t="s">
        <v>256</v>
      </c>
      <c r="F764" s="2" t="s">
        <v>67</v>
      </c>
      <c r="G764" s="3">
        <v>70</v>
      </c>
      <c r="H764" s="2" t="s">
        <v>68</v>
      </c>
      <c r="I764" s="4">
        <v>75.599999999999994</v>
      </c>
      <c r="J764" s="2" t="s">
        <v>69</v>
      </c>
      <c r="K764" s="3">
        <v>190000</v>
      </c>
      <c r="L764" s="3" t="s">
        <v>262</v>
      </c>
      <c r="M764" s="3">
        <v>13300000</v>
      </c>
      <c r="N764" s="5">
        <v>45251</v>
      </c>
      <c r="O764" s="5">
        <v>45254</v>
      </c>
      <c r="P764" s="2"/>
      <c r="Q764" s="2"/>
      <c r="R764" s="6"/>
      <c r="S764" s="2" t="s">
        <v>75</v>
      </c>
      <c r="T764" t="str">
        <f t="shared" si="11"/>
        <v>1000001212KARYA MATERIALBAMBANGAGT602417RdHollywood Vanila60X6070BOX75,6M2190000Putih133000004525145254Bekasi</v>
      </c>
    </row>
    <row r="765" spans="1:20" x14ac:dyDescent="0.3">
      <c r="A765" s="2">
        <v>1000001212</v>
      </c>
      <c r="B765" s="2" t="s">
        <v>72</v>
      </c>
      <c r="C765" s="2" t="s">
        <v>64</v>
      </c>
      <c r="D765" s="2" t="s">
        <v>255</v>
      </c>
      <c r="E765" s="2" t="s">
        <v>256</v>
      </c>
      <c r="F765" s="2" t="s">
        <v>67</v>
      </c>
      <c r="G765" s="3">
        <v>8</v>
      </c>
      <c r="H765" s="2" t="s">
        <v>68</v>
      </c>
      <c r="I765" s="4">
        <v>8.64</v>
      </c>
      <c r="J765" s="2" t="s">
        <v>69</v>
      </c>
      <c r="K765" s="3">
        <v>190000</v>
      </c>
      <c r="L765" s="3" t="s">
        <v>262</v>
      </c>
      <c r="M765" s="3">
        <v>1520000</v>
      </c>
      <c r="N765" s="5">
        <v>45259</v>
      </c>
      <c r="O765" s="5">
        <v>45259</v>
      </c>
      <c r="P765" s="2"/>
      <c r="Q765" s="2"/>
      <c r="R765" s="6"/>
      <c r="S765" s="2" t="s">
        <v>75</v>
      </c>
      <c r="T765" t="str">
        <f t="shared" si="11"/>
        <v>1000001212KARYA MATERIALBAMBANGAGT602417RdHollywood Vanila60X608BOX8,64M2190000Putih15200004525945259Bekasi</v>
      </c>
    </row>
    <row r="766" spans="1:20" x14ac:dyDescent="0.3">
      <c r="A766" s="2">
        <v>1000001010</v>
      </c>
      <c r="B766" s="2" t="s">
        <v>63</v>
      </c>
      <c r="C766" s="2" t="s">
        <v>82</v>
      </c>
      <c r="D766" s="2" t="s">
        <v>255</v>
      </c>
      <c r="E766" s="2" t="s">
        <v>256</v>
      </c>
      <c r="F766" s="2" t="s">
        <v>67</v>
      </c>
      <c r="G766" s="3">
        <v>17</v>
      </c>
      <c r="H766" s="2" t="s">
        <v>68</v>
      </c>
      <c r="I766" s="4">
        <v>18.36</v>
      </c>
      <c r="J766" s="2" t="s">
        <v>69</v>
      </c>
      <c r="K766" s="3">
        <v>190000</v>
      </c>
      <c r="L766" s="3" t="s">
        <v>262</v>
      </c>
      <c r="M766" s="3">
        <v>3230000</v>
      </c>
      <c r="N766" s="5">
        <v>45230</v>
      </c>
      <c r="O766" s="5">
        <v>45231</v>
      </c>
      <c r="P766" s="2"/>
      <c r="Q766" s="2"/>
      <c r="R766" s="6"/>
      <c r="S766" s="2" t="s">
        <v>71</v>
      </c>
      <c r="T766" t="str">
        <f t="shared" si="11"/>
        <v>1000001010KERAMIK 123RIZALAGT602417RdHollywood Vanila60X6017BOX18,36M2190000Putih32300004523045231Depok</v>
      </c>
    </row>
    <row r="767" spans="1:20" x14ac:dyDescent="0.3">
      <c r="A767" s="2">
        <v>1000001111</v>
      </c>
      <c r="B767" s="2" t="s">
        <v>131</v>
      </c>
      <c r="C767" s="2" t="s">
        <v>132</v>
      </c>
      <c r="D767" s="2" t="s">
        <v>249</v>
      </c>
      <c r="E767" s="2" t="s">
        <v>250</v>
      </c>
      <c r="F767" s="2" t="s">
        <v>67</v>
      </c>
      <c r="G767" s="3">
        <v>40</v>
      </c>
      <c r="H767" s="2" t="s">
        <v>68</v>
      </c>
      <c r="I767" s="4">
        <v>43.2</v>
      </c>
      <c r="J767" s="2" t="s">
        <v>69</v>
      </c>
      <c r="K767" s="3">
        <v>190000</v>
      </c>
      <c r="L767" s="3" t="s">
        <v>262</v>
      </c>
      <c r="M767" s="3">
        <v>7600000</v>
      </c>
      <c r="N767" s="5">
        <v>45281</v>
      </c>
      <c r="O767" s="5">
        <v>45286</v>
      </c>
      <c r="P767" s="2"/>
      <c r="Q767" s="2"/>
      <c r="R767" s="6"/>
      <c r="S767" s="2" t="s">
        <v>133</v>
      </c>
      <c r="T767" t="str">
        <f t="shared" si="11"/>
        <v>1000001111NIA BANGUNANHARRYAGT605519CRdStanford Black60X6040BOX43,2M2190000Putih76000004528145286Jakarta</v>
      </c>
    </row>
    <row r="768" spans="1:20" x14ac:dyDescent="0.3">
      <c r="A768" s="2">
        <v>1000001212</v>
      </c>
      <c r="B768" s="2" t="s">
        <v>72</v>
      </c>
      <c r="C768" s="2" t="s">
        <v>64</v>
      </c>
      <c r="D768" s="2" t="s">
        <v>255</v>
      </c>
      <c r="E768" s="2" t="s">
        <v>256</v>
      </c>
      <c r="F768" s="2" t="s">
        <v>67</v>
      </c>
      <c r="G768" s="3">
        <v>2</v>
      </c>
      <c r="H768" s="2" t="s">
        <v>68</v>
      </c>
      <c r="I768" s="4">
        <v>2.16</v>
      </c>
      <c r="J768" s="2" t="s">
        <v>69</v>
      </c>
      <c r="K768" s="3">
        <v>190000</v>
      </c>
      <c r="L768" s="3" t="s">
        <v>262</v>
      </c>
      <c r="M768" s="3">
        <v>380000</v>
      </c>
      <c r="N768" s="5">
        <v>45265</v>
      </c>
      <c r="O768" s="5">
        <v>45266</v>
      </c>
      <c r="P768" s="2"/>
      <c r="Q768" s="2"/>
      <c r="R768" s="6"/>
      <c r="S768" s="2" t="s">
        <v>75</v>
      </c>
      <c r="T768" t="str">
        <f t="shared" si="11"/>
        <v>1000001212KARYA MATERIALBAMBANGAGT602417RdHollywood Vanila60X602BOX2,16M2190000Putih3800004526545266Bekasi</v>
      </c>
    </row>
    <row r="769" spans="1:20" x14ac:dyDescent="0.3">
      <c r="A769" s="2">
        <v>1000001212</v>
      </c>
      <c r="B769" s="2" t="s">
        <v>72</v>
      </c>
      <c r="C769" s="2" t="s">
        <v>64</v>
      </c>
      <c r="D769" s="2" t="s">
        <v>251</v>
      </c>
      <c r="E769" s="2" t="s">
        <v>252</v>
      </c>
      <c r="F769" s="2" t="s">
        <v>67</v>
      </c>
      <c r="G769" s="3">
        <v>12</v>
      </c>
      <c r="H769" s="2" t="s">
        <v>68</v>
      </c>
      <c r="I769" s="4">
        <v>12.96</v>
      </c>
      <c r="J769" s="2" t="s">
        <v>69</v>
      </c>
      <c r="K769" s="3">
        <v>190000</v>
      </c>
      <c r="L769" s="3" t="s">
        <v>262</v>
      </c>
      <c r="M769" s="3">
        <v>2280000</v>
      </c>
      <c r="N769" s="5">
        <v>44949</v>
      </c>
      <c r="O769" s="5">
        <v>44949</v>
      </c>
      <c r="P769" s="2"/>
      <c r="Q769" s="2"/>
      <c r="R769" s="6"/>
      <c r="S769" s="2" t="s">
        <v>75</v>
      </c>
      <c r="T769" t="str">
        <f t="shared" si="11"/>
        <v>1000001212KARYA MATERIALBAMBANGAGT602253RdTokyo Cream60X6012BOX12,96M2190000Putih22800004494944949Bekasi</v>
      </c>
    </row>
    <row r="770" spans="1:20" x14ac:dyDescent="0.3">
      <c r="A770" s="2">
        <v>1000001212</v>
      </c>
      <c r="B770" s="2" t="s">
        <v>72</v>
      </c>
      <c r="C770" s="2" t="s">
        <v>64</v>
      </c>
      <c r="D770" s="2" t="s">
        <v>271</v>
      </c>
      <c r="E770" s="2" t="s">
        <v>272</v>
      </c>
      <c r="F770" s="2" t="s">
        <v>67</v>
      </c>
      <c r="G770" s="3">
        <v>1</v>
      </c>
      <c r="H770" s="2" t="s">
        <v>68</v>
      </c>
      <c r="I770" s="4">
        <v>1.08</v>
      </c>
      <c r="J770" s="2" t="s">
        <v>69</v>
      </c>
      <c r="K770" s="3">
        <v>190000</v>
      </c>
      <c r="L770" s="3" t="s">
        <v>262</v>
      </c>
      <c r="M770" s="3">
        <v>190000</v>
      </c>
      <c r="N770" s="5">
        <v>44946</v>
      </c>
      <c r="O770" s="5">
        <v>44947</v>
      </c>
      <c r="P770" s="2"/>
      <c r="Q770" s="2"/>
      <c r="R770" s="6"/>
      <c r="S770" s="2" t="s">
        <v>75</v>
      </c>
      <c r="T770" t="str">
        <f t="shared" ref="T770:T833" si="12">_xlfn.CONCAT(A770:S770)</f>
        <v>1000001212KARYA MATERIALBAMBANGAGT602419RdWaikato Bone60X601BOX1,08M2190000Putih1900004494644947Bekasi</v>
      </c>
    </row>
    <row r="771" spans="1:20" x14ac:dyDescent="0.3">
      <c r="A771" s="2">
        <v>1000001212</v>
      </c>
      <c r="B771" s="2" t="s">
        <v>72</v>
      </c>
      <c r="C771" s="2" t="s">
        <v>64</v>
      </c>
      <c r="D771" s="2" t="s">
        <v>247</v>
      </c>
      <c r="E771" s="2" t="s">
        <v>248</v>
      </c>
      <c r="F771" s="2" t="s">
        <v>67</v>
      </c>
      <c r="G771" s="3">
        <v>4</v>
      </c>
      <c r="H771" s="2" t="s">
        <v>68</v>
      </c>
      <c r="I771" s="4">
        <v>4.32</v>
      </c>
      <c r="J771" s="2" t="s">
        <v>69</v>
      </c>
      <c r="K771" s="3">
        <v>190000</v>
      </c>
      <c r="L771" s="3" t="s">
        <v>262</v>
      </c>
      <c r="M771" s="3">
        <v>760000</v>
      </c>
      <c r="N771" s="5">
        <v>45080</v>
      </c>
      <c r="O771" s="5">
        <v>45082</v>
      </c>
      <c r="P771" s="2"/>
      <c r="Q771" s="2"/>
      <c r="R771" s="6"/>
      <c r="S771" s="2" t="s">
        <v>75</v>
      </c>
      <c r="T771" t="str">
        <f t="shared" si="12"/>
        <v>1000001212KARYA MATERIALBAMBANGAGT602062RdPorta Grey60X604BOX4,32M2190000Putih7600004508045082Bekasi</v>
      </c>
    </row>
    <row r="772" spans="1:20" x14ac:dyDescent="0.3">
      <c r="A772" s="2">
        <v>1000001212</v>
      </c>
      <c r="B772" s="2" t="s">
        <v>72</v>
      </c>
      <c r="C772" s="2" t="s">
        <v>64</v>
      </c>
      <c r="D772" s="2" t="s">
        <v>241</v>
      </c>
      <c r="E772" s="2" t="s">
        <v>242</v>
      </c>
      <c r="F772" s="2" t="s">
        <v>67</v>
      </c>
      <c r="G772" s="3">
        <v>12</v>
      </c>
      <c r="H772" s="2" t="s">
        <v>68</v>
      </c>
      <c r="I772" s="4">
        <v>12.96</v>
      </c>
      <c r="J772" s="2" t="s">
        <v>69</v>
      </c>
      <c r="K772" s="3">
        <v>190000</v>
      </c>
      <c r="L772" s="3" t="s">
        <v>262</v>
      </c>
      <c r="M772" s="3">
        <v>2280000</v>
      </c>
      <c r="N772" s="5">
        <v>45080</v>
      </c>
      <c r="O772" s="5">
        <v>45082</v>
      </c>
      <c r="P772" s="2"/>
      <c r="Q772" s="2"/>
      <c r="R772" s="6"/>
      <c r="S772" s="2" t="s">
        <v>75</v>
      </c>
      <c r="T772" t="str">
        <f t="shared" si="12"/>
        <v>1000001212KARYA MATERIALBAMBANGAGT602063RdPorta Black60X6012BOX12,96M2190000Putih22800004508045082Bekasi</v>
      </c>
    </row>
    <row r="773" spans="1:20" x14ac:dyDescent="0.3">
      <c r="A773" s="2">
        <v>1000001212</v>
      </c>
      <c r="B773" s="2" t="s">
        <v>72</v>
      </c>
      <c r="C773" s="2" t="s">
        <v>64</v>
      </c>
      <c r="D773" s="2" t="s">
        <v>247</v>
      </c>
      <c r="E773" s="2" t="s">
        <v>248</v>
      </c>
      <c r="F773" s="2" t="s">
        <v>67</v>
      </c>
      <c r="G773" s="3">
        <v>1</v>
      </c>
      <c r="H773" s="2" t="s">
        <v>68</v>
      </c>
      <c r="I773" s="4">
        <v>1.08</v>
      </c>
      <c r="J773" s="2" t="s">
        <v>69</v>
      </c>
      <c r="K773" s="3">
        <v>190000</v>
      </c>
      <c r="L773" s="3" t="s">
        <v>262</v>
      </c>
      <c r="M773" s="3">
        <v>190000</v>
      </c>
      <c r="N773" s="5">
        <v>45091</v>
      </c>
      <c r="O773" s="5">
        <v>45091</v>
      </c>
      <c r="P773" s="2"/>
      <c r="Q773" s="2"/>
      <c r="R773" s="6"/>
      <c r="S773" s="2" t="s">
        <v>75</v>
      </c>
      <c r="T773" t="str">
        <f t="shared" si="12"/>
        <v>1000001212KARYA MATERIALBAMBANGAGT602062RdPorta Grey60X601BOX1,08M2190000Putih1900004509145091Bekasi</v>
      </c>
    </row>
    <row r="774" spans="1:20" x14ac:dyDescent="0.3">
      <c r="A774" s="2">
        <v>1000001212</v>
      </c>
      <c r="B774" s="2" t="s">
        <v>72</v>
      </c>
      <c r="C774" s="2" t="s">
        <v>64</v>
      </c>
      <c r="D774" s="2" t="s">
        <v>273</v>
      </c>
      <c r="E774" s="2" t="s">
        <v>274</v>
      </c>
      <c r="F774" s="2" t="s">
        <v>259</v>
      </c>
      <c r="G774" s="3">
        <v>24</v>
      </c>
      <c r="H774" s="2" t="s">
        <v>68</v>
      </c>
      <c r="I774" s="4">
        <v>25.92</v>
      </c>
      <c r="J774" s="2" t="s">
        <v>69</v>
      </c>
      <c r="K774" s="3">
        <v>190000</v>
      </c>
      <c r="L774" s="3" t="s">
        <v>262</v>
      </c>
      <c r="M774" s="3">
        <v>4560000</v>
      </c>
      <c r="N774" s="5">
        <v>45009</v>
      </c>
      <c r="O774" s="5">
        <v>45009</v>
      </c>
      <c r="P774" s="2" t="s">
        <v>17</v>
      </c>
      <c r="Q774" s="2" t="s">
        <v>91</v>
      </c>
      <c r="R774" s="6">
        <v>1800</v>
      </c>
      <c r="S774" s="2" t="s">
        <v>75</v>
      </c>
      <c r="T774" t="str">
        <f t="shared" si="12"/>
        <v>1000001212KARYA MATERIALBAMBANGAGT912237RdMahony Pine90X1524BOX25,92M2190000Putih45600004500945009Promo LebaranPromo Diskon Langsung1800Bekasi</v>
      </c>
    </row>
    <row r="775" spans="1:20" x14ac:dyDescent="0.3">
      <c r="A775" s="2">
        <v>1000001212</v>
      </c>
      <c r="B775" s="2" t="s">
        <v>72</v>
      </c>
      <c r="C775" s="2" t="s">
        <v>64</v>
      </c>
      <c r="D775" s="2" t="s">
        <v>275</v>
      </c>
      <c r="E775" s="2" t="s">
        <v>276</v>
      </c>
      <c r="F775" s="2" t="s">
        <v>67</v>
      </c>
      <c r="G775" s="3">
        <v>9</v>
      </c>
      <c r="H775" s="2" t="s">
        <v>68</v>
      </c>
      <c r="I775" s="4">
        <v>9.7200000000000006</v>
      </c>
      <c r="J775" s="2" t="s">
        <v>69</v>
      </c>
      <c r="K775" s="3">
        <v>195000</v>
      </c>
      <c r="L775" s="3" t="s">
        <v>277</v>
      </c>
      <c r="M775" s="3">
        <v>1755000</v>
      </c>
      <c r="N775" s="5">
        <v>45146</v>
      </c>
      <c r="O775" s="5">
        <v>45147</v>
      </c>
      <c r="P775" s="2"/>
      <c r="Q775" s="2"/>
      <c r="R775" s="2"/>
      <c r="S775" s="2" t="s">
        <v>75</v>
      </c>
      <c r="T775" t="str">
        <f t="shared" si="12"/>
        <v>1000001212KARYA MATERIALBAMBANGAGT602413CRPolaris Nero60X609BOX9,72M2195000Hitam17550004514645147Bekasi</v>
      </c>
    </row>
    <row r="776" spans="1:20" x14ac:dyDescent="0.3">
      <c r="A776" s="2">
        <v>1000001212</v>
      </c>
      <c r="B776" s="2" t="s">
        <v>72</v>
      </c>
      <c r="C776" s="2" t="s">
        <v>64</v>
      </c>
      <c r="D776" s="2" t="s">
        <v>275</v>
      </c>
      <c r="E776" s="2" t="s">
        <v>276</v>
      </c>
      <c r="F776" s="2" t="s">
        <v>67</v>
      </c>
      <c r="G776" s="3">
        <v>9</v>
      </c>
      <c r="H776" s="2" t="s">
        <v>68</v>
      </c>
      <c r="I776" s="4">
        <v>9.7200000000000006</v>
      </c>
      <c r="J776" s="2" t="s">
        <v>69</v>
      </c>
      <c r="K776" s="3">
        <v>195000</v>
      </c>
      <c r="L776" s="3" t="s">
        <v>277</v>
      </c>
      <c r="M776" s="3">
        <v>1755000</v>
      </c>
      <c r="N776" s="5">
        <v>45253</v>
      </c>
      <c r="O776" s="5">
        <v>45253</v>
      </c>
      <c r="P776" s="2"/>
      <c r="Q776" s="2"/>
      <c r="R776" s="6"/>
      <c r="S776" s="2" t="s">
        <v>75</v>
      </c>
      <c r="T776" t="str">
        <f t="shared" si="12"/>
        <v>1000001212KARYA MATERIALBAMBANGAGT602413CRPolaris Nero60X609BOX9,72M2195000Hitam17550004525345253Bekasi</v>
      </c>
    </row>
    <row r="777" spans="1:20" x14ac:dyDescent="0.3">
      <c r="A777" s="2">
        <v>1000001212</v>
      </c>
      <c r="B777" s="2" t="s">
        <v>72</v>
      </c>
      <c r="C777" s="2" t="s">
        <v>64</v>
      </c>
      <c r="D777" s="2" t="s">
        <v>275</v>
      </c>
      <c r="E777" s="2" t="s">
        <v>276</v>
      </c>
      <c r="F777" s="2" t="s">
        <v>67</v>
      </c>
      <c r="G777" s="3">
        <v>6</v>
      </c>
      <c r="H777" s="2" t="s">
        <v>68</v>
      </c>
      <c r="I777" s="4">
        <v>6.48</v>
      </c>
      <c r="J777" s="2" t="s">
        <v>69</v>
      </c>
      <c r="K777" s="3">
        <v>195000</v>
      </c>
      <c r="L777" s="3" t="s">
        <v>277</v>
      </c>
      <c r="M777" s="3">
        <v>1170000</v>
      </c>
      <c r="N777" s="5">
        <v>45021</v>
      </c>
      <c r="O777" s="5">
        <v>45024</v>
      </c>
      <c r="P777" s="2" t="s">
        <v>17</v>
      </c>
      <c r="Q777" s="2" t="s">
        <v>91</v>
      </c>
      <c r="R777" s="6">
        <v>1500</v>
      </c>
      <c r="S777" s="2" t="s">
        <v>75</v>
      </c>
      <c r="T777" t="str">
        <f t="shared" si="12"/>
        <v>1000001212KARYA MATERIALBAMBANGAGT602413CRPolaris Nero60X606BOX6,48M2195000Hitam11700004502145024Promo LebaranPromo Diskon Langsung1500Bekasi</v>
      </c>
    </row>
    <row r="778" spans="1:20" x14ac:dyDescent="0.3">
      <c r="A778" s="2">
        <v>1000001212</v>
      </c>
      <c r="B778" s="2" t="s">
        <v>72</v>
      </c>
      <c r="C778" s="2" t="s">
        <v>64</v>
      </c>
      <c r="D778" s="2" t="s">
        <v>275</v>
      </c>
      <c r="E778" s="2" t="s">
        <v>276</v>
      </c>
      <c r="F778" s="2" t="s">
        <v>67</v>
      </c>
      <c r="G778" s="3">
        <v>24</v>
      </c>
      <c r="H778" s="2" t="s">
        <v>68</v>
      </c>
      <c r="I778" s="4">
        <v>25.92</v>
      </c>
      <c r="J778" s="2" t="s">
        <v>69</v>
      </c>
      <c r="K778" s="3">
        <v>195000</v>
      </c>
      <c r="L778" s="3" t="s">
        <v>277</v>
      </c>
      <c r="M778" s="3">
        <v>4680000</v>
      </c>
      <c r="N778" s="5">
        <v>45048</v>
      </c>
      <c r="O778" s="5">
        <v>45048</v>
      </c>
      <c r="P778" s="2" t="s">
        <v>17</v>
      </c>
      <c r="Q778" s="2" t="s">
        <v>91</v>
      </c>
      <c r="R778" s="6">
        <v>1500</v>
      </c>
      <c r="S778" s="2" t="s">
        <v>75</v>
      </c>
      <c r="T778" t="str">
        <f t="shared" si="12"/>
        <v>1000001212KARYA MATERIALBAMBANGAGT602413CRPolaris Nero60X6024BOX25,92M2195000Hitam46800004504845048Promo LebaranPromo Diskon Langsung1500Bekasi</v>
      </c>
    </row>
    <row r="779" spans="1:20" x14ac:dyDescent="0.3">
      <c r="A779" s="2">
        <v>1000001212</v>
      </c>
      <c r="B779" s="2" t="s">
        <v>72</v>
      </c>
      <c r="C779" s="2" t="s">
        <v>64</v>
      </c>
      <c r="D779" s="2" t="s">
        <v>275</v>
      </c>
      <c r="E779" s="2" t="s">
        <v>276</v>
      </c>
      <c r="F779" s="2" t="s">
        <v>67</v>
      </c>
      <c r="G779" s="3">
        <v>4</v>
      </c>
      <c r="H779" s="2" t="s">
        <v>68</v>
      </c>
      <c r="I779" s="4">
        <v>4.32</v>
      </c>
      <c r="J779" s="2" t="s">
        <v>69</v>
      </c>
      <c r="K779" s="3">
        <v>195000</v>
      </c>
      <c r="L779" s="3" t="s">
        <v>277</v>
      </c>
      <c r="M779" s="3">
        <v>780000</v>
      </c>
      <c r="N779" s="5">
        <v>45056</v>
      </c>
      <c r="O779" s="5">
        <v>45056</v>
      </c>
      <c r="P779" s="2" t="s">
        <v>17</v>
      </c>
      <c r="Q779" s="2" t="s">
        <v>91</v>
      </c>
      <c r="R779" s="6">
        <v>1500</v>
      </c>
      <c r="S779" s="2" t="s">
        <v>75</v>
      </c>
      <c r="T779" t="str">
        <f t="shared" si="12"/>
        <v>1000001212KARYA MATERIALBAMBANGAGT602413CRPolaris Nero60X604BOX4,32M2195000Hitam7800004505645056Promo LebaranPromo Diskon Langsung1500Bekasi</v>
      </c>
    </row>
    <row r="780" spans="1:20" x14ac:dyDescent="0.3">
      <c r="A780" s="2">
        <v>1000001212</v>
      </c>
      <c r="B780" s="2" t="s">
        <v>72</v>
      </c>
      <c r="C780" s="2" t="s">
        <v>64</v>
      </c>
      <c r="D780" s="2" t="s">
        <v>275</v>
      </c>
      <c r="E780" s="2" t="s">
        <v>276</v>
      </c>
      <c r="F780" s="2" t="s">
        <v>67</v>
      </c>
      <c r="G780" s="3">
        <v>5</v>
      </c>
      <c r="H780" s="2" t="s">
        <v>68</v>
      </c>
      <c r="I780" s="4">
        <v>5.4</v>
      </c>
      <c r="J780" s="2" t="s">
        <v>69</v>
      </c>
      <c r="K780" s="3">
        <v>195000</v>
      </c>
      <c r="L780" s="3" t="s">
        <v>277</v>
      </c>
      <c r="M780" s="3">
        <v>975000</v>
      </c>
      <c r="N780" s="5">
        <v>45066</v>
      </c>
      <c r="O780" s="5">
        <v>45068</v>
      </c>
      <c r="P780" s="2" t="s">
        <v>17</v>
      </c>
      <c r="Q780" s="2" t="s">
        <v>91</v>
      </c>
      <c r="R780" s="6">
        <v>1500</v>
      </c>
      <c r="S780" s="2" t="s">
        <v>75</v>
      </c>
      <c r="T780" t="str">
        <f t="shared" si="12"/>
        <v>1000001212KARYA MATERIALBAMBANGAGT602413CRPolaris Nero60X605BOX5,4M2195000Hitam9750004506645068Promo LebaranPromo Diskon Langsung1500Bekasi</v>
      </c>
    </row>
    <row r="781" spans="1:20" x14ac:dyDescent="0.3">
      <c r="A781" s="2">
        <v>1000001010</v>
      </c>
      <c r="B781" s="2" t="s">
        <v>63</v>
      </c>
      <c r="C781" s="2" t="s">
        <v>64</v>
      </c>
      <c r="D781" s="2" t="s">
        <v>76</v>
      </c>
      <c r="E781" s="2" t="s">
        <v>77</v>
      </c>
      <c r="F781" s="2" t="s">
        <v>67</v>
      </c>
      <c r="G781" s="3">
        <v>19</v>
      </c>
      <c r="H781" s="2" t="s">
        <v>68</v>
      </c>
      <c r="I781" s="4">
        <v>20.52</v>
      </c>
      <c r="J781" s="2" t="s">
        <v>69</v>
      </c>
      <c r="K781" s="3">
        <v>195000</v>
      </c>
      <c r="L781" s="3" t="s">
        <v>277</v>
      </c>
      <c r="M781" s="3">
        <v>3705000</v>
      </c>
      <c r="N781" s="5">
        <v>44950</v>
      </c>
      <c r="O781" s="5">
        <v>44951</v>
      </c>
      <c r="P781" s="2"/>
      <c r="Q781" s="2"/>
      <c r="R781" s="2"/>
      <c r="S781" s="2" t="s">
        <v>71</v>
      </c>
      <c r="T781" t="str">
        <f t="shared" si="12"/>
        <v>1000001010KERAMIK 123BAMBANGAGT602118RdSpring Bone60X6019BOX20,52M2195000Hitam37050004495044951Depok</v>
      </c>
    </row>
    <row r="782" spans="1:20" x14ac:dyDescent="0.3">
      <c r="A782" s="2">
        <v>1000001010</v>
      </c>
      <c r="B782" s="2" t="s">
        <v>63</v>
      </c>
      <c r="C782" s="2" t="s">
        <v>64</v>
      </c>
      <c r="D782" s="2" t="s">
        <v>78</v>
      </c>
      <c r="E782" s="2" t="s">
        <v>79</v>
      </c>
      <c r="F782" s="2" t="s">
        <v>67</v>
      </c>
      <c r="G782" s="3">
        <v>4</v>
      </c>
      <c r="H782" s="2" t="s">
        <v>68</v>
      </c>
      <c r="I782" s="4">
        <v>4.32</v>
      </c>
      <c r="J782" s="2" t="s">
        <v>69</v>
      </c>
      <c r="K782" s="3">
        <v>195000</v>
      </c>
      <c r="L782" s="3" t="s">
        <v>277</v>
      </c>
      <c r="M782" s="3">
        <v>780000</v>
      </c>
      <c r="N782" s="5">
        <v>44951</v>
      </c>
      <c r="O782" s="5">
        <v>44951</v>
      </c>
      <c r="P782" s="2"/>
      <c r="Q782" s="2"/>
      <c r="R782" s="2"/>
      <c r="S782" s="2" t="s">
        <v>71</v>
      </c>
      <c r="T782" t="str">
        <f t="shared" si="12"/>
        <v>1000001010KERAMIK 123BAMBANGAGTA602714RdDutch Grey60X604BOX4,32M2195000Hitam7800004495144951Depok</v>
      </c>
    </row>
    <row r="783" spans="1:20" x14ac:dyDescent="0.3">
      <c r="A783" s="2">
        <v>1000001111</v>
      </c>
      <c r="B783" s="2" t="s">
        <v>131</v>
      </c>
      <c r="C783" s="2" t="s">
        <v>132</v>
      </c>
      <c r="D783" s="2" t="s">
        <v>80</v>
      </c>
      <c r="E783" s="2" t="s">
        <v>81</v>
      </c>
      <c r="F783" s="2" t="s">
        <v>67</v>
      </c>
      <c r="G783" s="3">
        <v>14</v>
      </c>
      <c r="H783" s="2" t="s">
        <v>68</v>
      </c>
      <c r="I783" s="4">
        <v>15.12</v>
      </c>
      <c r="J783" s="2" t="s">
        <v>69</v>
      </c>
      <c r="K783" s="3">
        <v>195000</v>
      </c>
      <c r="L783" s="3" t="s">
        <v>277</v>
      </c>
      <c r="M783" s="3">
        <v>2730000</v>
      </c>
      <c r="N783" s="5">
        <v>44951</v>
      </c>
      <c r="O783" s="5">
        <v>44951</v>
      </c>
      <c r="P783" s="2"/>
      <c r="Q783" s="2"/>
      <c r="R783" s="2"/>
      <c r="S783" s="2" t="s">
        <v>133</v>
      </c>
      <c r="T783" t="str">
        <f t="shared" si="12"/>
        <v>1000001111NIA BANGUNANHARRYAGTA602725RdMalaga Vintage60X6014BOX15,12M2195000Hitam27300004495144951Jakarta</v>
      </c>
    </row>
    <row r="784" spans="1:20" x14ac:dyDescent="0.3">
      <c r="A784" s="2">
        <v>1000001010</v>
      </c>
      <c r="B784" s="2" t="s">
        <v>63</v>
      </c>
      <c r="C784" s="2" t="s">
        <v>64</v>
      </c>
      <c r="D784" s="2" t="s">
        <v>80</v>
      </c>
      <c r="E784" s="2" t="s">
        <v>81</v>
      </c>
      <c r="F784" s="2" t="s">
        <v>67</v>
      </c>
      <c r="G784" s="3">
        <v>11</v>
      </c>
      <c r="H784" s="2" t="s">
        <v>68</v>
      </c>
      <c r="I784" s="4">
        <v>11.88</v>
      </c>
      <c r="J784" s="2" t="s">
        <v>69</v>
      </c>
      <c r="K784" s="3">
        <v>195000</v>
      </c>
      <c r="L784" s="3" t="s">
        <v>277</v>
      </c>
      <c r="M784" s="3">
        <v>2145000</v>
      </c>
      <c r="N784" s="5">
        <v>45096</v>
      </c>
      <c r="O784" s="5">
        <v>45096</v>
      </c>
      <c r="P784" s="2"/>
      <c r="Q784" s="2"/>
      <c r="R784" s="6"/>
      <c r="S784" s="2" t="s">
        <v>71</v>
      </c>
      <c r="T784" t="str">
        <f t="shared" si="12"/>
        <v>1000001010KERAMIK 123BAMBANGAGTA602725RdMalaga Vintage60X6011BOX11,88M2195000Hitam21450004509645096Depok</v>
      </c>
    </row>
    <row r="785" spans="1:20" x14ac:dyDescent="0.3">
      <c r="A785" s="2">
        <v>1000001010</v>
      </c>
      <c r="B785" s="2" t="s">
        <v>63</v>
      </c>
      <c r="C785" s="2" t="s">
        <v>64</v>
      </c>
      <c r="D785" s="2" t="s">
        <v>80</v>
      </c>
      <c r="E785" s="2" t="s">
        <v>81</v>
      </c>
      <c r="F785" s="2" t="s">
        <v>67</v>
      </c>
      <c r="G785" s="3">
        <v>2</v>
      </c>
      <c r="H785" s="2" t="s">
        <v>68</v>
      </c>
      <c r="I785" s="4">
        <v>2.16</v>
      </c>
      <c r="J785" s="2" t="s">
        <v>69</v>
      </c>
      <c r="K785" s="3">
        <v>195000</v>
      </c>
      <c r="L785" s="3" t="s">
        <v>277</v>
      </c>
      <c r="M785" s="3">
        <v>390000</v>
      </c>
      <c r="N785" s="5">
        <v>45110</v>
      </c>
      <c r="O785" s="5">
        <v>45110</v>
      </c>
      <c r="P785" s="2"/>
      <c r="Q785" s="2"/>
      <c r="R785" s="2"/>
      <c r="S785" s="2" t="s">
        <v>71</v>
      </c>
      <c r="T785" t="str">
        <f t="shared" si="12"/>
        <v>1000001010KERAMIK 123BAMBANGAGTA602725RdMalaga Vintage60X602BOX2,16M2195000Hitam3900004511045110Depok</v>
      </c>
    </row>
    <row r="786" spans="1:20" x14ac:dyDescent="0.3">
      <c r="A786" s="2">
        <v>1000001111</v>
      </c>
      <c r="B786" s="2" t="s">
        <v>131</v>
      </c>
      <c r="C786" s="2" t="s">
        <v>132</v>
      </c>
      <c r="D786" s="2" t="s">
        <v>80</v>
      </c>
      <c r="E786" s="2" t="s">
        <v>81</v>
      </c>
      <c r="F786" s="2" t="s">
        <v>67</v>
      </c>
      <c r="G786" s="3">
        <v>12</v>
      </c>
      <c r="H786" s="2" t="s">
        <v>68</v>
      </c>
      <c r="I786" s="4">
        <v>12.96</v>
      </c>
      <c r="J786" s="2" t="s">
        <v>69</v>
      </c>
      <c r="K786" s="3">
        <v>195000</v>
      </c>
      <c r="L786" s="3" t="s">
        <v>277</v>
      </c>
      <c r="M786" s="3">
        <v>2340000</v>
      </c>
      <c r="N786" s="5">
        <v>44991</v>
      </c>
      <c r="O786" s="5">
        <v>44991</v>
      </c>
      <c r="P786" s="2" t="s">
        <v>17</v>
      </c>
      <c r="Q786" s="2" t="s">
        <v>91</v>
      </c>
      <c r="R786" s="6">
        <v>1500</v>
      </c>
      <c r="S786" s="2" t="s">
        <v>133</v>
      </c>
      <c r="T786" t="str">
        <f t="shared" si="12"/>
        <v>1000001111NIA BANGUNANHARRYAGTA602725RdMalaga Vintage60X6012BOX12,96M2195000Hitam23400004499144991Promo LebaranPromo Diskon Langsung1500Jakarta</v>
      </c>
    </row>
    <row r="787" spans="1:20" x14ac:dyDescent="0.3">
      <c r="A787" s="2">
        <v>1000001010</v>
      </c>
      <c r="B787" s="2" t="s">
        <v>63</v>
      </c>
      <c r="C787" s="2" t="s">
        <v>64</v>
      </c>
      <c r="D787" s="2" t="s">
        <v>278</v>
      </c>
      <c r="E787" s="2" t="s">
        <v>279</v>
      </c>
      <c r="F787" s="2" t="s">
        <v>259</v>
      </c>
      <c r="G787" s="3">
        <v>17</v>
      </c>
      <c r="H787" s="2" t="s">
        <v>68</v>
      </c>
      <c r="I787" s="4">
        <v>18.36</v>
      </c>
      <c r="J787" s="2" t="s">
        <v>69</v>
      </c>
      <c r="K787" s="3">
        <v>195000</v>
      </c>
      <c r="L787" s="3" t="s">
        <v>277</v>
      </c>
      <c r="M787" s="3">
        <v>3315000</v>
      </c>
      <c r="N787" s="5">
        <v>44944</v>
      </c>
      <c r="O787" s="5">
        <v>44945</v>
      </c>
      <c r="P787" s="2"/>
      <c r="Q787" s="2"/>
      <c r="R787" s="2"/>
      <c r="S787" s="2" t="s">
        <v>71</v>
      </c>
      <c r="T787" t="str">
        <f t="shared" si="12"/>
        <v>1000001010KERAMIK 123BAMBANGAGT912233RdTanimbar Beige90X1517BOX18,36M2195000Hitam33150004494444945Depok</v>
      </c>
    </row>
    <row r="788" spans="1:20" x14ac:dyDescent="0.3">
      <c r="A788" s="2">
        <v>1000001010</v>
      </c>
      <c r="B788" s="2" t="s">
        <v>63</v>
      </c>
      <c r="C788" s="2" t="s">
        <v>64</v>
      </c>
      <c r="D788" s="2" t="s">
        <v>280</v>
      </c>
      <c r="E788" s="2" t="s">
        <v>281</v>
      </c>
      <c r="F788" s="2" t="s">
        <v>259</v>
      </c>
      <c r="G788" s="3">
        <v>5</v>
      </c>
      <c r="H788" s="2" t="s">
        <v>68</v>
      </c>
      <c r="I788" s="4">
        <v>5.4</v>
      </c>
      <c r="J788" s="2" t="s">
        <v>69</v>
      </c>
      <c r="K788" s="3">
        <v>195000</v>
      </c>
      <c r="L788" s="3" t="s">
        <v>277</v>
      </c>
      <c r="M788" s="3">
        <v>975000</v>
      </c>
      <c r="N788" s="5">
        <v>44946</v>
      </c>
      <c r="O788" s="5">
        <v>44949</v>
      </c>
      <c r="P788" s="2"/>
      <c r="Q788" s="2"/>
      <c r="R788" s="2"/>
      <c r="S788" s="2" t="s">
        <v>71</v>
      </c>
      <c r="T788" t="str">
        <f t="shared" si="12"/>
        <v>1000001010KERAMIK 123BAMBANGAGT912234RdTanimbar Bruno90X155BOX5,4M2195000Hitam9750004494644949Depok</v>
      </c>
    </row>
    <row r="789" spans="1:20" x14ac:dyDescent="0.3">
      <c r="A789" s="2">
        <v>1000001010</v>
      </c>
      <c r="B789" s="2" t="s">
        <v>63</v>
      </c>
      <c r="C789" s="2" t="s">
        <v>64</v>
      </c>
      <c r="D789" s="2" t="s">
        <v>282</v>
      </c>
      <c r="E789" s="2" t="s">
        <v>283</v>
      </c>
      <c r="F789" s="2" t="s">
        <v>259</v>
      </c>
      <c r="G789" s="3">
        <v>24</v>
      </c>
      <c r="H789" s="2" t="s">
        <v>68</v>
      </c>
      <c r="I789" s="4">
        <v>25.92</v>
      </c>
      <c r="J789" s="2" t="s">
        <v>69</v>
      </c>
      <c r="K789" s="3">
        <v>195000</v>
      </c>
      <c r="L789" s="3" t="s">
        <v>277</v>
      </c>
      <c r="M789" s="3">
        <v>4680000</v>
      </c>
      <c r="N789" s="5">
        <v>44943</v>
      </c>
      <c r="O789" s="5">
        <v>44944</v>
      </c>
      <c r="P789" s="2"/>
      <c r="Q789" s="2"/>
      <c r="R789" s="2"/>
      <c r="S789" s="2" t="s">
        <v>71</v>
      </c>
      <c r="T789" t="str">
        <f t="shared" si="12"/>
        <v>1000001010KERAMIK 123BAMBANGAGT915521RdQueensland Wengue90X1524BOX25,92M2195000Hitam46800004494344944Depok</v>
      </c>
    </row>
    <row r="790" spans="1:20" x14ac:dyDescent="0.3">
      <c r="A790" s="2">
        <v>1000001010</v>
      </c>
      <c r="B790" s="2" t="s">
        <v>63</v>
      </c>
      <c r="C790" s="2" t="s">
        <v>64</v>
      </c>
      <c r="D790" s="2" t="s">
        <v>284</v>
      </c>
      <c r="E790" s="2" t="s">
        <v>285</v>
      </c>
      <c r="F790" s="2" t="s">
        <v>259</v>
      </c>
      <c r="G790" s="3">
        <v>3</v>
      </c>
      <c r="H790" s="2" t="s">
        <v>68</v>
      </c>
      <c r="I790" s="4">
        <v>3.24</v>
      </c>
      <c r="J790" s="2" t="s">
        <v>69</v>
      </c>
      <c r="K790" s="3">
        <v>195000</v>
      </c>
      <c r="L790" s="3" t="s">
        <v>277</v>
      </c>
      <c r="M790" s="3">
        <v>585000</v>
      </c>
      <c r="N790" s="5">
        <v>44980</v>
      </c>
      <c r="O790" s="5">
        <v>44980</v>
      </c>
      <c r="P790" s="2"/>
      <c r="Q790" s="2"/>
      <c r="R790" s="2"/>
      <c r="S790" s="2" t="s">
        <v>71</v>
      </c>
      <c r="T790" t="str">
        <f t="shared" si="12"/>
        <v>1000001010KERAMIK 123BAMBANGAGT912228RdBarn Colore90X153BOX3,24M2195000Hitam5850004498044980Depok</v>
      </c>
    </row>
    <row r="791" spans="1:20" x14ac:dyDescent="0.3">
      <c r="A791" s="2">
        <v>1000001010</v>
      </c>
      <c r="B791" s="2" t="s">
        <v>63</v>
      </c>
      <c r="C791" s="2" t="s">
        <v>64</v>
      </c>
      <c r="D791" s="2" t="s">
        <v>282</v>
      </c>
      <c r="E791" s="2" t="s">
        <v>283</v>
      </c>
      <c r="F791" s="2" t="s">
        <v>259</v>
      </c>
      <c r="G791" s="3">
        <v>6</v>
      </c>
      <c r="H791" s="2" t="s">
        <v>68</v>
      </c>
      <c r="I791" s="4">
        <v>6.48</v>
      </c>
      <c r="J791" s="2" t="s">
        <v>69</v>
      </c>
      <c r="K791" s="3">
        <v>195000</v>
      </c>
      <c r="L791" s="3" t="s">
        <v>277</v>
      </c>
      <c r="M791" s="3">
        <v>1170000</v>
      </c>
      <c r="N791" s="5">
        <v>45015</v>
      </c>
      <c r="O791" s="5">
        <v>45016</v>
      </c>
      <c r="P791" s="2" t="s">
        <v>17</v>
      </c>
      <c r="Q791" s="2" t="s">
        <v>91</v>
      </c>
      <c r="R791" s="6">
        <v>1800</v>
      </c>
      <c r="S791" s="2" t="s">
        <v>71</v>
      </c>
      <c r="T791" t="str">
        <f t="shared" si="12"/>
        <v>1000001010KERAMIK 123BAMBANGAGT915521RdQueensland Wengue90X156BOX6,48M2195000Hitam11700004501545016Promo LebaranPromo Diskon Langsung1800Depok</v>
      </c>
    </row>
    <row r="792" spans="1:20" x14ac:dyDescent="0.3">
      <c r="A792" s="2">
        <v>1000001111</v>
      </c>
      <c r="B792" s="2" t="s">
        <v>131</v>
      </c>
      <c r="C792" s="2" t="s">
        <v>132</v>
      </c>
      <c r="D792" s="2" t="s">
        <v>280</v>
      </c>
      <c r="E792" s="2" t="s">
        <v>281</v>
      </c>
      <c r="F792" s="2" t="s">
        <v>259</v>
      </c>
      <c r="G792" s="3">
        <v>45</v>
      </c>
      <c r="H792" s="2" t="s">
        <v>68</v>
      </c>
      <c r="I792" s="4">
        <v>48.6</v>
      </c>
      <c r="J792" s="2" t="s">
        <v>69</v>
      </c>
      <c r="K792" s="3">
        <v>195000</v>
      </c>
      <c r="L792" s="3" t="s">
        <v>277</v>
      </c>
      <c r="M792" s="3">
        <v>8775000</v>
      </c>
      <c r="N792" s="5">
        <v>45021</v>
      </c>
      <c r="O792" s="5">
        <v>45024</v>
      </c>
      <c r="P792" s="2" t="s">
        <v>17</v>
      </c>
      <c r="Q792" s="2" t="s">
        <v>91</v>
      </c>
      <c r="R792" s="6">
        <v>1800</v>
      </c>
      <c r="S792" s="2" t="s">
        <v>133</v>
      </c>
      <c r="T792" t="str">
        <f t="shared" si="12"/>
        <v>1000001111NIA BANGUNANHARRYAGT912234RdTanimbar Bruno90X1545BOX48,6M2195000Hitam87750004502145024Promo LebaranPromo Diskon Langsung1800Jakarta</v>
      </c>
    </row>
    <row r="793" spans="1:20" x14ac:dyDescent="0.3">
      <c r="A793" s="2">
        <v>1000001111</v>
      </c>
      <c r="B793" s="2" t="s">
        <v>131</v>
      </c>
      <c r="C793" s="2" t="s">
        <v>132</v>
      </c>
      <c r="D793" s="2" t="s">
        <v>286</v>
      </c>
      <c r="E793" s="2" t="s">
        <v>287</v>
      </c>
      <c r="F793" s="2" t="s">
        <v>259</v>
      </c>
      <c r="G793" s="3">
        <v>7</v>
      </c>
      <c r="H793" s="2" t="s">
        <v>68</v>
      </c>
      <c r="I793" s="4">
        <v>7.56</v>
      </c>
      <c r="J793" s="2" t="s">
        <v>69</v>
      </c>
      <c r="K793" s="3">
        <v>195000</v>
      </c>
      <c r="L793" s="3" t="s">
        <v>277</v>
      </c>
      <c r="M793" s="3">
        <v>1365000</v>
      </c>
      <c r="N793" s="5">
        <v>45084</v>
      </c>
      <c r="O793" s="5">
        <v>45084</v>
      </c>
      <c r="P793" s="2"/>
      <c r="Q793" s="2"/>
      <c r="R793" s="2"/>
      <c r="S793" s="2" t="s">
        <v>133</v>
      </c>
      <c r="T793" t="str">
        <f t="shared" si="12"/>
        <v>1000001111NIA BANGUNANHARRYAGT912203RCedar Rosato90X157BOX7,56M2195000Hitam13650004508445084Jakarta</v>
      </c>
    </row>
    <row r="794" spans="1:20" x14ac:dyDescent="0.3">
      <c r="A794" s="2">
        <v>1000001010</v>
      </c>
      <c r="B794" s="2" t="s">
        <v>63</v>
      </c>
      <c r="C794" s="2" t="s">
        <v>64</v>
      </c>
      <c r="D794" s="2" t="s">
        <v>278</v>
      </c>
      <c r="E794" s="2" t="s">
        <v>279</v>
      </c>
      <c r="F794" s="2" t="s">
        <v>259</v>
      </c>
      <c r="G794" s="3">
        <v>4</v>
      </c>
      <c r="H794" s="2" t="s">
        <v>68</v>
      </c>
      <c r="I794" s="4">
        <v>4.32</v>
      </c>
      <c r="J794" s="2" t="s">
        <v>69</v>
      </c>
      <c r="K794" s="3">
        <v>195000</v>
      </c>
      <c r="L794" s="3" t="s">
        <v>277</v>
      </c>
      <c r="M794" s="3">
        <v>780000</v>
      </c>
      <c r="N794" s="5">
        <v>45093</v>
      </c>
      <c r="O794" s="5">
        <v>45096</v>
      </c>
      <c r="P794" s="2"/>
      <c r="Q794" s="2"/>
      <c r="R794" s="2"/>
      <c r="S794" s="2" t="s">
        <v>71</v>
      </c>
      <c r="T794" t="str">
        <f t="shared" si="12"/>
        <v>1000001010KERAMIK 123BAMBANGAGT912233RdTanimbar Beige90X154BOX4,32M2195000Hitam7800004509345096Depok</v>
      </c>
    </row>
    <row r="795" spans="1:20" x14ac:dyDescent="0.3">
      <c r="A795" s="2">
        <v>1000001111</v>
      </c>
      <c r="B795" s="2" t="s">
        <v>131</v>
      </c>
      <c r="C795" s="2" t="s">
        <v>132</v>
      </c>
      <c r="D795" s="2" t="s">
        <v>286</v>
      </c>
      <c r="E795" s="2" t="s">
        <v>287</v>
      </c>
      <c r="F795" s="2" t="s">
        <v>259</v>
      </c>
      <c r="G795" s="3">
        <v>3</v>
      </c>
      <c r="H795" s="2" t="s">
        <v>68</v>
      </c>
      <c r="I795" s="4">
        <v>3.24</v>
      </c>
      <c r="J795" s="2" t="s">
        <v>69</v>
      </c>
      <c r="K795" s="3">
        <v>195000</v>
      </c>
      <c r="L795" s="3" t="s">
        <v>277</v>
      </c>
      <c r="M795" s="3">
        <v>585000</v>
      </c>
      <c r="N795" s="5">
        <v>45110</v>
      </c>
      <c r="O795" s="5">
        <v>45110</v>
      </c>
      <c r="P795" s="2"/>
      <c r="Q795" s="2"/>
      <c r="R795" s="2"/>
      <c r="S795" s="2" t="s">
        <v>133</v>
      </c>
      <c r="T795" t="str">
        <f t="shared" si="12"/>
        <v>1000001111NIA BANGUNANHARRYAGT912203RCedar Rosato90X153BOX3,24M2195000Hitam5850004511045110Jakarta</v>
      </c>
    </row>
    <row r="796" spans="1:20" x14ac:dyDescent="0.3">
      <c r="A796" s="2">
        <v>1000001111</v>
      </c>
      <c r="B796" s="2" t="s">
        <v>131</v>
      </c>
      <c r="C796" s="2" t="s">
        <v>132</v>
      </c>
      <c r="D796" s="2" t="s">
        <v>288</v>
      </c>
      <c r="E796" s="2" t="s">
        <v>289</v>
      </c>
      <c r="F796" s="2" t="s">
        <v>259</v>
      </c>
      <c r="G796" s="3">
        <v>20</v>
      </c>
      <c r="H796" s="2" t="s">
        <v>68</v>
      </c>
      <c r="I796" s="4">
        <v>21.6</v>
      </c>
      <c r="J796" s="2" t="s">
        <v>69</v>
      </c>
      <c r="K796" s="3">
        <v>195000</v>
      </c>
      <c r="L796" s="3" t="s">
        <v>277</v>
      </c>
      <c r="M796" s="3">
        <v>3900000</v>
      </c>
      <c r="N796" s="5">
        <v>45153</v>
      </c>
      <c r="O796" s="5">
        <v>45154</v>
      </c>
      <c r="P796" s="2"/>
      <c r="Q796" s="2"/>
      <c r="R796" s="2"/>
      <c r="S796" s="2" t="s">
        <v>133</v>
      </c>
      <c r="T796" t="str">
        <f t="shared" si="12"/>
        <v>1000001111NIA BANGUNANHARRYAGT912221RdQuercia Pine90X1520BOX21,6M2195000Hitam39000004515345154Jakarta</v>
      </c>
    </row>
    <row r="797" spans="1:20" x14ac:dyDescent="0.3">
      <c r="A797" s="2">
        <v>1000001111</v>
      </c>
      <c r="B797" s="2" t="s">
        <v>131</v>
      </c>
      <c r="C797" s="2" t="s">
        <v>132</v>
      </c>
      <c r="D797" s="2" t="s">
        <v>290</v>
      </c>
      <c r="E797" s="2" t="s">
        <v>291</v>
      </c>
      <c r="F797" s="2" t="s">
        <v>259</v>
      </c>
      <c r="G797" s="3">
        <v>40</v>
      </c>
      <c r="H797" s="2" t="s">
        <v>68</v>
      </c>
      <c r="I797" s="4">
        <v>43.2</v>
      </c>
      <c r="J797" s="2" t="s">
        <v>69</v>
      </c>
      <c r="K797" s="3">
        <v>195000</v>
      </c>
      <c r="L797" s="3" t="s">
        <v>277</v>
      </c>
      <c r="M797" s="3">
        <v>7800000</v>
      </c>
      <c r="N797" s="5">
        <v>45222</v>
      </c>
      <c r="O797" s="5">
        <v>45224</v>
      </c>
      <c r="P797" s="2"/>
      <c r="Q797" s="2"/>
      <c r="R797" s="2"/>
      <c r="S797" s="2" t="s">
        <v>133</v>
      </c>
      <c r="T797" t="str">
        <f t="shared" si="12"/>
        <v>1000001111NIA BANGUNANHARRYAGT915519RdQueensland Pine90X1540BOX43,2M2195000Hitam78000004522245224Jakarta</v>
      </c>
    </row>
    <row r="798" spans="1:20" x14ac:dyDescent="0.3">
      <c r="A798" s="2">
        <v>1000001111</v>
      </c>
      <c r="B798" s="2" t="s">
        <v>131</v>
      </c>
      <c r="C798" s="2" t="s">
        <v>132</v>
      </c>
      <c r="D798" s="2" t="s">
        <v>280</v>
      </c>
      <c r="E798" s="2" t="s">
        <v>281</v>
      </c>
      <c r="F798" s="2" t="s">
        <v>259</v>
      </c>
      <c r="G798" s="3">
        <v>7</v>
      </c>
      <c r="H798" s="2" t="s">
        <v>68</v>
      </c>
      <c r="I798" s="4">
        <v>7.56</v>
      </c>
      <c r="J798" s="2" t="s">
        <v>69</v>
      </c>
      <c r="K798" s="3">
        <v>195000</v>
      </c>
      <c r="L798" s="3" t="s">
        <v>277</v>
      </c>
      <c r="M798" s="3">
        <v>1365000</v>
      </c>
      <c r="N798" s="5">
        <v>45050</v>
      </c>
      <c r="O798" s="5">
        <v>45050</v>
      </c>
      <c r="P798" s="2" t="s">
        <v>17</v>
      </c>
      <c r="Q798" s="2" t="s">
        <v>91</v>
      </c>
      <c r="R798" s="6">
        <v>1800</v>
      </c>
      <c r="S798" s="2" t="s">
        <v>133</v>
      </c>
      <c r="T798" t="str">
        <f t="shared" si="12"/>
        <v>1000001111NIA BANGUNANHARRYAGT912234RdTanimbar Bruno90X157BOX7,56M2195000Hitam13650004505045050Promo LebaranPromo Diskon Langsung1800Jakarta</v>
      </c>
    </row>
    <row r="799" spans="1:20" x14ac:dyDescent="0.3">
      <c r="A799" s="2">
        <v>1000001111</v>
      </c>
      <c r="B799" s="2" t="s">
        <v>131</v>
      </c>
      <c r="C799" s="2" t="s">
        <v>132</v>
      </c>
      <c r="D799" s="2" t="s">
        <v>280</v>
      </c>
      <c r="E799" s="2" t="s">
        <v>281</v>
      </c>
      <c r="F799" s="2" t="s">
        <v>259</v>
      </c>
      <c r="G799" s="3">
        <v>4</v>
      </c>
      <c r="H799" s="2" t="s">
        <v>68</v>
      </c>
      <c r="I799" s="4">
        <v>4.32</v>
      </c>
      <c r="J799" s="2" t="s">
        <v>69</v>
      </c>
      <c r="K799" s="3">
        <v>195000</v>
      </c>
      <c r="L799" s="3" t="s">
        <v>277</v>
      </c>
      <c r="M799" s="3">
        <v>780000</v>
      </c>
      <c r="N799" s="5">
        <v>45058</v>
      </c>
      <c r="O799" s="5">
        <v>45059</v>
      </c>
      <c r="P799" s="2" t="s">
        <v>17</v>
      </c>
      <c r="Q799" s="2" t="s">
        <v>91</v>
      </c>
      <c r="R799" s="6">
        <v>1800</v>
      </c>
      <c r="S799" s="2" t="s">
        <v>133</v>
      </c>
      <c r="T799" t="str">
        <f t="shared" si="12"/>
        <v>1000001111NIA BANGUNANHARRYAGT912234RdTanimbar Bruno90X154BOX4,32M2195000Hitam7800004505845059Promo LebaranPromo Diskon Langsung1800Jakarta</v>
      </c>
    </row>
    <row r="800" spans="1:20" x14ac:dyDescent="0.3">
      <c r="A800" s="2">
        <v>1000001111</v>
      </c>
      <c r="B800" s="2" t="s">
        <v>131</v>
      </c>
      <c r="C800" s="2" t="s">
        <v>132</v>
      </c>
      <c r="D800" s="2" t="s">
        <v>292</v>
      </c>
      <c r="E800" s="2" t="s">
        <v>293</v>
      </c>
      <c r="F800" s="2" t="s">
        <v>259</v>
      </c>
      <c r="G800" s="3">
        <v>10</v>
      </c>
      <c r="H800" s="2" t="s">
        <v>68</v>
      </c>
      <c r="I800" s="4">
        <v>10.8</v>
      </c>
      <c r="J800" s="2" t="s">
        <v>69</v>
      </c>
      <c r="K800" s="3">
        <v>195000</v>
      </c>
      <c r="L800" s="3" t="s">
        <v>277</v>
      </c>
      <c r="M800" s="3">
        <v>1950000</v>
      </c>
      <c r="N800" s="5">
        <v>45069</v>
      </c>
      <c r="O800" s="5">
        <v>45070</v>
      </c>
      <c r="P800" s="2" t="s">
        <v>17</v>
      </c>
      <c r="Q800" s="2" t="s">
        <v>91</v>
      </c>
      <c r="R800" s="6">
        <v>1800</v>
      </c>
      <c r="S800" s="2" t="s">
        <v>133</v>
      </c>
      <c r="T800" t="str">
        <f t="shared" si="12"/>
        <v>1000001111NIA BANGUNANHARRYAGT912214RdParottia Walnut90X1510BOX10,8M2195000Hitam19500004506945070Promo LebaranPromo Diskon Langsung1800Jakarta</v>
      </c>
    </row>
    <row r="801" spans="1:20" x14ac:dyDescent="0.3">
      <c r="A801" s="2">
        <v>1000001010</v>
      </c>
      <c r="B801" s="2" t="s">
        <v>63</v>
      </c>
      <c r="C801" s="2" t="s">
        <v>64</v>
      </c>
      <c r="D801" s="2" t="s">
        <v>278</v>
      </c>
      <c r="E801" s="2" t="s">
        <v>279</v>
      </c>
      <c r="F801" s="2" t="s">
        <v>259</v>
      </c>
      <c r="G801" s="3">
        <v>22</v>
      </c>
      <c r="H801" s="2" t="s">
        <v>68</v>
      </c>
      <c r="I801" s="4">
        <v>23.76</v>
      </c>
      <c r="J801" s="2" t="s">
        <v>69</v>
      </c>
      <c r="K801" s="3">
        <v>195000</v>
      </c>
      <c r="L801" s="3" t="s">
        <v>277</v>
      </c>
      <c r="M801" s="3">
        <v>4290000</v>
      </c>
      <c r="N801" s="5">
        <v>45051</v>
      </c>
      <c r="O801" s="5">
        <v>45051</v>
      </c>
      <c r="P801" s="2" t="s">
        <v>17</v>
      </c>
      <c r="Q801" s="2" t="s">
        <v>91</v>
      </c>
      <c r="R801" s="6">
        <v>1800</v>
      </c>
      <c r="S801" s="2" t="s">
        <v>71</v>
      </c>
      <c r="T801" t="str">
        <f t="shared" si="12"/>
        <v>1000001010KERAMIK 123BAMBANGAGT912233RdTanimbar Beige90X1522BOX23,76M2195000Hitam42900004505145051Promo LebaranPromo Diskon Langsung1800Depok</v>
      </c>
    </row>
    <row r="802" spans="1:20" x14ac:dyDescent="0.3">
      <c r="A802" s="2">
        <v>1000001010</v>
      </c>
      <c r="B802" s="2" t="s">
        <v>63</v>
      </c>
      <c r="C802" s="2" t="s">
        <v>64</v>
      </c>
      <c r="D802" s="2" t="s">
        <v>278</v>
      </c>
      <c r="E802" s="2" t="s">
        <v>279</v>
      </c>
      <c r="F802" s="2" t="s">
        <v>259</v>
      </c>
      <c r="G802" s="3">
        <v>4</v>
      </c>
      <c r="H802" s="2" t="s">
        <v>68</v>
      </c>
      <c r="I802" s="4">
        <v>4.32</v>
      </c>
      <c r="J802" s="2" t="s">
        <v>69</v>
      </c>
      <c r="K802" s="3">
        <v>195000</v>
      </c>
      <c r="L802" s="3" t="s">
        <v>277</v>
      </c>
      <c r="M802" s="3">
        <v>780000</v>
      </c>
      <c r="N802" s="5">
        <v>45062</v>
      </c>
      <c r="O802" s="5">
        <v>45063</v>
      </c>
      <c r="P802" s="2" t="s">
        <v>17</v>
      </c>
      <c r="Q802" s="2" t="s">
        <v>91</v>
      </c>
      <c r="R802" s="6">
        <v>1800</v>
      </c>
      <c r="S802" s="2" t="s">
        <v>71</v>
      </c>
      <c r="T802" t="str">
        <f t="shared" si="12"/>
        <v>1000001010KERAMIK 123BAMBANGAGT912233RdTanimbar Beige90X154BOX4,32M2195000Hitam7800004506245063Promo LebaranPromo Diskon Langsung1800Depok</v>
      </c>
    </row>
    <row r="803" spans="1:20" x14ac:dyDescent="0.3">
      <c r="A803" s="2">
        <v>1000001212</v>
      </c>
      <c r="B803" s="2" t="s">
        <v>72</v>
      </c>
      <c r="C803" s="2" t="s">
        <v>64</v>
      </c>
      <c r="D803" s="2" t="s">
        <v>280</v>
      </c>
      <c r="E803" s="2" t="s">
        <v>281</v>
      </c>
      <c r="F803" s="2" t="s">
        <v>259</v>
      </c>
      <c r="G803" s="3">
        <v>59</v>
      </c>
      <c r="H803" s="2" t="s">
        <v>68</v>
      </c>
      <c r="I803" s="4">
        <v>63.72</v>
      </c>
      <c r="J803" s="2" t="s">
        <v>69</v>
      </c>
      <c r="K803" s="3">
        <v>195000</v>
      </c>
      <c r="L803" s="3" t="s">
        <v>277</v>
      </c>
      <c r="M803" s="3">
        <v>11505000</v>
      </c>
      <c r="N803" s="5">
        <v>44921</v>
      </c>
      <c r="O803" s="5">
        <v>44938</v>
      </c>
      <c r="P803" s="2"/>
      <c r="Q803" s="2"/>
      <c r="R803" s="2"/>
      <c r="S803" s="2" t="s">
        <v>75</v>
      </c>
      <c r="T803" t="str">
        <f t="shared" si="12"/>
        <v>1000001212KARYA MATERIALBAMBANGAGT912234RdTanimbar Bruno90X1559BOX63,72M2195000Hitam115050004492144938Bekasi</v>
      </c>
    </row>
    <row r="804" spans="1:20" x14ac:dyDescent="0.3">
      <c r="A804" s="2">
        <v>1000001212</v>
      </c>
      <c r="B804" s="2" t="s">
        <v>72</v>
      </c>
      <c r="C804" s="2" t="s">
        <v>64</v>
      </c>
      <c r="D804" s="2" t="s">
        <v>280</v>
      </c>
      <c r="E804" s="2" t="s">
        <v>281</v>
      </c>
      <c r="F804" s="2" t="s">
        <v>259</v>
      </c>
      <c r="G804" s="3">
        <v>5</v>
      </c>
      <c r="H804" s="2" t="s">
        <v>68</v>
      </c>
      <c r="I804" s="4">
        <v>5.4</v>
      </c>
      <c r="J804" s="2" t="s">
        <v>69</v>
      </c>
      <c r="K804" s="3">
        <v>195000</v>
      </c>
      <c r="L804" s="3" t="s">
        <v>277</v>
      </c>
      <c r="M804" s="3">
        <v>975000</v>
      </c>
      <c r="N804" s="5">
        <v>45124</v>
      </c>
      <c r="O804" s="5">
        <v>45124</v>
      </c>
      <c r="P804" s="2"/>
      <c r="Q804" s="2"/>
      <c r="R804" s="2"/>
      <c r="S804" s="2" t="s">
        <v>75</v>
      </c>
      <c r="T804" t="str">
        <f t="shared" si="12"/>
        <v>1000001212KARYA MATERIALBAMBANGAGT912234RdTanimbar Bruno90X155BOX5,4M2195000Hitam9750004512445124Bekasi</v>
      </c>
    </row>
    <row r="805" spans="1:20" x14ac:dyDescent="0.3">
      <c r="A805" s="2">
        <v>1000001212</v>
      </c>
      <c r="B805" s="2" t="s">
        <v>72</v>
      </c>
      <c r="C805" s="2" t="s">
        <v>64</v>
      </c>
      <c r="D805" s="2" t="s">
        <v>294</v>
      </c>
      <c r="E805" s="2" t="s">
        <v>295</v>
      </c>
      <c r="F805" s="2" t="s">
        <v>259</v>
      </c>
      <c r="G805" s="3">
        <v>14</v>
      </c>
      <c r="H805" s="2" t="s">
        <v>68</v>
      </c>
      <c r="I805" s="4">
        <v>15.12</v>
      </c>
      <c r="J805" s="2" t="s">
        <v>69</v>
      </c>
      <c r="K805" s="3">
        <v>195000</v>
      </c>
      <c r="L805" s="3" t="s">
        <v>277</v>
      </c>
      <c r="M805" s="3">
        <v>2730000</v>
      </c>
      <c r="N805" s="5">
        <v>45147</v>
      </c>
      <c r="O805" s="5">
        <v>45148</v>
      </c>
      <c r="P805" s="2"/>
      <c r="Q805" s="2"/>
      <c r="R805" s="2"/>
      <c r="S805" s="2" t="s">
        <v>75</v>
      </c>
      <c r="T805" t="str">
        <f t="shared" si="12"/>
        <v>1000001212KARYA MATERIALBAMBANGAGT915520RdQueensland Maple90X1514BOX15,12M2195000Hitam27300004514745148Bekasi</v>
      </c>
    </row>
    <row r="806" spans="1:20" x14ac:dyDescent="0.3">
      <c r="A806" s="2">
        <v>1000001010</v>
      </c>
      <c r="B806" s="2" t="s">
        <v>63</v>
      </c>
      <c r="C806" s="2" t="s">
        <v>64</v>
      </c>
      <c r="D806" s="2" t="s">
        <v>296</v>
      </c>
      <c r="E806" s="2" t="s">
        <v>297</v>
      </c>
      <c r="F806" s="2" t="s">
        <v>259</v>
      </c>
      <c r="G806" s="3">
        <v>23</v>
      </c>
      <c r="H806" s="2" t="s">
        <v>68</v>
      </c>
      <c r="I806" s="4">
        <v>24.84</v>
      </c>
      <c r="J806" s="2" t="s">
        <v>69</v>
      </c>
      <c r="K806" s="3">
        <v>195000</v>
      </c>
      <c r="L806" s="3" t="s">
        <v>277</v>
      </c>
      <c r="M806" s="3">
        <v>4485000</v>
      </c>
      <c r="N806" s="5">
        <v>45141</v>
      </c>
      <c r="O806" s="5">
        <v>45142</v>
      </c>
      <c r="P806" s="2"/>
      <c r="Q806" s="2"/>
      <c r="R806" s="2"/>
      <c r="S806" s="2" t="s">
        <v>71</v>
      </c>
      <c r="T806" t="str">
        <f t="shared" si="12"/>
        <v>1000001010KERAMIK 123BAMBANGAGT912220RdWakatobi Siena90X1523BOX24,84M2195000Hitam44850004514145142Depok</v>
      </c>
    </row>
    <row r="807" spans="1:20" x14ac:dyDescent="0.3">
      <c r="A807" s="2">
        <v>1000001010</v>
      </c>
      <c r="B807" s="2" t="s">
        <v>63</v>
      </c>
      <c r="C807" s="2" t="s">
        <v>64</v>
      </c>
      <c r="D807" s="2" t="s">
        <v>278</v>
      </c>
      <c r="E807" s="2" t="s">
        <v>279</v>
      </c>
      <c r="F807" s="2" t="s">
        <v>259</v>
      </c>
      <c r="G807" s="3">
        <v>48</v>
      </c>
      <c r="H807" s="2" t="s">
        <v>68</v>
      </c>
      <c r="I807" s="4">
        <v>51.84</v>
      </c>
      <c r="J807" s="2" t="s">
        <v>69</v>
      </c>
      <c r="K807" s="3">
        <v>195000</v>
      </c>
      <c r="L807" s="3" t="s">
        <v>277</v>
      </c>
      <c r="M807" s="3">
        <v>9360000</v>
      </c>
      <c r="N807" s="5">
        <v>45140</v>
      </c>
      <c r="O807" s="5">
        <v>45142</v>
      </c>
      <c r="P807" s="2"/>
      <c r="Q807" s="2"/>
      <c r="R807" s="2"/>
      <c r="S807" s="2" t="s">
        <v>71</v>
      </c>
      <c r="T807" t="str">
        <f t="shared" si="12"/>
        <v>1000001010KERAMIK 123BAMBANGAGT912233RdTanimbar Beige90X1548BOX51,84M2195000Hitam93600004514045142Depok</v>
      </c>
    </row>
    <row r="808" spans="1:20" x14ac:dyDescent="0.3">
      <c r="A808" s="2">
        <v>1000001010</v>
      </c>
      <c r="B808" s="2" t="s">
        <v>63</v>
      </c>
      <c r="C808" s="2" t="s">
        <v>64</v>
      </c>
      <c r="D808" s="2" t="s">
        <v>298</v>
      </c>
      <c r="E808" s="2" t="s">
        <v>299</v>
      </c>
      <c r="F808" s="2" t="s">
        <v>259</v>
      </c>
      <c r="G808" s="3">
        <v>3</v>
      </c>
      <c r="H808" s="2" t="s">
        <v>68</v>
      </c>
      <c r="I808" s="4">
        <v>3.24</v>
      </c>
      <c r="J808" s="2" t="s">
        <v>69</v>
      </c>
      <c r="K808" s="3">
        <v>195000</v>
      </c>
      <c r="L808" s="3" t="s">
        <v>277</v>
      </c>
      <c r="M808" s="3">
        <v>585000</v>
      </c>
      <c r="N808" s="5">
        <v>45140</v>
      </c>
      <c r="O808" s="5">
        <v>45142</v>
      </c>
      <c r="P808" s="2"/>
      <c r="Q808" s="2"/>
      <c r="R808" s="2"/>
      <c r="S808" s="2" t="s">
        <v>71</v>
      </c>
      <c r="T808" t="str">
        <f t="shared" si="12"/>
        <v>1000001010KERAMIK 123BAMBANGAGT915527RdNorth White90X153BOX3,24M2195000Hitam5850004514045142Depok</v>
      </c>
    </row>
    <row r="809" spans="1:20" x14ac:dyDescent="0.3">
      <c r="A809" s="2">
        <v>1000001010</v>
      </c>
      <c r="B809" s="2" t="s">
        <v>63</v>
      </c>
      <c r="C809" s="2" t="s">
        <v>64</v>
      </c>
      <c r="D809" s="2" t="s">
        <v>300</v>
      </c>
      <c r="E809" s="2" t="s">
        <v>301</v>
      </c>
      <c r="F809" s="2" t="s">
        <v>259</v>
      </c>
      <c r="G809" s="3">
        <v>11</v>
      </c>
      <c r="H809" s="2" t="s">
        <v>68</v>
      </c>
      <c r="I809" s="4">
        <v>11.88</v>
      </c>
      <c r="J809" s="2" t="s">
        <v>69</v>
      </c>
      <c r="K809" s="3">
        <v>195000</v>
      </c>
      <c r="L809" s="3" t="s">
        <v>277</v>
      </c>
      <c r="M809" s="3">
        <v>2145000</v>
      </c>
      <c r="N809" s="5">
        <v>45140</v>
      </c>
      <c r="O809" s="5">
        <v>45142</v>
      </c>
      <c r="P809" s="2"/>
      <c r="Q809" s="2"/>
      <c r="R809" s="2"/>
      <c r="S809" s="2" t="s">
        <v>71</v>
      </c>
      <c r="T809" t="str">
        <f t="shared" si="12"/>
        <v>1000001010KERAMIK 123BAMBANGAGT915524RdNorth Grey90X1511BOX11,88M2195000Hitam21450004514045142Depok</v>
      </c>
    </row>
    <row r="810" spans="1:20" x14ac:dyDescent="0.3">
      <c r="A810" s="2">
        <v>1000001212</v>
      </c>
      <c r="B810" s="2" t="s">
        <v>72</v>
      </c>
      <c r="C810" s="2" t="s">
        <v>64</v>
      </c>
      <c r="D810" s="2" t="s">
        <v>302</v>
      </c>
      <c r="E810" s="2" t="s">
        <v>303</v>
      </c>
      <c r="F810" s="2" t="s">
        <v>259</v>
      </c>
      <c r="G810" s="3">
        <v>8</v>
      </c>
      <c r="H810" s="2" t="s">
        <v>68</v>
      </c>
      <c r="I810" s="4">
        <v>8.64</v>
      </c>
      <c r="J810" s="2" t="s">
        <v>69</v>
      </c>
      <c r="K810" s="3">
        <v>195000</v>
      </c>
      <c r="L810" s="3" t="s">
        <v>277</v>
      </c>
      <c r="M810" s="3">
        <v>1560000</v>
      </c>
      <c r="N810" s="5">
        <v>45196</v>
      </c>
      <c r="O810" s="5">
        <v>45196</v>
      </c>
      <c r="P810" s="2"/>
      <c r="Q810" s="2"/>
      <c r="R810" s="2"/>
      <c r="S810" s="2" t="s">
        <v>75</v>
      </c>
      <c r="T810" t="str">
        <f t="shared" si="12"/>
        <v>1000001212KARYA MATERIALBAMBANGAGT915502RHickory Wengue90X158BOX8,64M2195000Hitam15600004519645196Bekasi</v>
      </c>
    </row>
    <row r="811" spans="1:20" x14ac:dyDescent="0.3">
      <c r="A811" s="2">
        <v>1000001010</v>
      </c>
      <c r="B811" s="2" t="s">
        <v>63</v>
      </c>
      <c r="C811" s="2" t="s">
        <v>82</v>
      </c>
      <c r="D811" s="2" t="s">
        <v>304</v>
      </c>
      <c r="E811" s="2" t="s">
        <v>305</v>
      </c>
      <c r="F811" s="2" t="s">
        <v>259</v>
      </c>
      <c r="G811" s="3">
        <v>6</v>
      </c>
      <c r="H811" s="2" t="s">
        <v>68</v>
      </c>
      <c r="I811" s="4">
        <v>6.48</v>
      </c>
      <c r="J811" s="2" t="s">
        <v>69</v>
      </c>
      <c r="K811" s="3">
        <v>195000</v>
      </c>
      <c r="L811" s="3" t="s">
        <v>277</v>
      </c>
      <c r="M811" s="3">
        <v>1170000</v>
      </c>
      <c r="N811" s="5">
        <v>45194</v>
      </c>
      <c r="O811" s="5">
        <v>45196</v>
      </c>
      <c r="P811" s="2"/>
      <c r="Q811" s="2"/>
      <c r="R811" s="2"/>
      <c r="S811" s="2" t="s">
        <v>71</v>
      </c>
      <c r="T811" t="str">
        <f t="shared" si="12"/>
        <v>1000001010KERAMIK 123RIZALAGT912202RCedar Sand90X156BOX6,48M2195000Hitam11700004519445196Depok</v>
      </c>
    </row>
    <row r="812" spans="1:20" x14ac:dyDescent="0.3">
      <c r="A812" s="2">
        <v>1000001212</v>
      </c>
      <c r="B812" s="2" t="s">
        <v>72</v>
      </c>
      <c r="C812" s="2" t="s">
        <v>64</v>
      </c>
      <c r="D812" s="2" t="s">
        <v>306</v>
      </c>
      <c r="E812" s="2" t="s">
        <v>307</v>
      </c>
      <c r="F812" s="2" t="s">
        <v>259</v>
      </c>
      <c r="G812" s="3">
        <v>104</v>
      </c>
      <c r="H812" s="2" t="s">
        <v>68</v>
      </c>
      <c r="I812" s="4">
        <v>112.32</v>
      </c>
      <c r="J812" s="2" t="s">
        <v>69</v>
      </c>
      <c r="K812" s="3">
        <v>195000</v>
      </c>
      <c r="L812" s="3" t="s">
        <v>277</v>
      </c>
      <c r="M812" s="3">
        <v>20280000</v>
      </c>
      <c r="N812" s="5">
        <v>45177</v>
      </c>
      <c r="O812" s="5">
        <v>45181</v>
      </c>
      <c r="P812" s="2"/>
      <c r="Q812" s="2"/>
      <c r="R812" s="2"/>
      <c r="S812" s="2" t="s">
        <v>75</v>
      </c>
      <c r="T812" t="str">
        <f t="shared" si="12"/>
        <v>1000001212KARYA MATERIALBAMBANGAGT915525RdNorth Capuccino90X15104BOX112,32M2195000Hitam202800004517745181Bekasi</v>
      </c>
    </row>
    <row r="813" spans="1:20" x14ac:dyDescent="0.3">
      <c r="A813" s="2">
        <v>1000001010</v>
      </c>
      <c r="B813" s="2" t="s">
        <v>63</v>
      </c>
      <c r="C813" s="2" t="s">
        <v>82</v>
      </c>
      <c r="D813" s="2" t="s">
        <v>302</v>
      </c>
      <c r="E813" s="2" t="s">
        <v>303</v>
      </c>
      <c r="F813" s="2" t="s">
        <v>259</v>
      </c>
      <c r="G813" s="3">
        <v>2</v>
      </c>
      <c r="H813" s="2" t="s">
        <v>68</v>
      </c>
      <c r="I813" s="4">
        <v>2.16</v>
      </c>
      <c r="J813" s="2" t="s">
        <v>69</v>
      </c>
      <c r="K813" s="3">
        <v>195000</v>
      </c>
      <c r="L813" s="3" t="s">
        <v>277</v>
      </c>
      <c r="M813" s="3">
        <v>390000</v>
      </c>
      <c r="N813" s="5">
        <v>45187</v>
      </c>
      <c r="O813" s="5">
        <v>45188</v>
      </c>
      <c r="P813" s="2"/>
      <c r="Q813" s="2"/>
      <c r="R813" s="2"/>
      <c r="S813" s="2" t="s">
        <v>71</v>
      </c>
      <c r="T813" t="str">
        <f t="shared" si="12"/>
        <v>1000001010KERAMIK 123RIZALAGT915502RHickory Wengue90X152BOX2,16M2195000Hitam3900004518745188Depok</v>
      </c>
    </row>
    <row r="814" spans="1:20" x14ac:dyDescent="0.3">
      <c r="A814" s="2">
        <v>1000001212</v>
      </c>
      <c r="B814" s="2" t="s">
        <v>72</v>
      </c>
      <c r="C814" s="2" t="s">
        <v>64</v>
      </c>
      <c r="D814" s="2" t="s">
        <v>306</v>
      </c>
      <c r="E814" s="2" t="s">
        <v>307</v>
      </c>
      <c r="F814" s="2" t="s">
        <v>259</v>
      </c>
      <c r="G814" s="3">
        <v>7</v>
      </c>
      <c r="H814" s="2" t="s">
        <v>68</v>
      </c>
      <c r="I814" s="4">
        <v>7.56</v>
      </c>
      <c r="J814" s="2" t="s">
        <v>69</v>
      </c>
      <c r="K814" s="3">
        <v>195000</v>
      </c>
      <c r="L814" s="3" t="s">
        <v>277</v>
      </c>
      <c r="M814" s="3">
        <v>1365000</v>
      </c>
      <c r="N814" s="5">
        <v>45206</v>
      </c>
      <c r="O814" s="5">
        <v>45210</v>
      </c>
      <c r="P814" s="2"/>
      <c r="Q814" s="2"/>
      <c r="R814" s="6"/>
      <c r="S814" s="2" t="s">
        <v>75</v>
      </c>
      <c r="T814" t="str">
        <f t="shared" si="12"/>
        <v>1000001212KARYA MATERIALBAMBANGAGT915525RdNorth Capuccino90X157BOX7,56M2195000Hitam13650004520645210Bekasi</v>
      </c>
    </row>
    <row r="815" spans="1:20" x14ac:dyDescent="0.3">
      <c r="A815" s="2">
        <v>1000001212</v>
      </c>
      <c r="B815" s="2" t="s">
        <v>72</v>
      </c>
      <c r="C815" s="2" t="s">
        <v>64</v>
      </c>
      <c r="D815" s="2" t="s">
        <v>288</v>
      </c>
      <c r="E815" s="2" t="s">
        <v>289</v>
      </c>
      <c r="F815" s="2" t="s">
        <v>259</v>
      </c>
      <c r="G815" s="3">
        <v>5</v>
      </c>
      <c r="H815" s="2" t="s">
        <v>68</v>
      </c>
      <c r="I815" s="4">
        <v>5.4</v>
      </c>
      <c r="J815" s="2" t="s">
        <v>69</v>
      </c>
      <c r="K815" s="3">
        <v>195000</v>
      </c>
      <c r="L815" s="3" t="s">
        <v>277</v>
      </c>
      <c r="M815" s="3">
        <v>975000</v>
      </c>
      <c r="N815" s="5">
        <v>45223</v>
      </c>
      <c r="O815" s="5">
        <v>45223</v>
      </c>
      <c r="P815" s="2"/>
      <c r="Q815" s="2"/>
      <c r="R815" s="6"/>
      <c r="S815" s="2" t="s">
        <v>75</v>
      </c>
      <c r="T815" t="str">
        <f t="shared" si="12"/>
        <v>1000001212KARYA MATERIALBAMBANGAGT912221RdQuercia Pine90X155BOX5,4M2195000Hitam9750004522345223Bekasi</v>
      </c>
    </row>
    <row r="816" spans="1:20" x14ac:dyDescent="0.3">
      <c r="A816" s="2">
        <v>1000001212</v>
      </c>
      <c r="B816" s="2" t="s">
        <v>72</v>
      </c>
      <c r="C816" s="2" t="s">
        <v>64</v>
      </c>
      <c r="D816" s="2" t="s">
        <v>278</v>
      </c>
      <c r="E816" s="2" t="s">
        <v>279</v>
      </c>
      <c r="F816" s="2" t="s">
        <v>259</v>
      </c>
      <c r="G816" s="3">
        <v>11</v>
      </c>
      <c r="H816" s="2" t="s">
        <v>68</v>
      </c>
      <c r="I816" s="4">
        <v>11.88</v>
      </c>
      <c r="J816" s="2" t="s">
        <v>69</v>
      </c>
      <c r="K816" s="3">
        <v>195000</v>
      </c>
      <c r="L816" s="3" t="s">
        <v>277</v>
      </c>
      <c r="M816" s="3">
        <v>2145000</v>
      </c>
      <c r="N816" s="5">
        <v>45226</v>
      </c>
      <c r="O816" s="5">
        <v>45229</v>
      </c>
      <c r="P816" s="2"/>
      <c r="Q816" s="2"/>
      <c r="R816" s="6"/>
      <c r="S816" s="2" t="s">
        <v>75</v>
      </c>
      <c r="T816" t="str">
        <f t="shared" si="12"/>
        <v>1000001212KARYA MATERIALBAMBANGAGT912233RdTanimbar Beige90X1511BOX11,88M2195000Hitam21450004522645229Bekasi</v>
      </c>
    </row>
    <row r="817" spans="1:20" x14ac:dyDescent="0.3">
      <c r="A817" s="2">
        <v>1000001212</v>
      </c>
      <c r="B817" s="2" t="s">
        <v>72</v>
      </c>
      <c r="C817" s="2" t="s">
        <v>64</v>
      </c>
      <c r="D817" s="2" t="s">
        <v>288</v>
      </c>
      <c r="E817" s="2" t="s">
        <v>289</v>
      </c>
      <c r="F817" s="2" t="s">
        <v>259</v>
      </c>
      <c r="G817" s="3">
        <v>88</v>
      </c>
      <c r="H817" s="2" t="s">
        <v>68</v>
      </c>
      <c r="I817" s="4">
        <v>95.04</v>
      </c>
      <c r="J817" s="2" t="s">
        <v>69</v>
      </c>
      <c r="K817" s="3">
        <v>195000</v>
      </c>
      <c r="L817" s="3" t="s">
        <v>277</v>
      </c>
      <c r="M817" s="3">
        <v>17160000</v>
      </c>
      <c r="N817" s="5">
        <v>45196</v>
      </c>
      <c r="O817" s="5">
        <v>45201</v>
      </c>
      <c r="P817" s="2"/>
      <c r="Q817" s="2"/>
      <c r="R817" s="6"/>
      <c r="S817" s="2" t="s">
        <v>75</v>
      </c>
      <c r="T817" t="str">
        <f t="shared" si="12"/>
        <v>1000001212KARYA MATERIALBAMBANGAGT912221RdQuercia Pine90X1588BOX95,04M2195000Hitam171600004519645201Bekasi</v>
      </c>
    </row>
    <row r="818" spans="1:20" x14ac:dyDescent="0.3">
      <c r="A818" s="2">
        <v>1000001212</v>
      </c>
      <c r="B818" s="2" t="s">
        <v>72</v>
      </c>
      <c r="C818" s="2" t="s">
        <v>64</v>
      </c>
      <c r="D818" s="2" t="s">
        <v>278</v>
      </c>
      <c r="E818" s="2" t="s">
        <v>279</v>
      </c>
      <c r="F818" s="2" t="s">
        <v>259</v>
      </c>
      <c r="G818" s="3">
        <v>26</v>
      </c>
      <c r="H818" s="2" t="s">
        <v>68</v>
      </c>
      <c r="I818" s="4">
        <v>28.08</v>
      </c>
      <c r="J818" s="2" t="s">
        <v>69</v>
      </c>
      <c r="K818" s="3">
        <v>195000</v>
      </c>
      <c r="L818" s="3" t="s">
        <v>277</v>
      </c>
      <c r="M818" s="3">
        <v>5070000</v>
      </c>
      <c r="N818" s="5">
        <v>45202</v>
      </c>
      <c r="O818" s="5">
        <v>45203</v>
      </c>
      <c r="P818" s="2"/>
      <c r="Q818" s="2"/>
      <c r="R818" s="6"/>
      <c r="S818" s="2" t="s">
        <v>75</v>
      </c>
      <c r="T818" t="str">
        <f t="shared" si="12"/>
        <v>1000001212KARYA MATERIALBAMBANGAGT912233RdTanimbar Beige90X1526BOX28,08M2195000Hitam50700004520245203Bekasi</v>
      </c>
    </row>
    <row r="819" spans="1:20" x14ac:dyDescent="0.3">
      <c r="A819" s="2">
        <v>1000001212</v>
      </c>
      <c r="B819" s="2" t="s">
        <v>72</v>
      </c>
      <c r="C819" s="2" t="s">
        <v>64</v>
      </c>
      <c r="D819" s="2" t="s">
        <v>278</v>
      </c>
      <c r="E819" s="2" t="s">
        <v>279</v>
      </c>
      <c r="F819" s="2" t="s">
        <v>259</v>
      </c>
      <c r="G819" s="3">
        <v>2</v>
      </c>
      <c r="H819" s="2" t="s">
        <v>68</v>
      </c>
      <c r="I819" s="4">
        <v>2.16</v>
      </c>
      <c r="J819" s="2" t="s">
        <v>69</v>
      </c>
      <c r="K819" s="3">
        <v>195000</v>
      </c>
      <c r="L819" s="3" t="s">
        <v>277</v>
      </c>
      <c r="M819" s="3">
        <v>390000</v>
      </c>
      <c r="N819" s="5">
        <v>45209</v>
      </c>
      <c r="O819" s="5">
        <v>45209</v>
      </c>
      <c r="P819" s="2"/>
      <c r="Q819" s="2"/>
      <c r="R819" s="6"/>
      <c r="S819" s="2" t="s">
        <v>75</v>
      </c>
      <c r="T819" t="str">
        <f t="shared" si="12"/>
        <v>1000001212KARYA MATERIALBAMBANGAGT912233RdTanimbar Beige90X152BOX2,16M2195000Hitam3900004520945209Bekasi</v>
      </c>
    </row>
    <row r="820" spans="1:20" x14ac:dyDescent="0.3">
      <c r="A820" s="2">
        <v>1000001010</v>
      </c>
      <c r="B820" s="2" t="s">
        <v>63</v>
      </c>
      <c r="C820" s="2" t="s">
        <v>82</v>
      </c>
      <c r="D820" s="2" t="s">
        <v>308</v>
      </c>
      <c r="E820" s="2" t="s">
        <v>309</v>
      </c>
      <c r="F820" s="2" t="s">
        <v>259</v>
      </c>
      <c r="G820" s="3">
        <v>4</v>
      </c>
      <c r="H820" s="2" t="s">
        <v>68</v>
      </c>
      <c r="I820" s="4">
        <v>4.32</v>
      </c>
      <c r="J820" s="2" t="s">
        <v>69</v>
      </c>
      <c r="K820" s="3">
        <v>195000</v>
      </c>
      <c r="L820" s="3" t="s">
        <v>277</v>
      </c>
      <c r="M820" s="3">
        <v>780000</v>
      </c>
      <c r="N820" s="5">
        <v>45204</v>
      </c>
      <c r="O820" s="5">
        <v>45209</v>
      </c>
      <c r="P820" s="2"/>
      <c r="Q820" s="2"/>
      <c r="R820" s="2"/>
      <c r="S820" s="2" t="s">
        <v>71</v>
      </c>
      <c r="T820" t="str">
        <f t="shared" si="12"/>
        <v>1000001010KERAMIK 123RIZALAGT912217RdSedona Natural90X154BOX4,32M2195000Hitam7800004520445209Depok</v>
      </c>
    </row>
    <row r="821" spans="1:20" x14ac:dyDescent="0.3">
      <c r="A821" s="2">
        <v>1000001212</v>
      </c>
      <c r="B821" s="2" t="s">
        <v>72</v>
      </c>
      <c r="C821" s="2" t="s">
        <v>64</v>
      </c>
      <c r="D821" s="2" t="s">
        <v>288</v>
      </c>
      <c r="E821" s="2" t="s">
        <v>289</v>
      </c>
      <c r="F821" s="2" t="s">
        <v>259</v>
      </c>
      <c r="G821" s="3">
        <v>7</v>
      </c>
      <c r="H821" s="2" t="s">
        <v>68</v>
      </c>
      <c r="I821" s="4">
        <v>7.56</v>
      </c>
      <c r="J821" s="2" t="s">
        <v>69</v>
      </c>
      <c r="K821" s="3">
        <v>195000</v>
      </c>
      <c r="L821" s="3" t="s">
        <v>277</v>
      </c>
      <c r="M821" s="3">
        <v>1365000</v>
      </c>
      <c r="N821" s="5">
        <v>45251</v>
      </c>
      <c r="O821" s="5">
        <v>45251</v>
      </c>
      <c r="P821" s="2"/>
      <c r="Q821" s="2"/>
      <c r="R821" s="6"/>
      <c r="S821" s="2" t="s">
        <v>75</v>
      </c>
      <c r="T821" t="str">
        <f t="shared" si="12"/>
        <v>1000001212KARYA MATERIALBAMBANGAGT912221RdQuercia Pine90X157BOX7,56M2195000Hitam13650004525145251Bekasi</v>
      </c>
    </row>
    <row r="822" spans="1:20" x14ac:dyDescent="0.3">
      <c r="A822" s="2">
        <v>1000001212</v>
      </c>
      <c r="B822" s="2" t="s">
        <v>72</v>
      </c>
      <c r="C822" s="2" t="s">
        <v>64</v>
      </c>
      <c r="D822" s="2" t="s">
        <v>288</v>
      </c>
      <c r="E822" s="2" t="s">
        <v>289</v>
      </c>
      <c r="F822" s="2" t="s">
        <v>259</v>
      </c>
      <c r="G822" s="3">
        <v>1</v>
      </c>
      <c r="H822" s="2" t="s">
        <v>68</v>
      </c>
      <c r="I822" s="4">
        <v>1.08</v>
      </c>
      <c r="J822" s="2" t="s">
        <v>69</v>
      </c>
      <c r="K822" s="3">
        <v>195000</v>
      </c>
      <c r="L822" s="3" t="s">
        <v>277</v>
      </c>
      <c r="M822" s="3">
        <v>195000</v>
      </c>
      <c r="N822" s="5">
        <v>45251</v>
      </c>
      <c r="O822" s="5">
        <v>45251</v>
      </c>
      <c r="P822" s="2"/>
      <c r="Q822" s="2"/>
      <c r="R822" s="6"/>
      <c r="S822" s="2" t="s">
        <v>75</v>
      </c>
      <c r="T822" t="str">
        <f t="shared" si="12"/>
        <v>1000001212KARYA MATERIALBAMBANGAGT912221RdQuercia Pine90X151BOX1,08M2195000Hitam1950004525145251Bekasi</v>
      </c>
    </row>
    <row r="823" spans="1:20" x14ac:dyDescent="0.3">
      <c r="A823" s="2">
        <v>1000001212</v>
      </c>
      <c r="B823" s="2" t="s">
        <v>72</v>
      </c>
      <c r="C823" s="2" t="s">
        <v>64</v>
      </c>
      <c r="D823" s="2" t="s">
        <v>288</v>
      </c>
      <c r="E823" s="2" t="s">
        <v>289</v>
      </c>
      <c r="F823" s="2" t="s">
        <v>259</v>
      </c>
      <c r="G823" s="3">
        <v>1</v>
      </c>
      <c r="H823" s="2" t="s">
        <v>68</v>
      </c>
      <c r="I823" s="4">
        <v>1.08</v>
      </c>
      <c r="J823" s="2" t="s">
        <v>69</v>
      </c>
      <c r="K823" s="3">
        <v>195000</v>
      </c>
      <c r="L823" s="3" t="s">
        <v>277</v>
      </c>
      <c r="M823" s="3">
        <v>195000</v>
      </c>
      <c r="N823" s="5">
        <v>45232</v>
      </c>
      <c r="O823" s="5">
        <v>45232</v>
      </c>
      <c r="P823" s="2"/>
      <c r="Q823" s="2"/>
      <c r="R823" s="6"/>
      <c r="S823" s="2" t="s">
        <v>75</v>
      </c>
      <c r="T823" t="str">
        <f t="shared" si="12"/>
        <v>1000001212KARYA MATERIALBAMBANGAGT912221RdQuercia Pine90X151BOX1,08M2195000Hitam1950004523245232Bekasi</v>
      </c>
    </row>
    <row r="824" spans="1:20" x14ac:dyDescent="0.3">
      <c r="A824" s="2">
        <v>1000001010</v>
      </c>
      <c r="B824" s="2" t="s">
        <v>63</v>
      </c>
      <c r="C824" s="2" t="s">
        <v>82</v>
      </c>
      <c r="D824" s="2" t="s">
        <v>310</v>
      </c>
      <c r="E824" s="2" t="s">
        <v>311</v>
      </c>
      <c r="F824" s="2" t="s">
        <v>259</v>
      </c>
      <c r="G824" s="3">
        <v>10</v>
      </c>
      <c r="H824" s="2" t="s">
        <v>68</v>
      </c>
      <c r="I824" s="4">
        <v>10.8</v>
      </c>
      <c r="J824" s="2" t="s">
        <v>69</v>
      </c>
      <c r="K824" s="3">
        <v>195000</v>
      </c>
      <c r="L824" s="3" t="s">
        <v>277</v>
      </c>
      <c r="M824" s="3">
        <v>1950000</v>
      </c>
      <c r="N824" s="5">
        <v>45229</v>
      </c>
      <c r="O824" s="5">
        <v>45231</v>
      </c>
      <c r="P824" s="2"/>
      <c r="Q824" s="2"/>
      <c r="R824" s="2"/>
      <c r="S824" s="2" t="s">
        <v>71</v>
      </c>
      <c r="T824" t="str">
        <f t="shared" si="12"/>
        <v>1000001010KERAMIK 123RIZALAGT912219RdWakatobi Crema90X1510BOX10,8M2195000Hitam19500004522945231Depok</v>
      </c>
    </row>
    <row r="825" spans="1:20" x14ac:dyDescent="0.3">
      <c r="A825" s="2">
        <v>1000001212</v>
      </c>
      <c r="B825" s="2" t="s">
        <v>72</v>
      </c>
      <c r="C825" s="2" t="s">
        <v>64</v>
      </c>
      <c r="D825" s="2" t="s">
        <v>290</v>
      </c>
      <c r="E825" s="2" t="s">
        <v>291</v>
      </c>
      <c r="F825" s="2" t="s">
        <v>259</v>
      </c>
      <c r="G825" s="3">
        <v>30</v>
      </c>
      <c r="H825" s="2" t="s">
        <v>68</v>
      </c>
      <c r="I825" s="4">
        <v>32.4</v>
      </c>
      <c r="J825" s="2" t="s">
        <v>69</v>
      </c>
      <c r="K825" s="3">
        <v>195000</v>
      </c>
      <c r="L825" s="3" t="s">
        <v>277</v>
      </c>
      <c r="M825" s="3">
        <v>5850000</v>
      </c>
      <c r="N825" s="5">
        <v>45282</v>
      </c>
      <c r="O825" s="5">
        <v>45282</v>
      </c>
      <c r="P825" s="2"/>
      <c r="Q825" s="2"/>
      <c r="R825" s="6"/>
      <c r="S825" s="2" t="s">
        <v>75</v>
      </c>
      <c r="T825" t="str">
        <f t="shared" si="12"/>
        <v>1000001212KARYA MATERIALBAMBANGAGT915519RdQueensland Pine90X1530BOX32,4M2195000Hitam58500004528245282Bekasi</v>
      </c>
    </row>
    <row r="826" spans="1:20" x14ac:dyDescent="0.3">
      <c r="A826" s="2">
        <v>1000001212</v>
      </c>
      <c r="B826" s="2" t="s">
        <v>72</v>
      </c>
      <c r="C826" s="2" t="s">
        <v>64</v>
      </c>
      <c r="D826" s="2" t="s">
        <v>278</v>
      </c>
      <c r="E826" s="2" t="s">
        <v>279</v>
      </c>
      <c r="F826" s="2" t="s">
        <v>259</v>
      </c>
      <c r="G826" s="3">
        <v>26</v>
      </c>
      <c r="H826" s="2" t="s">
        <v>68</v>
      </c>
      <c r="I826" s="4">
        <v>28.08</v>
      </c>
      <c r="J826" s="2" t="s">
        <v>69</v>
      </c>
      <c r="K826" s="3">
        <v>195000</v>
      </c>
      <c r="L826" s="3" t="s">
        <v>277</v>
      </c>
      <c r="M826" s="3">
        <v>5070000</v>
      </c>
      <c r="N826" s="5">
        <v>45266</v>
      </c>
      <c r="O826" s="5">
        <v>45268</v>
      </c>
      <c r="P826" s="2"/>
      <c r="Q826" s="2"/>
      <c r="R826" s="6"/>
      <c r="S826" s="2" t="s">
        <v>75</v>
      </c>
      <c r="T826" t="str">
        <f t="shared" si="12"/>
        <v>1000001212KARYA MATERIALBAMBANGAGT912233RdTanimbar Beige90X1526BOX28,08M2195000Hitam50700004526645268Bekasi</v>
      </c>
    </row>
    <row r="827" spans="1:20" x14ac:dyDescent="0.3">
      <c r="A827" s="2">
        <v>1000001212</v>
      </c>
      <c r="B827" s="2" t="s">
        <v>72</v>
      </c>
      <c r="C827" s="2" t="s">
        <v>64</v>
      </c>
      <c r="D827" s="2" t="s">
        <v>278</v>
      </c>
      <c r="E827" s="2" t="s">
        <v>279</v>
      </c>
      <c r="F827" s="2" t="s">
        <v>259</v>
      </c>
      <c r="G827" s="3">
        <v>9</v>
      </c>
      <c r="H827" s="2" t="s">
        <v>68</v>
      </c>
      <c r="I827" s="4">
        <v>9.7200000000000006</v>
      </c>
      <c r="J827" s="2" t="s">
        <v>69</v>
      </c>
      <c r="K827" s="3">
        <v>195000</v>
      </c>
      <c r="L827" s="3" t="s">
        <v>277</v>
      </c>
      <c r="M827" s="3">
        <v>1755000</v>
      </c>
      <c r="N827" s="5">
        <v>45271</v>
      </c>
      <c r="O827" s="5">
        <v>45273</v>
      </c>
      <c r="P827" s="2"/>
      <c r="Q827" s="2"/>
      <c r="R827" s="6"/>
      <c r="S827" s="2" t="s">
        <v>75</v>
      </c>
      <c r="T827" t="str">
        <f t="shared" si="12"/>
        <v>1000001212KARYA MATERIALBAMBANGAGT912233RdTanimbar Beige90X159BOX9,72M2195000Hitam17550004527145273Bekasi</v>
      </c>
    </row>
    <row r="828" spans="1:20" x14ac:dyDescent="0.3">
      <c r="A828" s="2">
        <v>1000001212</v>
      </c>
      <c r="B828" s="2" t="s">
        <v>72</v>
      </c>
      <c r="C828" s="2" t="s">
        <v>64</v>
      </c>
      <c r="D828" s="2" t="s">
        <v>292</v>
      </c>
      <c r="E828" s="2" t="s">
        <v>293</v>
      </c>
      <c r="F828" s="2" t="s">
        <v>259</v>
      </c>
      <c r="G828" s="3">
        <v>34</v>
      </c>
      <c r="H828" s="2" t="s">
        <v>68</v>
      </c>
      <c r="I828" s="4">
        <v>36.72</v>
      </c>
      <c r="J828" s="2" t="s">
        <v>69</v>
      </c>
      <c r="K828" s="3">
        <v>195000</v>
      </c>
      <c r="L828" s="3" t="s">
        <v>277</v>
      </c>
      <c r="M828" s="3">
        <v>6630000</v>
      </c>
      <c r="N828" s="5">
        <v>44952</v>
      </c>
      <c r="O828" s="5">
        <v>44957</v>
      </c>
      <c r="P828" s="2"/>
      <c r="Q828" s="2"/>
      <c r="R828" s="2"/>
      <c r="S828" s="2" t="s">
        <v>75</v>
      </c>
      <c r="T828" t="str">
        <f t="shared" si="12"/>
        <v>1000001212KARYA MATERIALBAMBANGAGT912214RdParottia Walnut90X1534BOX36,72M2195000Hitam66300004495244957Bekasi</v>
      </c>
    </row>
    <row r="829" spans="1:20" x14ac:dyDescent="0.3">
      <c r="A829" s="2">
        <v>1000001212</v>
      </c>
      <c r="B829" s="2" t="s">
        <v>72</v>
      </c>
      <c r="C829" s="2" t="s">
        <v>64</v>
      </c>
      <c r="D829" s="2" t="s">
        <v>312</v>
      </c>
      <c r="E829" s="2" t="s">
        <v>313</v>
      </c>
      <c r="F829" s="2" t="s">
        <v>259</v>
      </c>
      <c r="G829" s="3">
        <v>2</v>
      </c>
      <c r="H829" s="2" t="s">
        <v>68</v>
      </c>
      <c r="I829" s="4">
        <v>2.16</v>
      </c>
      <c r="J829" s="2" t="s">
        <v>69</v>
      </c>
      <c r="K829" s="3">
        <v>195000</v>
      </c>
      <c r="L829" s="3" t="s">
        <v>277</v>
      </c>
      <c r="M829" s="3">
        <v>390000</v>
      </c>
      <c r="N829" s="5">
        <v>44957</v>
      </c>
      <c r="O829" s="5">
        <v>44957</v>
      </c>
      <c r="P829" s="2"/>
      <c r="Q829" s="2"/>
      <c r="R829" s="2"/>
      <c r="S829" s="2" t="s">
        <v>75</v>
      </c>
      <c r="T829" t="str">
        <f t="shared" si="12"/>
        <v>1000001212KARYA MATERIALBAMBANGAGT912229RdLignum Pine90X152BOX2,16M2195000Hitam3900004495744957Bekasi</v>
      </c>
    </row>
    <row r="830" spans="1:20" x14ac:dyDescent="0.3">
      <c r="A830" s="2">
        <v>1000001212</v>
      </c>
      <c r="B830" s="2" t="s">
        <v>72</v>
      </c>
      <c r="C830" s="2" t="s">
        <v>64</v>
      </c>
      <c r="D830" s="2" t="s">
        <v>280</v>
      </c>
      <c r="E830" s="2" t="s">
        <v>281</v>
      </c>
      <c r="F830" s="2" t="s">
        <v>259</v>
      </c>
      <c r="G830" s="3">
        <v>35</v>
      </c>
      <c r="H830" s="2" t="s">
        <v>68</v>
      </c>
      <c r="I830" s="4">
        <v>37.799999999999997</v>
      </c>
      <c r="J830" s="2" t="s">
        <v>69</v>
      </c>
      <c r="K830" s="3">
        <v>195000</v>
      </c>
      <c r="L830" s="3" t="s">
        <v>277</v>
      </c>
      <c r="M830" s="3">
        <v>6825000</v>
      </c>
      <c r="N830" s="5">
        <v>44945</v>
      </c>
      <c r="O830" s="5">
        <v>44945</v>
      </c>
      <c r="P830" s="2"/>
      <c r="Q830" s="2"/>
      <c r="R830" s="2"/>
      <c r="S830" s="2" t="s">
        <v>75</v>
      </c>
      <c r="T830" t="str">
        <f t="shared" si="12"/>
        <v>1000001212KARYA MATERIALBAMBANGAGT912234RdTanimbar Bruno90X1535BOX37,8M2195000Hitam68250004494544945Bekasi</v>
      </c>
    </row>
    <row r="831" spans="1:20" x14ac:dyDescent="0.3">
      <c r="A831" s="2">
        <v>1000001212</v>
      </c>
      <c r="B831" s="2" t="s">
        <v>72</v>
      </c>
      <c r="C831" s="2" t="s">
        <v>64</v>
      </c>
      <c r="D831" s="2" t="s">
        <v>298</v>
      </c>
      <c r="E831" s="2" t="s">
        <v>299</v>
      </c>
      <c r="F831" s="2" t="s">
        <v>259</v>
      </c>
      <c r="G831" s="3">
        <v>17</v>
      </c>
      <c r="H831" s="2" t="s">
        <v>68</v>
      </c>
      <c r="I831" s="4">
        <v>18.36</v>
      </c>
      <c r="J831" s="2" t="s">
        <v>69</v>
      </c>
      <c r="K831" s="3">
        <v>195000</v>
      </c>
      <c r="L831" s="3" t="s">
        <v>277</v>
      </c>
      <c r="M831" s="3">
        <v>3315000</v>
      </c>
      <c r="N831" s="5">
        <v>44971</v>
      </c>
      <c r="O831" s="5">
        <v>44977</v>
      </c>
      <c r="P831" s="2"/>
      <c r="Q831" s="2"/>
      <c r="R831" s="2"/>
      <c r="S831" s="2" t="s">
        <v>75</v>
      </c>
      <c r="T831" t="str">
        <f t="shared" si="12"/>
        <v>1000001212KARYA MATERIALBAMBANGAGT915527RdNorth White90X1517BOX18,36M2195000Hitam33150004497144977Bekasi</v>
      </c>
    </row>
    <row r="832" spans="1:20" x14ac:dyDescent="0.3">
      <c r="A832" s="2">
        <v>1000001212</v>
      </c>
      <c r="B832" s="2" t="s">
        <v>72</v>
      </c>
      <c r="C832" s="2" t="s">
        <v>64</v>
      </c>
      <c r="D832" s="2" t="s">
        <v>298</v>
      </c>
      <c r="E832" s="2" t="s">
        <v>299</v>
      </c>
      <c r="F832" s="2" t="s">
        <v>259</v>
      </c>
      <c r="G832" s="3">
        <v>3</v>
      </c>
      <c r="H832" s="2" t="s">
        <v>68</v>
      </c>
      <c r="I832" s="4">
        <v>3.24</v>
      </c>
      <c r="J832" s="2" t="s">
        <v>69</v>
      </c>
      <c r="K832" s="3">
        <v>195000</v>
      </c>
      <c r="L832" s="3" t="s">
        <v>277</v>
      </c>
      <c r="M832" s="3">
        <v>585000</v>
      </c>
      <c r="N832" s="5">
        <v>44971</v>
      </c>
      <c r="O832" s="5">
        <v>44985</v>
      </c>
      <c r="P832" s="2"/>
      <c r="Q832" s="2"/>
      <c r="R832" s="2"/>
      <c r="S832" s="2" t="s">
        <v>75</v>
      </c>
      <c r="T832" t="str">
        <f t="shared" si="12"/>
        <v>1000001212KARYA MATERIALBAMBANGAGT915527RdNorth White90X153BOX3,24M2195000Hitam5850004497144985Bekasi</v>
      </c>
    </row>
    <row r="833" spans="1:20" x14ac:dyDescent="0.3">
      <c r="A833" s="2">
        <v>1000001212</v>
      </c>
      <c r="B833" s="2" t="s">
        <v>72</v>
      </c>
      <c r="C833" s="2" t="s">
        <v>64</v>
      </c>
      <c r="D833" s="2" t="s">
        <v>292</v>
      </c>
      <c r="E833" s="2" t="s">
        <v>293</v>
      </c>
      <c r="F833" s="2" t="s">
        <v>259</v>
      </c>
      <c r="G833" s="3">
        <v>45</v>
      </c>
      <c r="H833" s="2" t="s">
        <v>68</v>
      </c>
      <c r="I833" s="4">
        <v>48.6</v>
      </c>
      <c r="J833" s="2" t="s">
        <v>69</v>
      </c>
      <c r="K833" s="3">
        <v>195000</v>
      </c>
      <c r="L833" s="3" t="s">
        <v>277</v>
      </c>
      <c r="M833" s="3">
        <v>8775000</v>
      </c>
      <c r="N833" s="5">
        <v>44981</v>
      </c>
      <c r="O833" s="5">
        <v>44985</v>
      </c>
      <c r="P833" s="2"/>
      <c r="Q833" s="2"/>
      <c r="R833" s="2"/>
      <c r="S833" s="2" t="s">
        <v>75</v>
      </c>
      <c r="T833" t="str">
        <f t="shared" si="12"/>
        <v>1000001212KARYA MATERIALBAMBANGAGT912214RdParottia Walnut90X1545BOX48,6M2195000Hitam87750004498144985Bekasi</v>
      </c>
    </row>
    <row r="834" spans="1:20" x14ac:dyDescent="0.3">
      <c r="A834" s="2">
        <v>1000001212</v>
      </c>
      <c r="B834" s="2" t="s">
        <v>72</v>
      </c>
      <c r="C834" s="2" t="s">
        <v>64</v>
      </c>
      <c r="D834" s="2" t="s">
        <v>286</v>
      </c>
      <c r="E834" s="2" t="s">
        <v>287</v>
      </c>
      <c r="F834" s="2" t="s">
        <v>259</v>
      </c>
      <c r="G834" s="3">
        <v>16</v>
      </c>
      <c r="H834" s="2" t="s">
        <v>68</v>
      </c>
      <c r="I834" s="4">
        <v>17.28</v>
      </c>
      <c r="J834" s="2" t="s">
        <v>69</v>
      </c>
      <c r="K834" s="3">
        <v>195000</v>
      </c>
      <c r="L834" s="3" t="s">
        <v>277</v>
      </c>
      <c r="M834" s="3">
        <v>3120000</v>
      </c>
      <c r="N834" s="5">
        <v>44958</v>
      </c>
      <c r="O834" s="5">
        <v>44959</v>
      </c>
      <c r="P834" s="2"/>
      <c r="Q834" s="2"/>
      <c r="R834" s="2"/>
      <c r="S834" s="2" t="s">
        <v>75</v>
      </c>
      <c r="T834" t="str">
        <f>_xlfn.CONCAT(A834:S834)</f>
        <v>1000001212KARYA MATERIALBAMBANGAGT912203RCedar Rosato90X1516BOX17,28M2195000Hitam31200004495844959Bekasi</v>
      </c>
    </row>
    <row r="835" spans="1:20" x14ac:dyDescent="0.3">
      <c r="A835" s="2">
        <v>1000001212</v>
      </c>
      <c r="B835" s="2" t="s">
        <v>72</v>
      </c>
      <c r="C835" s="2" t="s">
        <v>64</v>
      </c>
      <c r="D835" s="2" t="s">
        <v>314</v>
      </c>
      <c r="E835" s="2" t="s">
        <v>315</v>
      </c>
      <c r="F835" s="2" t="s">
        <v>259</v>
      </c>
      <c r="G835" s="3">
        <v>50</v>
      </c>
      <c r="H835" s="2" t="s">
        <v>68</v>
      </c>
      <c r="I835" s="4">
        <v>54</v>
      </c>
      <c r="J835" s="2" t="s">
        <v>69</v>
      </c>
      <c r="K835" s="3">
        <v>195000</v>
      </c>
      <c r="L835" s="3" t="s">
        <v>277</v>
      </c>
      <c r="M835" s="3">
        <v>9750000</v>
      </c>
      <c r="N835" s="5">
        <v>44957</v>
      </c>
      <c r="O835" s="5">
        <v>44960</v>
      </c>
      <c r="P835" s="2"/>
      <c r="Q835" s="2"/>
      <c r="R835" s="2"/>
      <c r="S835" s="2" t="s">
        <v>75</v>
      </c>
      <c r="T835" t="str">
        <f t="shared" ref="T835:T890" si="13">_xlfn.CONCAT(A835:S835)</f>
        <v>1000001212KARYA MATERIALBAMBANGAGT915526RdNorth Moka90X1550BOX54M2195000Hitam97500004495744960Bekasi</v>
      </c>
    </row>
    <row r="836" spans="1:20" x14ac:dyDescent="0.3">
      <c r="A836" s="2">
        <v>1000001212</v>
      </c>
      <c r="B836" s="2" t="s">
        <v>72</v>
      </c>
      <c r="C836" s="2" t="s">
        <v>64</v>
      </c>
      <c r="D836" s="2" t="s">
        <v>298</v>
      </c>
      <c r="E836" s="2" t="s">
        <v>299</v>
      </c>
      <c r="F836" s="2" t="s">
        <v>259</v>
      </c>
      <c r="G836" s="3">
        <v>50</v>
      </c>
      <c r="H836" s="2" t="s">
        <v>68</v>
      </c>
      <c r="I836" s="4">
        <v>54</v>
      </c>
      <c r="J836" s="2" t="s">
        <v>69</v>
      </c>
      <c r="K836" s="3">
        <v>195000</v>
      </c>
      <c r="L836" s="3" t="s">
        <v>277</v>
      </c>
      <c r="M836" s="3">
        <v>9750000</v>
      </c>
      <c r="N836" s="5">
        <v>44957</v>
      </c>
      <c r="O836" s="5">
        <v>44960</v>
      </c>
      <c r="P836" s="2"/>
      <c r="Q836" s="2"/>
      <c r="R836" s="2"/>
      <c r="S836" s="2" t="s">
        <v>75</v>
      </c>
      <c r="T836" t="str">
        <f t="shared" si="13"/>
        <v>1000001212KARYA MATERIALBAMBANGAGT915527RdNorth White90X1550BOX54M2195000Hitam97500004495744960Bekasi</v>
      </c>
    </row>
    <row r="837" spans="1:20" x14ac:dyDescent="0.3">
      <c r="A837" s="2">
        <v>1000001212</v>
      </c>
      <c r="B837" s="2" t="s">
        <v>72</v>
      </c>
      <c r="C837" s="2" t="s">
        <v>64</v>
      </c>
      <c r="D837" s="2" t="s">
        <v>304</v>
      </c>
      <c r="E837" s="2" t="s">
        <v>305</v>
      </c>
      <c r="F837" s="2" t="s">
        <v>259</v>
      </c>
      <c r="G837" s="3">
        <v>23</v>
      </c>
      <c r="H837" s="2" t="s">
        <v>68</v>
      </c>
      <c r="I837" s="4">
        <v>24.84</v>
      </c>
      <c r="J837" s="2" t="s">
        <v>69</v>
      </c>
      <c r="K837" s="3">
        <v>195000</v>
      </c>
      <c r="L837" s="3" t="s">
        <v>277</v>
      </c>
      <c r="M837" s="3">
        <v>4485000</v>
      </c>
      <c r="N837" s="5">
        <v>44967</v>
      </c>
      <c r="O837" s="5">
        <v>44968</v>
      </c>
      <c r="P837" s="2"/>
      <c r="Q837" s="2"/>
      <c r="R837" s="2"/>
      <c r="S837" s="2" t="s">
        <v>75</v>
      </c>
      <c r="T837" t="str">
        <f t="shared" si="13"/>
        <v>1000001212KARYA MATERIALBAMBANGAGT912202RCedar Sand90X1523BOX24,84M2195000Hitam44850004496744968Bekasi</v>
      </c>
    </row>
    <row r="838" spans="1:20" x14ac:dyDescent="0.3">
      <c r="A838" s="2">
        <v>1000001212</v>
      </c>
      <c r="B838" s="2" t="s">
        <v>72</v>
      </c>
      <c r="C838" s="2" t="s">
        <v>64</v>
      </c>
      <c r="D838" s="2" t="s">
        <v>284</v>
      </c>
      <c r="E838" s="2" t="s">
        <v>285</v>
      </c>
      <c r="F838" s="2" t="s">
        <v>259</v>
      </c>
      <c r="G838" s="3">
        <v>14</v>
      </c>
      <c r="H838" s="2" t="s">
        <v>68</v>
      </c>
      <c r="I838" s="4">
        <v>15.12</v>
      </c>
      <c r="J838" s="2" t="s">
        <v>69</v>
      </c>
      <c r="K838" s="3">
        <v>195000</v>
      </c>
      <c r="L838" s="3" t="s">
        <v>277</v>
      </c>
      <c r="M838" s="3">
        <v>2730000</v>
      </c>
      <c r="N838" s="5">
        <v>44957</v>
      </c>
      <c r="O838" s="5">
        <v>44971</v>
      </c>
      <c r="P838" s="2"/>
      <c r="Q838" s="2"/>
      <c r="R838" s="2"/>
      <c r="S838" s="2" t="s">
        <v>75</v>
      </c>
      <c r="T838" t="str">
        <f t="shared" si="13"/>
        <v>1000001212KARYA MATERIALBAMBANGAGT912228RdBarn Colore90X1514BOX15,12M2195000Hitam27300004495744971Bekasi</v>
      </c>
    </row>
    <row r="839" spans="1:20" x14ac:dyDescent="0.3">
      <c r="A839" s="2">
        <v>1000001212</v>
      </c>
      <c r="B839" s="2" t="s">
        <v>72</v>
      </c>
      <c r="C839" s="2" t="s">
        <v>64</v>
      </c>
      <c r="D839" s="2" t="s">
        <v>280</v>
      </c>
      <c r="E839" s="2" t="s">
        <v>281</v>
      </c>
      <c r="F839" s="2" t="s">
        <v>259</v>
      </c>
      <c r="G839" s="3">
        <v>17</v>
      </c>
      <c r="H839" s="2" t="s">
        <v>68</v>
      </c>
      <c r="I839" s="4">
        <v>18.36</v>
      </c>
      <c r="J839" s="2" t="s">
        <v>69</v>
      </c>
      <c r="K839" s="3">
        <v>195000</v>
      </c>
      <c r="L839" s="3" t="s">
        <v>277</v>
      </c>
      <c r="M839" s="3">
        <v>3315000</v>
      </c>
      <c r="N839" s="5">
        <v>44995</v>
      </c>
      <c r="O839" s="5">
        <v>44999</v>
      </c>
      <c r="P839" s="2" t="s">
        <v>17</v>
      </c>
      <c r="Q839" s="2" t="s">
        <v>91</v>
      </c>
      <c r="R839" s="6">
        <v>1800</v>
      </c>
      <c r="S839" s="2" t="s">
        <v>75</v>
      </c>
      <c r="T839" t="str">
        <f t="shared" si="13"/>
        <v>1000001212KARYA MATERIALBAMBANGAGT912234RdTanimbar Bruno90X1517BOX18,36M2195000Hitam33150004499544999Promo LebaranPromo Diskon Langsung1800Bekasi</v>
      </c>
    </row>
    <row r="840" spans="1:20" x14ac:dyDescent="0.3">
      <c r="A840" s="2">
        <v>1000001212</v>
      </c>
      <c r="B840" s="2" t="s">
        <v>72</v>
      </c>
      <c r="C840" s="2" t="s">
        <v>64</v>
      </c>
      <c r="D840" s="2" t="s">
        <v>280</v>
      </c>
      <c r="E840" s="2" t="s">
        <v>281</v>
      </c>
      <c r="F840" s="2" t="s">
        <v>259</v>
      </c>
      <c r="G840" s="3">
        <v>4</v>
      </c>
      <c r="H840" s="2" t="s">
        <v>68</v>
      </c>
      <c r="I840" s="4">
        <v>4.32</v>
      </c>
      <c r="J840" s="2" t="s">
        <v>69</v>
      </c>
      <c r="K840" s="3">
        <v>195000</v>
      </c>
      <c r="L840" s="3" t="s">
        <v>277</v>
      </c>
      <c r="M840" s="3">
        <v>780000</v>
      </c>
      <c r="N840" s="5">
        <v>45012</v>
      </c>
      <c r="O840" s="5">
        <v>45013</v>
      </c>
      <c r="P840" s="2" t="s">
        <v>17</v>
      </c>
      <c r="Q840" s="2" t="s">
        <v>91</v>
      </c>
      <c r="R840" s="6">
        <v>1800</v>
      </c>
      <c r="S840" s="2" t="s">
        <v>75</v>
      </c>
      <c r="T840" t="str">
        <f t="shared" si="13"/>
        <v>1000001212KARYA MATERIALBAMBANGAGT912234RdTanimbar Bruno90X154BOX4,32M2195000Hitam7800004501245013Promo LebaranPromo Diskon Langsung1800Bekasi</v>
      </c>
    </row>
    <row r="841" spans="1:20" x14ac:dyDescent="0.3">
      <c r="A841" s="2">
        <v>1000001212</v>
      </c>
      <c r="B841" s="2" t="s">
        <v>72</v>
      </c>
      <c r="C841" s="2" t="s">
        <v>64</v>
      </c>
      <c r="D841" s="2" t="s">
        <v>304</v>
      </c>
      <c r="E841" s="2" t="s">
        <v>305</v>
      </c>
      <c r="F841" s="2" t="s">
        <v>259</v>
      </c>
      <c r="G841" s="3">
        <v>6</v>
      </c>
      <c r="H841" s="2" t="s">
        <v>68</v>
      </c>
      <c r="I841" s="4">
        <v>6.48</v>
      </c>
      <c r="J841" s="2" t="s">
        <v>69</v>
      </c>
      <c r="K841" s="3">
        <v>195000</v>
      </c>
      <c r="L841" s="3" t="s">
        <v>277</v>
      </c>
      <c r="M841" s="3">
        <v>1170000</v>
      </c>
      <c r="N841" s="5">
        <v>45014</v>
      </c>
      <c r="O841" s="5">
        <v>45015</v>
      </c>
      <c r="P841" s="2" t="s">
        <v>17</v>
      </c>
      <c r="Q841" s="2" t="s">
        <v>91</v>
      </c>
      <c r="R841" s="6">
        <v>1800</v>
      </c>
      <c r="S841" s="2" t="s">
        <v>75</v>
      </c>
      <c r="T841" t="str">
        <f t="shared" si="13"/>
        <v>1000001212KARYA MATERIALBAMBANGAGT912202RCedar Sand90X156BOX6,48M2195000Hitam11700004501445015Promo LebaranPromo Diskon Langsung1800Bekasi</v>
      </c>
    </row>
    <row r="842" spans="1:20" x14ac:dyDescent="0.3">
      <c r="A842" s="2">
        <v>1000001212</v>
      </c>
      <c r="B842" s="2" t="s">
        <v>72</v>
      </c>
      <c r="C842" s="2" t="s">
        <v>64</v>
      </c>
      <c r="D842" s="2" t="s">
        <v>302</v>
      </c>
      <c r="E842" s="2" t="s">
        <v>303</v>
      </c>
      <c r="F842" s="2" t="s">
        <v>259</v>
      </c>
      <c r="G842" s="3">
        <v>3</v>
      </c>
      <c r="H842" s="2" t="s">
        <v>68</v>
      </c>
      <c r="I842" s="4">
        <v>3.24</v>
      </c>
      <c r="J842" s="2" t="s">
        <v>69</v>
      </c>
      <c r="K842" s="3">
        <v>195000</v>
      </c>
      <c r="L842" s="3" t="s">
        <v>277</v>
      </c>
      <c r="M842" s="3">
        <v>585000</v>
      </c>
      <c r="N842" s="5">
        <v>45086</v>
      </c>
      <c r="O842" s="5">
        <v>45086</v>
      </c>
      <c r="P842" s="2"/>
      <c r="Q842" s="2"/>
      <c r="R842" s="2"/>
      <c r="S842" s="2" t="s">
        <v>75</v>
      </c>
      <c r="T842" t="str">
        <f t="shared" si="13"/>
        <v>1000001212KARYA MATERIALBAMBANGAGT915502RHickory Wengue90X153BOX3,24M2195000Hitam5850004508645086Bekasi</v>
      </c>
    </row>
    <row r="843" spans="1:20" x14ac:dyDescent="0.3">
      <c r="A843" s="2">
        <v>1000001212</v>
      </c>
      <c r="B843" s="2" t="s">
        <v>72</v>
      </c>
      <c r="C843" s="2" t="s">
        <v>64</v>
      </c>
      <c r="D843" s="2" t="s">
        <v>278</v>
      </c>
      <c r="E843" s="2" t="s">
        <v>279</v>
      </c>
      <c r="F843" s="2" t="s">
        <v>259</v>
      </c>
      <c r="G843" s="3">
        <v>40</v>
      </c>
      <c r="H843" s="2" t="s">
        <v>68</v>
      </c>
      <c r="I843" s="4">
        <v>43.2</v>
      </c>
      <c r="J843" s="2" t="s">
        <v>69</v>
      </c>
      <c r="K843" s="3">
        <v>195000</v>
      </c>
      <c r="L843" s="3" t="s">
        <v>277</v>
      </c>
      <c r="M843" s="3">
        <v>7800000</v>
      </c>
      <c r="N843" s="5">
        <v>45132</v>
      </c>
      <c r="O843" s="5">
        <v>45134</v>
      </c>
      <c r="P843" s="2"/>
      <c r="Q843" s="2"/>
      <c r="R843" s="2"/>
      <c r="S843" s="2" t="s">
        <v>75</v>
      </c>
      <c r="T843" t="str">
        <f t="shared" si="13"/>
        <v>1000001212KARYA MATERIALBAMBANGAGT912233RdTanimbar Beige90X1540BOX43,2M2195000Hitam78000004513245134Bekasi</v>
      </c>
    </row>
    <row r="844" spans="1:20" x14ac:dyDescent="0.3">
      <c r="A844" s="2">
        <v>1000001212</v>
      </c>
      <c r="B844" s="2" t="s">
        <v>72</v>
      </c>
      <c r="C844" s="2" t="s">
        <v>64</v>
      </c>
      <c r="D844" s="2" t="s">
        <v>290</v>
      </c>
      <c r="E844" s="2" t="s">
        <v>291</v>
      </c>
      <c r="F844" s="2" t="s">
        <v>259</v>
      </c>
      <c r="G844" s="3">
        <v>233</v>
      </c>
      <c r="H844" s="2" t="s">
        <v>68</v>
      </c>
      <c r="I844" s="4">
        <v>251.64</v>
      </c>
      <c r="J844" s="2" t="s">
        <v>69</v>
      </c>
      <c r="K844" s="3">
        <v>195000</v>
      </c>
      <c r="L844" s="3" t="s">
        <v>277</v>
      </c>
      <c r="M844" s="3">
        <v>45435000</v>
      </c>
      <c r="N844" s="5">
        <v>45231</v>
      </c>
      <c r="O844" s="5">
        <v>45232</v>
      </c>
      <c r="P844" s="2"/>
      <c r="Q844" s="2"/>
      <c r="R844" s="6"/>
      <c r="S844" s="2" t="s">
        <v>75</v>
      </c>
      <c r="T844" t="str">
        <f t="shared" si="13"/>
        <v>1000001212KARYA MATERIALBAMBANGAGT915519RdQueensland Pine90X15233BOX251,64M2195000Hitam454350004523145232Bekasi</v>
      </c>
    </row>
    <row r="845" spans="1:20" x14ac:dyDescent="0.3">
      <c r="A845" s="2">
        <v>1000001212</v>
      </c>
      <c r="B845" s="2" t="s">
        <v>72</v>
      </c>
      <c r="C845" s="2" t="s">
        <v>64</v>
      </c>
      <c r="D845" s="2" t="s">
        <v>296</v>
      </c>
      <c r="E845" s="2" t="s">
        <v>297</v>
      </c>
      <c r="F845" s="2" t="s">
        <v>259</v>
      </c>
      <c r="G845" s="3">
        <v>41</v>
      </c>
      <c r="H845" s="2" t="s">
        <v>68</v>
      </c>
      <c r="I845" s="4">
        <v>44.28</v>
      </c>
      <c r="J845" s="2" t="s">
        <v>69</v>
      </c>
      <c r="K845" s="3">
        <v>195000</v>
      </c>
      <c r="L845" s="3" t="s">
        <v>277</v>
      </c>
      <c r="M845" s="3">
        <v>7995000</v>
      </c>
      <c r="N845" s="5">
        <v>45035</v>
      </c>
      <c r="O845" s="5">
        <v>45061</v>
      </c>
      <c r="P845" s="2" t="s">
        <v>17</v>
      </c>
      <c r="Q845" s="2" t="s">
        <v>91</v>
      </c>
      <c r="R845" s="6">
        <v>1800</v>
      </c>
      <c r="S845" s="2" t="s">
        <v>75</v>
      </c>
      <c r="T845" t="str">
        <f t="shared" si="13"/>
        <v>1000001212KARYA MATERIALBAMBANGAGT912220RdWakatobi Siena90X1541BOX44,28M2195000Hitam79950004503545061Promo LebaranPromo Diskon Langsung1800Bekasi</v>
      </c>
    </row>
    <row r="846" spans="1:20" x14ac:dyDescent="0.3">
      <c r="A846" s="2">
        <v>1000001212</v>
      </c>
      <c r="B846" s="2" t="s">
        <v>72</v>
      </c>
      <c r="C846" s="2" t="s">
        <v>64</v>
      </c>
      <c r="D846" s="2" t="s">
        <v>302</v>
      </c>
      <c r="E846" s="2" t="s">
        <v>303</v>
      </c>
      <c r="F846" s="2" t="s">
        <v>259</v>
      </c>
      <c r="G846" s="3">
        <v>15</v>
      </c>
      <c r="H846" s="2" t="s">
        <v>68</v>
      </c>
      <c r="I846" s="4">
        <v>16.2</v>
      </c>
      <c r="J846" s="2" t="s">
        <v>69</v>
      </c>
      <c r="K846" s="3">
        <v>195000</v>
      </c>
      <c r="L846" s="3" t="s">
        <v>277</v>
      </c>
      <c r="M846" s="3">
        <v>2925000</v>
      </c>
      <c r="N846" s="5">
        <v>45061</v>
      </c>
      <c r="O846" s="5">
        <v>45061</v>
      </c>
      <c r="P846" s="2" t="s">
        <v>17</v>
      </c>
      <c r="Q846" s="2" t="s">
        <v>91</v>
      </c>
      <c r="R846" s="6">
        <v>1800</v>
      </c>
      <c r="S846" s="2" t="s">
        <v>75</v>
      </c>
      <c r="T846" t="str">
        <f t="shared" si="13"/>
        <v>1000001212KARYA MATERIALBAMBANGAGT915502RHickory Wengue90X1515BOX16,2M2195000Hitam29250004506145061Promo LebaranPromo Diskon Langsung1800Bekasi</v>
      </c>
    </row>
    <row r="847" spans="1:20" x14ac:dyDescent="0.3">
      <c r="A847" s="2">
        <v>1000001212</v>
      </c>
      <c r="B847" s="2" t="s">
        <v>72</v>
      </c>
      <c r="C847" s="2" t="s">
        <v>64</v>
      </c>
      <c r="D847" s="2" t="s">
        <v>302</v>
      </c>
      <c r="E847" s="2" t="s">
        <v>303</v>
      </c>
      <c r="F847" s="2" t="s">
        <v>259</v>
      </c>
      <c r="G847" s="3">
        <v>16</v>
      </c>
      <c r="H847" s="2" t="s">
        <v>68</v>
      </c>
      <c r="I847" s="4">
        <v>17.28</v>
      </c>
      <c r="J847" s="2" t="s">
        <v>69</v>
      </c>
      <c r="K847" s="3">
        <v>195000</v>
      </c>
      <c r="L847" s="3" t="s">
        <v>277</v>
      </c>
      <c r="M847" s="3">
        <v>3120000</v>
      </c>
      <c r="N847" s="5">
        <v>45076</v>
      </c>
      <c r="O847" s="5">
        <v>45076</v>
      </c>
      <c r="P847" s="2" t="s">
        <v>17</v>
      </c>
      <c r="Q847" s="2" t="s">
        <v>91</v>
      </c>
      <c r="R847" s="6">
        <v>1800</v>
      </c>
      <c r="S847" s="2" t="s">
        <v>75</v>
      </c>
      <c r="T847" t="str">
        <f t="shared" si="13"/>
        <v>1000001212KARYA MATERIALBAMBANGAGT915502RHickory Wengue90X1516BOX17,28M2195000Hitam31200004507645076Promo LebaranPromo Diskon Langsung1800Bekasi</v>
      </c>
    </row>
    <row r="848" spans="1:20" x14ac:dyDescent="0.3">
      <c r="A848" s="2">
        <v>1000001111</v>
      </c>
      <c r="B848" s="2" t="s">
        <v>131</v>
      </c>
      <c r="C848" s="2" t="s">
        <v>132</v>
      </c>
      <c r="D848" s="2" t="s">
        <v>316</v>
      </c>
      <c r="E848" s="2" t="s">
        <v>317</v>
      </c>
      <c r="F848" s="2" t="s">
        <v>259</v>
      </c>
      <c r="G848" s="3">
        <v>11</v>
      </c>
      <c r="H848" s="2" t="s">
        <v>68</v>
      </c>
      <c r="I848" s="4">
        <v>11.88</v>
      </c>
      <c r="J848" s="2" t="s">
        <v>69</v>
      </c>
      <c r="K848" s="3">
        <v>195000</v>
      </c>
      <c r="L848" s="3" t="s">
        <v>277</v>
      </c>
      <c r="M848" s="3">
        <v>2145000</v>
      </c>
      <c r="N848" s="5">
        <v>44970</v>
      </c>
      <c r="O848" s="5">
        <v>44970</v>
      </c>
      <c r="P848" s="2"/>
      <c r="Q848" s="2"/>
      <c r="R848" s="2"/>
      <c r="S848" s="2" t="s">
        <v>133</v>
      </c>
      <c r="T848" t="str">
        <f t="shared" si="13"/>
        <v>1000001111NIA BANGUNANHARRYAGT915529RdKarimata Walnut90X1511BOX11,88M2195000Hitam21450004497044970Jakarta</v>
      </c>
    </row>
    <row r="849" spans="1:20" x14ac:dyDescent="0.3">
      <c r="A849" s="2">
        <v>1000001010</v>
      </c>
      <c r="B849" s="2" t="s">
        <v>63</v>
      </c>
      <c r="C849" s="2" t="s">
        <v>64</v>
      </c>
      <c r="D849" s="2" t="s">
        <v>318</v>
      </c>
      <c r="E849" s="2" t="s">
        <v>319</v>
      </c>
      <c r="F849" s="2" t="s">
        <v>259</v>
      </c>
      <c r="G849" s="3">
        <v>4</v>
      </c>
      <c r="H849" s="2" t="s">
        <v>68</v>
      </c>
      <c r="I849" s="4">
        <v>4.32</v>
      </c>
      <c r="J849" s="2" t="s">
        <v>69</v>
      </c>
      <c r="K849" s="3">
        <v>195000</v>
      </c>
      <c r="L849" s="3" t="s">
        <v>277</v>
      </c>
      <c r="M849" s="3">
        <v>780000</v>
      </c>
      <c r="N849" s="5">
        <v>44957</v>
      </c>
      <c r="O849" s="5">
        <v>44961</v>
      </c>
      <c r="P849" s="2"/>
      <c r="Q849" s="2"/>
      <c r="R849" s="2"/>
      <c r="S849" s="2" t="s">
        <v>71</v>
      </c>
      <c r="T849" t="str">
        <f t="shared" si="13"/>
        <v>1000001010KERAMIK 123BAMBANGAGT915530RdKarimata Wengue90X154BOX4,32M2195000Hitam7800004495744961Depok</v>
      </c>
    </row>
    <row r="850" spans="1:20" x14ac:dyDescent="0.3">
      <c r="A850" s="2">
        <v>1000001010</v>
      </c>
      <c r="B850" s="2" t="s">
        <v>63</v>
      </c>
      <c r="C850" s="2" t="s">
        <v>64</v>
      </c>
      <c r="D850" s="2" t="s">
        <v>316</v>
      </c>
      <c r="E850" s="2" t="s">
        <v>317</v>
      </c>
      <c r="F850" s="2" t="s">
        <v>259</v>
      </c>
      <c r="G850" s="3">
        <v>41</v>
      </c>
      <c r="H850" s="2" t="s">
        <v>68</v>
      </c>
      <c r="I850" s="4">
        <v>44.28</v>
      </c>
      <c r="J850" s="2" t="s">
        <v>69</v>
      </c>
      <c r="K850" s="3">
        <v>195000</v>
      </c>
      <c r="L850" s="3" t="s">
        <v>277</v>
      </c>
      <c r="M850" s="3">
        <v>7995000</v>
      </c>
      <c r="N850" s="5">
        <v>44989</v>
      </c>
      <c r="O850" s="5">
        <v>45006</v>
      </c>
      <c r="P850" s="2" t="s">
        <v>17</v>
      </c>
      <c r="Q850" s="2" t="s">
        <v>91</v>
      </c>
      <c r="R850" s="6">
        <v>1800</v>
      </c>
      <c r="S850" s="2" t="s">
        <v>71</v>
      </c>
      <c r="T850" t="str">
        <f t="shared" si="13"/>
        <v>1000001010KERAMIK 123BAMBANGAGT915529RdKarimata Walnut90X1541BOX44,28M2195000Hitam79950004498945006Promo LebaranPromo Diskon Langsung1800Depok</v>
      </c>
    </row>
    <row r="851" spans="1:20" x14ac:dyDescent="0.3">
      <c r="A851" s="2">
        <v>1000001010</v>
      </c>
      <c r="B851" s="2" t="s">
        <v>63</v>
      </c>
      <c r="C851" s="2" t="s">
        <v>64</v>
      </c>
      <c r="D851" s="2" t="s">
        <v>316</v>
      </c>
      <c r="E851" s="2" t="s">
        <v>317</v>
      </c>
      <c r="F851" s="2" t="s">
        <v>259</v>
      </c>
      <c r="G851" s="3">
        <v>18</v>
      </c>
      <c r="H851" s="2" t="s">
        <v>68</v>
      </c>
      <c r="I851" s="4">
        <v>19.440000000000001</v>
      </c>
      <c r="J851" s="2" t="s">
        <v>69</v>
      </c>
      <c r="K851" s="3">
        <v>195000</v>
      </c>
      <c r="L851" s="3" t="s">
        <v>277</v>
      </c>
      <c r="M851" s="3">
        <v>3510000</v>
      </c>
      <c r="N851" s="5">
        <v>45087</v>
      </c>
      <c r="O851" s="5">
        <v>45089</v>
      </c>
      <c r="P851" s="2"/>
      <c r="Q851" s="2"/>
      <c r="R851" s="2"/>
      <c r="S851" s="2" t="s">
        <v>71</v>
      </c>
      <c r="T851" t="str">
        <f t="shared" si="13"/>
        <v>1000001010KERAMIK 123BAMBANGAGT915529RdKarimata Walnut90X1518BOX19,44M2195000Hitam35100004508745089Depok</v>
      </c>
    </row>
    <row r="852" spans="1:20" x14ac:dyDescent="0.3">
      <c r="A852" s="2">
        <v>1000001010</v>
      </c>
      <c r="B852" s="2" t="s">
        <v>63</v>
      </c>
      <c r="C852" s="2" t="s">
        <v>64</v>
      </c>
      <c r="D852" s="2" t="s">
        <v>316</v>
      </c>
      <c r="E852" s="2" t="s">
        <v>317</v>
      </c>
      <c r="F852" s="2" t="s">
        <v>259</v>
      </c>
      <c r="G852" s="3">
        <v>2</v>
      </c>
      <c r="H852" s="2" t="s">
        <v>68</v>
      </c>
      <c r="I852" s="4">
        <v>2.16</v>
      </c>
      <c r="J852" s="2" t="s">
        <v>69</v>
      </c>
      <c r="K852" s="3">
        <v>195000</v>
      </c>
      <c r="L852" s="3" t="s">
        <v>277</v>
      </c>
      <c r="M852" s="3">
        <v>390000</v>
      </c>
      <c r="N852" s="5">
        <v>45099</v>
      </c>
      <c r="O852" s="5">
        <v>45099</v>
      </c>
      <c r="P852" s="2"/>
      <c r="Q852" s="2"/>
      <c r="R852" s="2"/>
      <c r="S852" s="2" t="s">
        <v>71</v>
      </c>
      <c r="T852" t="str">
        <f t="shared" si="13"/>
        <v>1000001010KERAMIK 123BAMBANGAGT915529RdKarimata Walnut90X152BOX2,16M2195000Hitam3900004509945099Depok</v>
      </c>
    </row>
    <row r="853" spans="1:20" x14ac:dyDescent="0.3">
      <c r="A853" s="2">
        <v>1000001010</v>
      </c>
      <c r="B853" s="2" t="s">
        <v>63</v>
      </c>
      <c r="C853" s="2" t="s">
        <v>64</v>
      </c>
      <c r="D853" s="2" t="s">
        <v>316</v>
      </c>
      <c r="E853" s="2" t="s">
        <v>317</v>
      </c>
      <c r="F853" s="2" t="s">
        <v>259</v>
      </c>
      <c r="G853" s="3">
        <v>2</v>
      </c>
      <c r="H853" s="2" t="s">
        <v>68</v>
      </c>
      <c r="I853" s="4">
        <v>2.16</v>
      </c>
      <c r="J853" s="2" t="s">
        <v>69</v>
      </c>
      <c r="K853" s="3">
        <v>195000</v>
      </c>
      <c r="L853" s="3" t="s">
        <v>277</v>
      </c>
      <c r="M853" s="3">
        <v>390000</v>
      </c>
      <c r="N853" s="5">
        <v>45099</v>
      </c>
      <c r="O853" s="5">
        <v>45099</v>
      </c>
      <c r="P853" s="2"/>
      <c r="Q853" s="2"/>
      <c r="R853" s="2"/>
      <c r="S853" s="2" t="s">
        <v>71</v>
      </c>
      <c r="T853" t="str">
        <f t="shared" si="13"/>
        <v>1000001010KERAMIK 123BAMBANGAGT915529RdKarimata Walnut90X152BOX2,16M2195000Hitam3900004509945099Depok</v>
      </c>
    </row>
    <row r="854" spans="1:20" x14ac:dyDescent="0.3">
      <c r="A854" s="2">
        <v>1000001111</v>
      </c>
      <c r="B854" s="2" t="s">
        <v>131</v>
      </c>
      <c r="C854" s="2" t="s">
        <v>132</v>
      </c>
      <c r="D854" s="2" t="s">
        <v>318</v>
      </c>
      <c r="E854" s="2" t="s">
        <v>319</v>
      </c>
      <c r="F854" s="2" t="s">
        <v>259</v>
      </c>
      <c r="G854" s="3">
        <v>20</v>
      </c>
      <c r="H854" s="2" t="s">
        <v>68</v>
      </c>
      <c r="I854" s="4">
        <v>21.6</v>
      </c>
      <c r="J854" s="2" t="s">
        <v>69</v>
      </c>
      <c r="K854" s="3">
        <v>195000</v>
      </c>
      <c r="L854" s="3" t="s">
        <v>277</v>
      </c>
      <c r="M854" s="3">
        <v>3900000</v>
      </c>
      <c r="N854" s="5">
        <v>45222</v>
      </c>
      <c r="O854" s="5">
        <v>45223</v>
      </c>
      <c r="P854" s="2"/>
      <c r="Q854" s="2"/>
      <c r="R854" s="2"/>
      <c r="S854" s="2" t="s">
        <v>133</v>
      </c>
      <c r="T854" t="str">
        <f t="shared" si="13"/>
        <v>1000001111NIA BANGUNANHARRYAGT915530RdKarimata Wengue90X1520BOX21,6M2195000Hitam39000004522245223Jakarta</v>
      </c>
    </row>
    <row r="855" spans="1:20" x14ac:dyDescent="0.3">
      <c r="A855" s="2">
        <v>1000001111</v>
      </c>
      <c r="B855" s="2" t="s">
        <v>131</v>
      </c>
      <c r="C855" s="2" t="s">
        <v>132</v>
      </c>
      <c r="D855" s="2" t="s">
        <v>316</v>
      </c>
      <c r="E855" s="2" t="s">
        <v>317</v>
      </c>
      <c r="F855" s="2" t="s">
        <v>259</v>
      </c>
      <c r="G855" s="3">
        <v>22</v>
      </c>
      <c r="H855" s="2" t="s">
        <v>68</v>
      </c>
      <c r="I855" s="4">
        <v>23.76</v>
      </c>
      <c r="J855" s="2" t="s">
        <v>69</v>
      </c>
      <c r="K855" s="3">
        <v>195000</v>
      </c>
      <c r="L855" s="3" t="s">
        <v>277</v>
      </c>
      <c r="M855" s="3">
        <v>4290000</v>
      </c>
      <c r="N855" s="5">
        <v>45261</v>
      </c>
      <c r="O855" s="5">
        <v>45266</v>
      </c>
      <c r="P855" s="2"/>
      <c r="Q855" s="2"/>
      <c r="R855" s="2"/>
      <c r="S855" s="2" t="s">
        <v>133</v>
      </c>
      <c r="T855" t="str">
        <f t="shared" si="13"/>
        <v>1000001111NIA BANGUNANHARRYAGT915529RdKarimata Walnut90X1522BOX23,76M2195000Hitam42900004526145266Jakarta</v>
      </c>
    </row>
    <row r="856" spans="1:20" x14ac:dyDescent="0.3">
      <c r="A856" s="2">
        <v>1000001111</v>
      </c>
      <c r="B856" s="2" t="s">
        <v>131</v>
      </c>
      <c r="C856" s="2" t="s">
        <v>132</v>
      </c>
      <c r="D856" s="2" t="s">
        <v>318</v>
      </c>
      <c r="E856" s="2" t="s">
        <v>319</v>
      </c>
      <c r="F856" s="2" t="s">
        <v>259</v>
      </c>
      <c r="G856" s="3">
        <v>19</v>
      </c>
      <c r="H856" s="2" t="s">
        <v>68</v>
      </c>
      <c r="I856" s="4">
        <v>20.52</v>
      </c>
      <c r="J856" s="2" t="s">
        <v>69</v>
      </c>
      <c r="K856" s="3">
        <v>195000</v>
      </c>
      <c r="L856" s="3" t="s">
        <v>277</v>
      </c>
      <c r="M856" s="3">
        <v>3705000</v>
      </c>
      <c r="N856" s="5">
        <v>45267</v>
      </c>
      <c r="O856" s="5">
        <v>45269</v>
      </c>
      <c r="P856" s="2"/>
      <c r="Q856" s="2"/>
      <c r="R856" s="2"/>
      <c r="S856" s="2" t="s">
        <v>133</v>
      </c>
      <c r="T856" t="str">
        <f t="shared" si="13"/>
        <v>1000001111NIA BANGUNANHARRYAGT915530RdKarimata Wengue90X1519BOX20,52M2195000Hitam37050004526745269Jakarta</v>
      </c>
    </row>
    <row r="857" spans="1:20" x14ac:dyDescent="0.3">
      <c r="A857" s="2">
        <v>1000001111</v>
      </c>
      <c r="B857" s="2" t="s">
        <v>131</v>
      </c>
      <c r="C857" s="2" t="s">
        <v>132</v>
      </c>
      <c r="D857" s="2" t="s">
        <v>320</v>
      </c>
      <c r="E857" s="2" t="s">
        <v>321</v>
      </c>
      <c r="F857" s="2" t="s">
        <v>259</v>
      </c>
      <c r="G857" s="3">
        <v>1</v>
      </c>
      <c r="H857" s="2" t="s">
        <v>68</v>
      </c>
      <c r="I857" s="4">
        <v>1.08</v>
      </c>
      <c r="J857" s="2" t="s">
        <v>69</v>
      </c>
      <c r="K857" s="3">
        <v>195000</v>
      </c>
      <c r="L857" s="3" t="s">
        <v>277</v>
      </c>
      <c r="M857" s="3">
        <v>195000</v>
      </c>
      <c r="N857" s="5">
        <v>45265</v>
      </c>
      <c r="O857" s="5">
        <v>45273</v>
      </c>
      <c r="P857" s="2"/>
      <c r="Q857" s="2"/>
      <c r="R857" s="2"/>
      <c r="S857" s="2" t="s">
        <v>133</v>
      </c>
      <c r="T857" t="str">
        <f t="shared" si="13"/>
        <v>1000001111NIA BANGUNANHARRYAGT915532RdGeorgia Walnut90X151BOX1,08M2195000Hitam1950004526545273Jakarta</v>
      </c>
    </row>
    <row r="858" spans="1:20" x14ac:dyDescent="0.3">
      <c r="A858" s="2">
        <v>1000001111</v>
      </c>
      <c r="B858" s="2" t="s">
        <v>131</v>
      </c>
      <c r="C858" s="2" t="s">
        <v>132</v>
      </c>
      <c r="D858" s="2" t="s">
        <v>318</v>
      </c>
      <c r="E858" s="2" t="s">
        <v>319</v>
      </c>
      <c r="F858" s="2" t="s">
        <v>259</v>
      </c>
      <c r="G858" s="3">
        <v>1</v>
      </c>
      <c r="H858" s="2" t="s">
        <v>68</v>
      </c>
      <c r="I858" s="4">
        <v>1.08</v>
      </c>
      <c r="J858" s="2" t="s">
        <v>69</v>
      </c>
      <c r="K858" s="3">
        <v>195000</v>
      </c>
      <c r="L858" s="3" t="s">
        <v>277</v>
      </c>
      <c r="M858" s="3">
        <v>195000</v>
      </c>
      <c r="N858" s="5">
        <v>45267</v>
      </c>
      <c r="O858" s="5">
        <v>45274</v>
      </c>
      <c r="P858" s="2"/>
      <c r="Q858" s="2"/>
      <c r="R858" s="2"/>
      <c r="S858" s="2" t="s">
        <v>133</v>
      </c>
      <c r="T858" t="str">
        <f t="shared" si="13"/>
        <v>1000001111NIA BANGUNANHARRYAGT915530RdKarimata Wengue90X151BOX1,08M2195000Hitam1950004526745274Jakarta</v>
      </c>
    </row>
    <row r="859" spans="1:20" x14ac:dyDescent="0.3">
      <c r="A859" s="2">
        <v>1000001212</v>
      </c>
      <c r="B859" s="2" t="s">
        <v>72</v>
      </c>
      <c r="C859" s="2" t="s">
        <v>64</v>
      </c>
      <c r="D859" s="2" t="s">
        <v>316</v>
      </c>
      <c r="E859" s="2" t="s">
        <v>317</v>
      </c>
      <c r="F859" s="2" t="s">
        <v>259</v>
      </c>
      <c r="G859" s="3">
        <v>44</v>
      </c>
      <c r="H859" s="2" t="s">
        <v>68</v>
      </c>
      <c r="I859" s="4">
        <v>47.52</v>
      </c>
      <c r="J859" s="2" t="s">
        <v>69</v>
      </c>
      <c r="K859" s="3">
        <v>195000</v>
      </c>
      <c r="L859" s="3" t="s">
        <v>277</v>
      </c>
      <c r="M859" s="3">
        <v>8580000</v>
      </c>
      <c r="N859" s="5">
        <v>45114</v>
      </c>
      <c r="O859" s="5">
        <v>45114</v>
      </c>
      <c r="P859" s="2"/>
      <c r="Q859" s="2"/>
      <c r="R859" s="2"/>
      <c r="S859" s="2" t="s">
        <v>75</v>
      </c>
      <c r="T859" t="str">
        <f t="shared" si="13"/>
        <v>1000001212KARYA MATERIALBAMBANGAGT915529RdKarimata Walnut90X1544BOX47,52M2195000Hitam85800004511445114Bekasi</v>
      </c>
    </row>
    <row r="860" spans="1:20" x14ac:dyDescent="0.3">
      <c r="A860" s="2">
        <v>1000001212</v>
      </c>
      <c r="B860" s="2" t="s">
        <v>72</v>
      </c>
      <c r="C860" s="2" t="s">
        <v>64</v>
      </c>
      <c r="D860" s="2" t="s">
        <v>316</v>
      </c>
      <c r="E860" s="2" t="s">
        <v>317</v>
      </c>
      <c r="F860" s="2" t="s">
        <v>259</v>
      </c>
      <c r="G860" s="3">
        <v>2</v>
      </c>
      <c r="H860" s="2" t="s">
        <v>68</v>
      </c>
      <c r="I860" s="4">
        <v>2.16</v>
      </c>
      <c r="J860" s="2" t="s">
        <v>69</v>
      </c>
      <c r="K860" s="3">
        <v>195000</v>
      </c>
      <c r="L860" s="3" t="s">
        <v>277</v>
      </c>
      <c r="M860" s="3">
        <v>390000</v>
      </c>
      <c r="N860" s="5">
        <v>45124</v>
      </c>
      <c r="O860" s="5">
        <v>45124</v>
      </c>
      <c r="P860" s="2"/>
      <c r="Q860" s="2"/>
      <c r="R860" s="2"/>
      <c r="S860" s="2" t="s">
        <v>75</v>
      </c>
      <c r="T860" t="str">
        <f t="shared" si="13"/>
        <v>1000001212KARYA MATERIALBAMBANGAGT915529RdKarimata Walnut90X152BOX2,16M2195000Hitam3900004512445124Bekasi</v>
      </c>
    </row>
    <row r="861" spans="1:20" x14ac:dyDescent="0.3">
      <c r="A861" s="2">
        <v>1000001010</v>
      </c>
      <c r="B861" s="2" t="s">
        <v>63</v>
      </c>
      <c r="C861" s="2" t="s">
        <v>64</v>
      </c>
      <c r="D861" s="2" t="s">
        <v>318</v>
      </c>
      <c r="E861" s="2" t="s">
        <v>319</v>
      </c>
      <c r="F861" s="2" t="s">
        <v>259</v>
      </c>
      <c r="G861" s="3">
        <v>8</v>
      </c>
      <c r="H861" s="2" t="s">
        <v>68</v>
      </c>
      <c r="I861" s="4">
        <v>8.64</v>
      </c>
      <c r="J861" s="2" t="s">
        <v>69</v>
      </c>
      <c r="K861" s="3">
        <v>195000</v>
      </c>
      <c r="L861" s="3" t="s">
        <v>277</v>
      </c>
      <c r="M861" s="3">
        <v>1560000</v>
      </c>
      <c r="N861" s="5">
        <v>45131</v>
      </c>
      <c r="O861" s="5">
        <v>45132</v>
      </c>
      <c r="P861" s="2"/>
      <c r="Q861" s="2"/>
      <c r="R861" s="2"/>
      <c r="S861" s="2" t="s">
        <v>71</v>
      </c>
      <c r="T861" t="str">
        <f t="shared" si="13"/>
        <v>1000001010KERAMIK 123BAMBANGAGT915530RdKarimata Wengue90X158BOX8,64M2195000Hitam15600004513145132Depok</v>
      </c>
    </row>
    <row r="862" spans="1:20" x14ac:dyDescent="0.3">
      <c r="A862" s="2">
        <v>1000001212</v>
      </c>
      <c r="B862" s="2" t="s">
        <v>72</v>
      </c>
      <c r="C862" s="2" t="s">
        <v>64</v>
      </c>
      <c r="D862" s="2" t="s">
        <v>318</v>
      </c>
      <c r="E862" s="2" t="s">
        <v>319</v>
      </c>
      <c r="F862" s="2" t="s">
        <v>259</v>
      </c>
      <c r="G862" s="3">
        <v>10</v>
      </c>
      <c r="H862" s="2" t="s">
        <v>68</v>
      </c>
      <c r="I862" s="4">
        <v>10.8</v>
      </c>
      <c r="J862" s="2" t="s">
        <v>69</v>
      </c>
      <c r="K862" s="3">
        <v>195000</v>
      </c>
      <c r="L862" s="3" t="s">
        <v>277</v>
      </c>
      <c r="M862" s="3">
        <v>1950000</v>
      </c>
      <c r="N862" s="5">
        <v>45160</v>
      </c>
      <c r="O862" s="5">
        <v>45160</v>
      </c>
      <c r="P862" s="2"/>
      <c r="Q862" s="2"/>
      <c r="R862" s="2"/>
      <c r="S862" s="2" t="s">
        <v>75</v>
      </c>
      <c r="T862" t="str">
        <f t="shared" si="13"/>
        <v>1000001212KARYA MATERIALBAMBANGAGT915530RdKarimata Wengue90X1510BOX10,8M2195000Hitam19500004516045160Bekasi</v>
      </c>
    </row>
    <row r="863" spans="1:20" x14ac:dyDescent="0.3">
      <c r="A863" s="2">
        <v>1000001212</v>
      </c>
      <c r="B863" s="2" t="s">
        <v>72</v>
      </c>
      <c r="C863" s="2" t="s">
        <v>64</v>
      </c>
      <c r="D863" s="2" t="s">
        <v>316</v>
      </c>
      <c r="E863" s="2" t="s">
        <v>317</v>
      </c>
      <c r="F863" s="2" t="s">
        <v>259</v>
      </c>
      <c r="G863" s="3">
        <v>16</v>
      </c>
      <c r="H863" s="2" t="s">
        <v>68</v>
      </c>
      <c r="I863" s="4">
        <v>17.28</v>
      </c>
      <c r="J863" s="2" t="s">
        <v>69</v>
      </c>
      <c r="K863" s="3">
        <v>195000</v>
      </c>
      <c r="L863" s="3" t="s">
        <v>277</v>
      </c>
      <c r="M863" s="3">
        <v>3120000</v>
      </c>
      <c r="N863" s="5">
        <v>45160</v>
      </c>
      <c r="O863" s="5">
        <v>45161</v>
      </c>
      <c r="P863" s="2"/>
      <c r="Q863" s="2"/>
      <c r="R863" s="2"/>
      <c r="S863" s="2" t="s">
        <v>75</v>
      </c>
      <c r="T863" t="str">
        <f t="shared" si="13"/>
        <v>1000001212KARYA MATERIALBAMBANGAGT915529RdKarimata Walnut90X1516BOX17,28M2195000Hitam31200004516045161Bekasi</v>
      </c>
    </row>
    <row r="864" spans="1:20" x14ac:dyDescent="0.3">
      <c r="A864" s="2">
        <v>1000001010</v>
      </c>
      <c r="B864" s="2" t="s">
        <v>63</v>
      </c>
      <c r="C864" s="2" t="s">
        <v>64</v>
      </c>
      <c r="D864" s="2" t="s">
        <v>318</v>
      </c>
      <c r="E864" s="2" t="s">
        <v>319</v>
      </c>
      <c r="F864" s="2" t="s">
        <v>259</v>
      </c>
      <c r="G864" s="3">
        <v>40</v>
      </c>
      <c r="H864" s="2" t="s">
        <v>68</v>
      </c>
      <c r="I864" s="4">
        <v>43.2</v>
      </c>
      <c r="J864" s="2" t="s">
        <v>69</v>
      </c>
      <c r="K864" s="3">
        <v>195000</v>
      </c>
      <c r="L864" s="3" t="s">
        <v>277</v>
      </c>
      <c r="M864" s="3">
        <v>7800000</v>
      </c>
      <c r="N864" s="5">
        <v>45154</v>
      </c>
      <c r="O864" s="5">
        <v>45154</v>
      </c>
      <c r="P864" s="2"/>
      <c r="Q864" s="2"/>
      <c r="R864" s="2"/>
      <c r="S864" s="2" t="s">
        <v>71</v>
      </c>
      <c r="T864" t="str">
        <f t="shared" si="13"/>
        <v>1000001010KERAMIK 123BAMBANGAGT915530RdKarimata Wengue90X1540BOX43,2M2195000Hitam78000004515445154Depok</v>
      </c>
    </row>
    <row r="865" spans="1:20" x14ac:dyDescent="0.3">
      <c r="A865" s="2">
        <v>1000001010</v>
      </c>
      <c r="B865" s="2" t="s">
        <v>63</v>
      </c>
      <c r="C865" s="2" t="s">
        <v>64</v>
      </c>
      <c r="D865" s="2" t="s">
        <v>316</v>
      </c>
      <c r="E865" s="2" t="s">
        <v>317</v>
      </c>
      <c r="F865" s="2" t="s">
        <v>259</v>
      </c>
      <c r="G865" s="3">
        <v>13</v>
      </c>
      <c r="H865" s="2" t="s">
        <v>68</v>
      </c>
      <c r="I865" s="4">
        <v>14.04</v>
      </c>
      <c r="J865" s="2" t="s">
        <v>69</v>
      </c>
      <c r="K865" s="3">
        <v>195000</v>
      </c>
      <c r="L865" s="3" t="s">
        <v>277</v>
      </c>
      <c r="M865" s="3">
        <v>2535000</v>
      </c>
      <c r="N865" s="5">
        <v>45168</v>
      </c>
      <c r="O865" s="5">
        <v>45169</v>
      </c>
      <c r="P865" s="2"/>
      <c r="Q865" s="2"/>
      <c r="R865" s="2"/>
      <c r="S865" s="2" t="s">
        <v>71</v>
      </c>
      <c r="T865" t="str">
        <f t="shared" si="13"/>
        <v>1000001010KERAMIK 123BAMBANGAGT915529RdKarimata Walnut90X1513BOX14,04M2195000Hitam25350004516845169Depok</v>
      </c>
    </row>
    <row r="866" spans="1:20" x14ac:dyDescent="0.3">
      <c r="A866" s="2">
        <v>1000001010</v>
      </c>
      <c r="B866" s="2" t="s">
        <v>63</v>
      </c>
      <c r="C866" s="2" t="s">
        <v>64</v>
      </c>
      <c r="D866" s="2" t="s">
        <v>316</v>
      </c>
      <c r="E866" s="2" t="s">
        <v>317</v>
      </c>
      <c r="F866" s="2" t="s">
        <v>259</v>
      </c>
      <c r="G866" s="3">
        <v>12</v>
      </c>
      <c r="H866" s="2" t="s">
        <v>68</v>
      </c>
      <c r="I866" s="4">
        <v>12.96</v>
      </c>
      <c r="J866" s="2" t="s">
        <v>69</v>
      </c>
      <c r="K866" s="3">
        <v>195000</v>
      </c>
      <c r="L866" s="3" t="s">
        <v>277</v>
      </c>
      <c r="M866" s="3">
        <v>2340000</v>
      </c>
      <c r="N866" s="5">
        <v>45142</v>
      </c>
      <c r="O866" s="5">
        <v>45143</v>
      </c>
      <c r="P866" s="2"/>
      <c r="Q866" s="2"/>
      <c r="R866" s="2"/>
      <c r="S866" s="2" t="s">
        <v>71</v>
      </c>
      <c r="T866" t="str">
        <f t="shared" si="13"/>
        <v>1000001010KERAMIK 123BAMBANGAGT915529RdKarimata Walnut90X1512BOX12,96M2195000Hitam23400004514245143Depok</v>
      </c>
    </row>
    <row r="867" spans="1:20" x14ac:dyDescent="0.3">
      <c r="A867" s="2">
        <v>1000001212</v>
      </c>
      <c r="B867" s="2" t="s">
        <v>72</v>
      </c>
      <c r="C867" s="2" t="s">
        <v>64</v>
      </c>
      <c r="D867" s="2" t="s">
        <v>318</v>
      </c>
      <c r="E867" s="2" t="s">
        <v>319</v>
      </c>
      <c r="F867" s="2" t="s">
        <v>259</v>
      </c>
      <c r="G867" s="3">
        <v>15</v>
      </c>
      <c r="H867" s="2" t="s">
        <v>68</v>
      </c>
      <c r="I867" s="4">
        <v>16.2</v>
      </c>
      <c r="J867" s="2" t="s">
        <v>69</v>
      </c>
      <c r="K867" s="3">
        <v>195000</v>
      </c>
      <c r="L867" s="3" t="s">
        <v>277</v>
      </c>
      <c r="M867" s="3">
        <v>2925000</v>
      </c>
      <c r="N867" s="5">
        <v>45190</v>
      </c>
      <c r="O867" s="5">
        <v>45191</v>
      </c>
      <c r="P867" s="2"/>
      <c r="Q867" s="2"/>
      <c r="R867" s="2"/>
      <c r="S867" s="2" t="s">
        <v>75</v>
      </c>
      <c r="T867" t="str">
        <f t="shared" si="13"/>
        <v>1000001212KARYA MATERIALBAMBANGAGT915530RdKarimata Wengue90X1515BOX16,2M2195000Hitam29250004519045191Bekasi</v>
      </c>
    </row>
    <row r="868" spans="1:20" x14ac:dyDescent="0.3">
      <c r="A868" s="2">
        <v>1000001212</v>
      </c>
      <c r="B868" s="2" t="s">
        <v>72</v>
      </c>
      <c r="C868" s="2" t="s">
        <v>64</v>
      </c>
      <c r="D868" s="2" t="s">
        <v>318</v>
      </c>
      <c r="E868" s="2" t="s">
        <v>319</v>
      </c>
      <c r="F868" s="2" t="s">
        <v>259</v>
      </c>
      <c r="G868" s="3">
        <v>12</v>
      </c>
      <c r="H868" s="2" t="s">
        <v>68</v>
      </c>
      <c r="I868" s="4">
        <v>12.96</v>
      </c>
      <c r="J868" s="2" t="s">
        <v>69</v>
      </c>
      <c r="K868" s="3">
        <v>195000</v>
      </c>
      <c r="L868" s="3" t="s">
        <v>277</v>
      </c>
      <c r="M868" s="3">
        <v>2340000</v>
      </c>
      <c r="N868" s="5">
        <v>45191</v>
      </c>
      <c r="O868" s="5">
        <v>45194</v>
      </c>
      <c r="P868" s="2"/>
      <c r="Q868" s="2"/>
      <c r="R868" s="2"/>
      <c r="S868" s="2" t="s">
        <v>75</v>
      </c>
      <c r="T868" t="str">
        <f t="shared" si="13"/>
        <v>1000001212KARYA MATERIALBAMBANGAGT915530RdKarimata Wengue90X1512BOX12,96M2195000Hitam23400004519145194Bekasi</v>
      </c>
    </row>
    <row r="869" spans="1:20" x14ac:dyDescent="0.3">
      <c r="A869" s="2">
        <v>1000001010</v>
      </c>
      <c r="B869" s="2" t="s">
        <v>63</v>
      </c>
      <c r="C869" s="2" t="s">
        <v>82</v>
      </c>
      <c r="D869" s="2" t="s">
        <v>316</v>
      </c>
      <c r="E869" s="2" t="s">
        <v>317</v>
      </c>
      <c r="F869" s="2" t="s">
        <v>259</v>
      </c>
      <c r="G869" s="3">
        <v>88</v>
      </c>
      <c r="H869" s="2" t="s">
        <v>68</v>
      </c>
      <c r="I869" s="4">
        <v>95.04</v>
      </c>
      <c r="J869" s="2" t="s">
        <v>69</v>
      </c>
      <c r="K869" s="3">
        <v>195000</v>
      </c>
      <c r="L869" s="3" t="s">
        <v>277</v>
      </c>
      <c r="M869" s="3">
        <v>17160000</v>
      </c>
      <c r="N869" s="5">
        <v>45187</v>
      </c>
      <c r="O869" s="5">
        <v>45190</v>
      </c>
      <c r="P869" s="2"/>
      <c r="Q869" s="2"/>
      <c r="R869" s="2"/>
      <c r="S869" s="2" t="s">
        <v>71</v>
      </c>
      <c r="T869" t="str">
        <f t="shared" si="13"/>
        <v>1000001010KERAMIK 123RIZALAGT915529RdKarimata Walnut90X1588BOX95,04M2195000Hitam171600004518745190Depok</v>
      </c>
    </row>
    <row r="870" spans="1:20" x14ac:dyDescent="0.3">
      <c r="A870" s="2">
        <v>1000001212</v>
      </c>
      <c r="B870" s="2" t="s">
        <v>72</v>
      </c>
      <c r="C870" s="2" t="s">
        <v>64</v>
      </c>
      <c r="D870" s="2" t="s">
        <v>318</v>
      </c>
      <c r="E870" s="2" t="s">
        <v>319</v>
      </c>
      <c r="F870" s="2" t="s">
        <v>259</v>
      </c>
      <c r="G870" s="3">
        <v>5</v>
      </c>
      <c r="H870" s="2" t="s">
        <v>68</v>
      </c>
      <c r="I870" s="4">
        <v>5.4</v>
      </c>
      <c r="J870" s="2" t="s">
        <v>69</v>
      </c>
      <c r="K870" s="3">
        <v>195000</v>
      </c>
      <c r="L870" s="3" t="s">
        <v>277</v>
      </c>
      <c r="M870" s="3">
        <v>975000</v>
      </c>
      <c r="N870" s="5">
        <v>45187</v>
      </c>
      <c r="O870" s="5">
        <v>45188</v>
      </c>
      <c r="P870" s="2"/>
      <c r="Q870" s="2"/>
      <c r="R870" s="2"/>
      <c r="S870" s="2" t="s">
        <v>75</v>
      </c>
      <c r="T870" t="str">
        <f t="shared" si="13"/>
        <v>1000001212KARYA MATERIALBAMBANGAGT915530RdKarimata Wengue90X155BOX5,4M2195000Hitam9750004518745188Bekasi</v>
      </c>
    </row>
    <row r="871" spans="1:20" x14ac:dyDescent="0.3">
      <c r="A871" s="2">
        <v>1000001010</v>
      </c>
      <c r="B871" s="2" t="s">
        <v>63</v>
      </c>
      <c r="C871" s="2" t="s">
        <v>82</v>
      </c>
      <c r="D871" s="2" t="s">
        <v>316</v>
      </c>
      <c r="E871" s="2" t="s">
        <v>317</v>
      </c>
      <c r="F871" s="2" t="s">
        <v>259</v>
      </c>
      <c r="G871" s="3">
        <v>2</v>
      </c>
      <c r="H871" s="2" t="s">
        <v>68</v>
      </c>
      <c r="I871" s="4">
        <v>2.16</v>
      </c>
      <c r="J871" s="2" t="s">
        <v>69</v>
      </c>
      <c r="K871" s="3">
        <v>195000</v>
      </c>
      <c r="L871" s="3" t="s">
        <v>277</v>
      </c>
      <c r="M871" s="3">
        <v>390000</v>
      </c>
      <c r="N871" s="5">
        <v>45187</v>
      </c>
      <c r="O871" s="5">
        <v>45188</v>
      </c>
      <c r="P871" s="2"/>
      <c r="Q871" s="2"/>
      <c r="R871" s="2"/>
      <c r="S871" s="2" t="s">
        <v>71</v>
      </c>
      <c r="T871" t="str">
        <f t="shared" si="13"/>
        <v>1000001010KERAMIK 123RIZALAGT915529RdKarimata Walnut90X152BOX2,16M2195000Hitam3900004518745188Depok</v>
      </c>
    </row>
    <row r="872" spans="1:20" x14ac:dyDescent="0.3">
      <c r="A872" s="2">
        <v>1000001212</v>
      </c>
      <c r="B872" s="2" t="s">
        <v>72</v>
      </c>
      <c r="C872" s="2" t="s">
        <v>64</v>
      </c>
      <c r="D872" s="2" t="s">
        <v>316</v>
      </c>
      <c r="E872" s="2" t="s">
        <v>317</v>
      </c>
      <c r="F872" s="2" t="s">
        <v>259</v>
      </c>
      <c r="G872" s="3">
        <v>9</v>
      </c>
      <c r="H872" s="2" t="s">
        <v>68</v>
      </c>
      <c r="I872" s="4">
        <v>9.7200000000000006</v>
      </c>
      <c r="J872" s="2" t="s">
        <v>69</v>
      </c>
      <c r="K872" s="3">
        <v>195000</v>
      </c>
      <c r="L872" s="3" t="s">
        <v>277</v>
      </c>
      <c r="M872" s="3">
        <v>1755000</v>
      </c>
      <c r="N872" s="5">
        <v>45170</v>
      </c>
      <c r="O872" s="5">
        <v>45170</v>
      </c>
      <c r="P872" s="2"/>
      <c r="Q872" s="2"/>
      <c r="R872" s="2"/>
      <c r="S872" s="2" t="s">
        <v>75</v>
      </c>
      <c r="T872" t="str">
        <f t="shared" si="13"/>
        <v>1000001212KARYA MATERIALBAMBANGAGT915529RdKarimata Walnut90X159BOX9,72M2195000Hitam17550004517045170Bekasi</v>
      </c>
    </row>
    <row r="873" spans="1:20" x14ac:dyDescent="0.3">
      <c r="A873" s="2">
        <v>1000001212</v>
      </c>
      <c r="B873" s="2" t="s">
        <v>72</v>
      </c>
      <c r="C873" s="2" t="s">
        <v>64</v>
      </c>
      <c r="D873" s="2" t="s">
        <v>318</v>
      </c>
      <c r="E873" s="2" t="s">
        <v>319</v>
      </c>
      <c r="F873" s="2" t="s">
        <v>259</v>
      </c>
      <c r="G873" s="3">
        <v>4</v>
      </c>
      <c r="H873" s="2" t="s">
        <v>68</v>
      </c>
      <c r="I873" s="4">
        <v>4.32</v>
      </c>
      <c r="J873" s="2" t="s">
        <v>69</v>
      </c>
      <c r="K873" s="3">
        <v>195000</v>
      </c>
      <c r="L873" s="3" t="s">
        <v>277</v>
      </c>
      <c r="M873" s="3">
        <v>780000</v>
      </c>
      <c r="N873" s="5">
        <v>45171</v>
      </c>
      <c r="O873" s="5">
        <v>45173</v>
      </c>
      <c r="P873" s="2"/>
      <c r="Q873" s="2"/>
      <c r="R873" s="2"/>
      <c r="S873" s="2" t="s">
        <v>75</v>
      </c>
      <c r="T873" t="str">
        <f t="shared" si="13"/>
        <v>1000001212KARYA MATERIALBAMBANGAGT915530RdKarimata Wengue90X154BOX4,32M2195000Hitam7800004517145173Bekasi</v>
      </c>
    </row>
    <row r="874" spans="1:20" x14ac:dyDescent="0.3">
      <c r="A874" s="2">
        <v>1000001010</v>
      </c>
      <c r="B874" s="2" t="s">
        <v>63</v>
      </c>
      <c r="C874" s="2" t="s">
        <v>82</v>
      </c>
      <c r="D874" s="2" t="s">
        <v>316</v>
      </c>
      <c r="E874" s="2" t="s">
        <v>317</v>
      </c>
      <c r="F874" s="2" t="s">
        <v>259</v>
      </c>
      <c r="G874" s="3">
        <v>14</v>
      </c>
      <c r="H874" s="2" t="s">
        <v>68</v>
      </c>
      <c r="I874" s="4">
        <v>15.12</v>
      </c>
      <c r="J874" s="2" t="s">
        <v>69</v>
      </c>
      <c r="K874" s="3">
        <v>195000</v>
      </c>
      <c r="L874" s="3" t="s">
        <v>277</v>
      </c>
      <c r="M874" s="3">
        <v>2730000</v>
      </c>
      <c r="N874" s="5">
        <v>45175</v>
      </c>
      <c r="O874" s="5">
        <v>45177</v>
      </c>
      <c r="P874" s="2"/>
      <c r="Q874" s="2"/>
      <c r="R874" s="2"/>
      <c r="S874" s="2" t="s">
        <v>71</v>
      </c>
      <c r="T874" t="str">
        <f t="shared" si="13"/>
        <v>1000001010KERAMIK 123RIZALAGT915529RdKarimata Walnut90X1514BOX15,12M2195000Hitam27300004517545177Depok</v>
      </c>
    </row>
    <row r="875" spans="1:20" x14ac:dyDescent="0.3">
      <c r="A875" s="2">
        <v>1000001212</v>
      </c>
      <c r="B875" s="2" t="s">
        <v>72</v>
      </c>
      <c r="C875" s="2" t="s">
        <v>64</v>
      </c>
      <c r="D875" s="2" t="s">
        <v>316</v>
      </c>
      <c r="E875" s="2" t="s">
        <v>317</v>
      </c>
      <c r="F875" s="2" t="s">
        <v>259</v>
      </c>
      <c r="G875" s="3">
        <v>2</v>
      </c>
      <c r="H875" s="2" t="s">
        <v>68</v>
      </c>
      <c r="I875" s="4">
        <v>2.16</v>
      </c>
      <c r="J875" s="2" t="s">
        <v>69</v>
      </c>
      <c r="K875" s="3">
        <v>195000</v>
      </c>
      <c r="L875" s="3" t="s">
        <v>277</v>
      </c>
      <c r="M875" s="3">
        <v>390000</v>
      </c>
      <c r="N875" s="5">
        <v>45209</v>
      </c>
      <c r="O875" s="5">
        <v>45211</v>
      </c>
      <c r="P875" s="2"/>
      <c r="Q875" s="2"/>
      <c r="R875" s="6"/>
      <c r="S875" s="2" t="s">
        <v>75</v>
      </c>
      <c r="T875" t="str">
        <f t="shared" si="13"/>
        <v>1000001212KARYA MATERIALBAMBANGAGT915529RdKarimata Walnut90X152BOX2,16M2195000Hitam3900004520945211Bekasi</v>
      </c>
    </row>
    <row r="876" spans="1:20" x14ac:dyDescent="0.3">
      <c r="A876" s="2">
        <v>1000001010</v>
      </c>
      <c r="B876" s="2" t="s">
        <v>63</v>
      </c>
      <c r="C876" s="2" t="s">
        <v>82</v>
      </c>
      <c r="D876" s="2" t="s">
        <v>318</v>
      </c>
      <c r="E876" s="2" t="s">
        <v>319</v>
      </c>
      <c r="F876" s="2" t="s">
        <v>259</v>
      </c>
      <c r="G876" s="3">
        <v>4</v>
      </c>
      <c r="H876" s="2" t="s">
        <v>68</v>
      </c>
      <c r="I876" s="4">
        <v>4.32</v>
      </c>
      <c r="J876" s="2" t="s">
        <v>69</v>
      </c>
      <c r="K876" s="3">
        <v>195000</v>
      </c>
      <c r="L876" s="3" t="s">
        <v>277</v>
      </c>
      <c r="M876" s="3">
        <v>780000</v>
      </c>
      <c r="N876" s="5">
        <v>45205</v>
      </c>
      <c r="O876" s="5">
        <v>45209</v>
      </c>
      <c r="P876" s="2"/>
      <c r="Q876" s="2"/>
      <c r="R876" s="2"/>
      <c r="S876" s="2" t="s">
        <v>71</v>
      </c>
      <c r="T876" t="str">
        <f t="shared" si="13"/>
        <v>1000001010KERAMIK 123RIZALAGT915530RdKarimata Wengue90X154BOX4,32M2195000Hitam7800004520545209Depok</v>
      </c>
    </row>
    <row r="877" spans="1:20" x14ac:dyDescent="0.3">
      <c r="A877" s="2">
        <v>1000001212</v>
      </c>
      <c r="B877" s="2" t="s">
        <v>72</v>
      </c>
      <c r="C877" s="2" t="s">
        <v>64</v>
      </c>
      <c r="D877" s="2" t="s">
        <v>318</v>
      </c>
      <c r="E877" s="2" t="s">
        <v>319</v>
      </c>
      <c r="F877" s="2" t="s">
        <v>259</v>
      </c>
      <c r="G877" s="3">
        <v>28</v>
      </c>
      <c r="H877" s="2" t="s">
        <v>68</v>
      </c>
      <c r="I877" s="4">
        <v>30.24</v>
      </c>
      <c r="J877" s="2" t="s">
        <v>69</v>
      </c>
      <c r="K877" s="3">
        <v>195000</v>
      </c>
      <c r="L877" s="3" t="s">
        <v>277</v>
      </c>
      <c r="M877" s="3">
        <v>5460000</v>
      </c>
      <c r="N877" s="5">
        <v>44933</v>
      </c>
      <c r="O877" s="5">
        <v>44935</v>
      </c>
      <c r="P877" s="2"/>
      <c r="Q877" s="2"/>
      <c r="R877" s="2"/>
      <c r="S877" s="2" t="s">
        <v>75</v>
      </c>
      <c r="T877" t="str">
        <f t="shared" si="13"/>
        <v>1000001212KARYA MATERIALBAMBANGAGT915530RdKarimata Wengue90X1528BOX30,24M2195000Hitam54600004493344935Bekasi</v>
      </c>
    </row>
    <row r="878" spans="1:20" x14ac:dyDescent="0.3">
      <c r="A878" s="2">
        <v>1000001212</v>
      </c>
      <c r="B878" s="2" t="s">
        <v>72</v>
      </c>
      <c r="C878" s="2" t="s">
        <v>64</v>
      </c>
      <c r="D878" s="2" t="s">
        <v>316</v>
      </c>
      <c r="E878" s="2" t="s">
        <v>317</v>
      </c>
      <c r="F878" s="2" t="s">
        <v>259</v>
      </c>
      <c r="G878" s="3">
        <v>192</v>
      </c>
      <c r="H878" s="2" t="s">
        <v>68</v>
      </c>
      <c r="I878" s="4">
        <v>207.36</v>
      </c>
      <c r="J878" s="2" t="s">
        <v>69</v>
      </c>
      <c r="K878" s="3">
        <v>195000</v>
      </c>
      <c r="L878" s="3" t="s">
        <v>277</v>
      </c>
      <c r="M878" s="3">
        <v>37440000</v>
      </c>
      <c r="N878" s="5">
        <v>45008</v>
      </c>
      <c r="O878" s="5">
        <v>45009</v>
      </c>
      <c r="P878" s="2" t="s">
        <v>17</v>
      </c>
      <c r="Q878" s="2" t="s">
        <v>91</v>
      </c>
      <c r="R878" s="6">
        <v>1800</v>
      </c>
      <c r="S878" s="2" t="s">
        <v>75</v>
      </c>
      <c r="T878" t="str">
        <f t="shared" si="13"/>
        <v>1000001212KARYA MATERIALBAMBANGAGT915529RdKarimata Walnut90X15192BOX207,36M2195000Hitam374400004500845009Promo LebaranPromo Diskon Langsung1800Bekasi</v>
      </c>
    </row>
    <row r="879" spans="1:20" x14ac:dyDescent="0.3">
      <c r="A879" s="2">
        <v>1000001212</v>
      </c>
      <c r="B879" s="2" t="s">
        <v>72</v>
      </c>
      <c r="C879" s="2" t="s">
        <v>64</v>
      </c>
      <c r="D879" s="2" t="s">
        <v>318</v>
      </c>
      <c r="E879" s="2" t="s">
        <v>319</v>
      </c>
      <c r="F879" s="2" t="s">
        <v>259</v>
      </c>
      <c r="G879" s="3">
        <v>10</v>
      </c>
      <c r="H879" s="2" t="s">
        <v>68</v>
      </c>
      <c r="I879" s="4">
        <v>10.8</v>
      </c>
      <c r="J879" s="2" t="s">
        <v>69</v>
      </c>
      <c r="K879" s="3">
        <v>195000</v>
      </c>
      <c r="L879" s="3" t="s">
        <v>277</v>
      </c>
      <c r="M879" s="3">
        <v>1950000</v>
      </c>
      <c r="N879" s="5">
        <v>45020</v>
      </c>
      <c r="O879" s="5">
        <v>45020</v>
      </c>
      <c r="P879" s="2" t="s">
        <v>17</v>
      </c>
      <c r="Q879" s="2" t="s">
        <v>91</v>
      </c>
      <c r="R879" s="6">
        <v>1800</v>
      </c>
      <c r="S879" s="2" t="s">
        <v>75</v>
      </c>
      <c r="T879" t="str">
        <f t="shared" si="13"/>
        <v>1000001212KARYA MATERIALBAMBANGAGT915530RdKarimata Wengue90X1510BOX10,8M2195000Hitam19500004502045020Promo LebaranPromo Diskon Langsung1800Bekasi</v>
      </c>
    </row>
    <row r="880" spans="1:20" x14ac:dyDescent="0.3">
      <c r="A880" s="2">
        <v>1000001212</v>
      </c>
      <c r="B880" s="2" t="s">
        <v>72</v>
      </c>
      <c r="C880" s="2" t="s">
        <v>64</v>
      </c>
      <c r="D880" s="2" t="s">
        <v>316</v>
      </c>
      <c r="E880" s="2" t="s">
        <v>317</v>
      </c>
      <c r="F880" s="2" t="s">
        <v>259</v>
      </c>
      <c r="G880" s="3">
        <v>20</v>
      </c>
      <c r="H880" s="2" t="s">
        <v>68</v>
      </c>
      <c r="I880" s="4">
        <v>21.6</v>
      </c>
      <c r="J880" s="2" t="s">
        <v>69</v>
      </c>
      <c r="K880" s="3">
        <v>195000</v>
      </c>
      <c r="L880" s="3" t="s">
        <v>277</v>
      </c>
      <c r="M880" s="3">
        <v>3900000</v>
      </c>
      <c r="N880" s="5">
        <v>45054</v>
      </c>
      <c r="O880" s="5">
        <v>45054</v>
      </c>
      <c r="P880" s="2" t="s">
        <v>17</v>
      </c>
      <c r="Q880" s="2" t="s">
        <v>91</v>
      </c>
      <c r="R880" s="6">
        <v>1800</v>
      </c>
      <c r="S880" s="2" t="s">
        <v>75</v>
      </c>
      <c r="T880" t="str">
        <f t="shared" si="13"/>
        <v>1000001212KARYA MATERIALBAMBANGAGT915529RdKarimata Walnut90X1520BOX21,6M2195000Hitam39000004505445054Promo LebaranPromo Diskon Langsung1800Bekasi</v>
      </c>
    </row>
    <row r="881" spans="1:20" x14ac:dyDescent="0.3">
      <c r="A881" s="2">
        <v>1000001010</v>
      </c>
      <c r="B881" s="2" t="s">
        <v>63</v>
      </c>
      <c r="C881" s="2" t="s">
        <v>82</v>
      </c>
      <c r="D881" s="2" t="s">
        <v>316</v>
      </c>
      <c r="E881" s="2" t="s">
        <v>317</v>
      </c>
      <c r="F881" s="2" t="s">
        <v>259</v>
      </c>
      <c r="G881" s="3">
        <v>9</v>
      </c>
      <c r="H881" s="2" t="s">
        <v>68</v>
      </c>
      <c r="I881" s="4">
        <v>9.7200000000000006</v>
      </c>
      <c r="J881" s="2" t="s">
        <v>69</v>
      </c>
      <c r="K881" s="3">
        <v>195000</v>
      </c>
      <c r="L881" s="3" t="s">
        <v>277</v>
      </c>
      <c r="M881" s="3">
        <v>1755000</v>
      </c>
      <c r="N881" s="5">
        <v>45246</v>
      </c>
      <c r="O881" s="5">
        <v>45250</v>
      </c>
      <c r="P881" s="2"/>
      <c r="Q881" s="2"/>
      <c r="R881" s="2"/>
      <c r="S881" s="2" t="s">
        <v>71</v>
      </c>
      <c r="T881" t="str">
        <f t="shared" si="13"/>
        <v>1000001010KERAMIK 123RIZALAGT915529RdKarimata Walnut90X159BOX9,72M2195000Hitam17550004524645250Depok</v>
      </c>
    </row>
    <row r="882" spans="1:20" x14ac:dyDescent="0.3">
      <c r="A882" s="2">
        <v>1000001010</v>
      </c>
      <c r="B882" s="2" t="s">
        <v>63</v>
      </c>
      <c r="C882" s="2" t="s">
        <v>82</v>
      </c>
      <c r="D882" s="2" t="s">
        <v>316</v>
      </c>
      <c r="E882" s="2" t="s">
        <v>317</v>
      </c>
      <c r="F882" s="2" t="s">
        <v>259</v>
      </c>
      <c r="G882" s="3">
        <v>3</v>
      </c>
      <c r="H882" s="2" t="s">
        <v>68</v>
      </c>
      <c r="I882" s="4">
        <v>3.24</v>
      </c>
      <c r="J882" s="2" t="s">
        <v>69</v>
      </c>
      <c r="K882" s="3">
        <v>195000</v>
      </c>
      <c r="L882" s="3" t="s">
        <v>277</v>
      </c>
      <c r="M882" s="3">
        <v>585000</v>
      </c>
      <c r="N882" s="5">
        <v>45286</v>
      </c>
      <c r="O882" s="5">
        <v>45287</v>
      </c>
      <c r="P882" s="2"/>
      <c r="Q882" s="2"/>
      <c r="R882" s="2"/>
      <c r="S882" s="2" t="s">
        <v>71</v>
      </c>
      <c r="T882" t="str">
        <f t="shared" si="13"/>
        <v>1000001010KERAMIK 123RIZALAGT915529RdKarimata Walnut90X153BOX3,24M2195000Hitam5850004528645287Depok</v>
      </c>
    </row>
    <row r="883" spans="1:20" x14ac:dyDescent="0.3">
      <c r="A883" s="2">
        <v>1000001010</v>
      </c>
      <c r="B883" s="2" t="s">
        <v>63</v>
      </c>
      <c r="C883" s="2" t="s">
        <v>82</v>
      </c>
      <c r="D883" s="2" t="s">
        <v>316</v>
      </c>
      <c r="E883" s="2" t="s">
        <v>317</v>
      </c>
      <c r="F883" s="2" t="s">
        <v>259</v>
      </c>
      <c r="G883" s="3">
        <v>23</v>
      </c>
      <c r="H883" s="2" t="s">
        <v>68</v>
      </c>
      <c r="I883" s="4">
        <v>24.84</v>
      </c>
      <c r="J883" s="2" t="s">
        <v>69</v>
      </c>
      <c r="K883" s="3">
        <v>195000</v>
      </c>
      <c r="L883" s="3" t="s">
        <v>277</v>
      </c>
      <c r="M883" s="3">
        <v>4485000</v>
      </c>
      <c r="N883" s="5">
        <v>45265</v>
      </c>
      <c r="O883" s="5">
        <v>45267</v>
      </c>
      <c r="P883" s="2"/>
      <c r="Q883" s="2"/>
      <c r="R883" s="2"/>
      <c r="S883" s="2" t="s">
        <v>71</v>
      </c>
      <c r="T883" t="str">
        <f t="shared" si="13"/>
        <v>1000001010KERAMIK 123RIZALAGT915529RdKarimata Walnut90X1523BOX24,84M2195000Hitam44850004526545267Depok</v>
      </c>
    </row>
    <row r="884" spans="1:20" x14ac:dyDescent="0.3">
      <c r="A884" s="2">
        <v>1000001010</v>
      </c>
      <c r="B884" s="2" t="s">
        <v>63</v>
      </c>
      <c r="C884" s="2" t="s">
        <v>82</v>
      </c>
      <c r="D884" s="2" t="s">
        <v>316</v>
      </c>
      <c r="E884" s="2" t="s">
        <v>317</v>
      </c>
      <c r="F884" s="2" t="s">
        <v>259</v>
      </c>
      <c r="G884" s="3">
        <v>18</v>
      </c>
      <c r="H884" s="2" t="s">
        <v>68</v>
      </c>
      <c r="I884" s="4">
        <v>19.440000000000001</v>
      </c>
      <c r="J884" s="2" t="s">
        <v>69</v>
      </c>
      <c r="K884" s="3">
        <v>195000</v>
      </c>
      <c r="L884" s="3" t="s">
        <v>277</v>
      </c>
      <c r="M884" s="3">
        <v>3510000</v>
      </c>
      <c r="N884" s="5">
        <v>45265</v>
      </c>
      <c r="O884" s="5">
        <v>45267</v>
      </c>
      <c r="P884" s="2"/>
      <c r="Q884" s="2"/>
      <c r="R884" s="2"/>
      <c r="S884" s="2" t="s">
        <v>71</v>
      </c>
      <c r="T884" t="str">
        <f t="shared" si="13"/>
        <v>1000001010KERAMIK 123RIZALAGT915529RdKarimata Walnut90X1518BOX19,44M2195000Hitam35100004526545267Depok</v>
      </c>
    </row>
    <row r="885" spans="1:20" x14ac:dyDescent="0.3">
      <c r="A885" s="2">
        <v>1000001010</v>
      </c>
      <c r="B885" s="2" t="s">
        <v>63</v>
      </c>
      <c r="C885" s="2" t="s">
        <v>82</v>
      </c>
      <c r="D885" s="2" t="s">
        <v>316</v>
      </c>
      <c r="E885" s="2" t="s">
        <v>317</v>
      </c>
      <c r="F885" s="2" t="s">
        <v>259</v>
      </c>
      <c r="G885" s="3">
        <v>23</v>
      </c>
      <c r="H885" s="2" t="s">
        <v>68</v>
      </c>
      <c r="I885" s="4">
        <v>24.84</v>
      </c>
      <c r="J885" s="2" t="s">
        <v>69</v>
      </c>
      <c r="K885" s="3">
        <v>195000</v>
      </c>
      <c r="L885" s="3" t="s">
        <v>277</v>
      </c>
      <c r="M885" s="3">
        <v>4485000</v>
      </c>
      <c r="N885" s="5">
        <v>45265</v>
      </c>
      <c r="O885" s="5">
        <v>45267</v>
      </c>
      <c r="P885" s="2"/>
      <c r="Q885" s="2"/>
      <c r="R885" s="2"/>
      <c r="S885" s="2" t="s">
        <v>71</v>
      </c>
      <c r="T885" t="str">
        <f t="shared" si="13"/>
        <v>1000001010KERAMIK 123RIZALAGT915529RdKarimata Walnut90X1523BOX24,84M2195000Hitam44850004526545267Depok</v>
      </c>
    </row>
    <row r="886" spans="1:20" x14ac:dyDescent="0.3">
      <c r="A886" s="2">
        <v>1000001010</v>
      </c>
      <c r="B886" s="2" t="s">
        <v>63</v>
      </c>
      <c r="C886" s="2" t="s">
        <v>82</v>
      </c>
      <c r="D886" s="2" t="s">
        <v>316</v>
      </c>
      <c r="E886" s="2" t="s">
        <v>317</v>
      </c>
      <c r="F886" s="2" t="s">
        <v>259</v>
      </c>
      <c r="G886" s="3">
        <v>18</v>
      </c>
      <c r="H886" s="2" t="s">
        <v>68</v>
      </c>
      <c r="I886" s="4">
        <v>19.440000000000001</v>
      </c>
      <c r="J886" s="2" t="s">
        <v>69</v>
      </c>
      <c r="K886" s="3">
        <v>195000</v>
      </c>
      <c r="L886" s="3" t="s">
        <v>277</v>
      </c>
      <c r="M886" s="3">
        <v>3510000</v>
      </c>
      <c r="N886" s="5">
        <v>45265</v>
      </c>
      <c r="O886" s="5">
        <v>45267</v>
      </c>
      <c r="P886" s="2"/>
      <c r="Q886" s="2"/>
      <c r="R886" s="2"/>
      <c r="S886" s="2" t="s">
        <v>71</v>
      </c>
      <c r="T886" t="str">
        <f t="shared" si="13"/>
        <v>1000001010KERAMIK 123RIZALAGT915529RdKarimata Walnut90X1518BOX19,44M2195000Hitam35100004526545267Depok</v>
      </c>
    </row>
    <row r="887" spans="1:20" x14ac:dyDescent="0.3">
      <c r="A887" s="2">
        <v>1000001010</v>
      </c>
      <c r="B887" s="2" t="s">
        <v>63</v>
      </c>
      <c r="C887" s="2" t="s">
        <v>82</v>
      </c>
      <c r="D887" s="2" t="s">
        <v>316</v>
      </c>
      <c r="E887" s="2" t="s">
        <v>317</v>
      </c>
      <c r="F887" s="2" t="s">
        <v>259</v>
      </c>
      <c r="G887" s="3">
        <v>-23</v>
      </c>
      <c r="H887" s="2" t="s">
        <v>68</v>
      </c>
      <c r="I887" s="4">
        <v>-24.84</v>
      </c>
      <c r="J887" s="2" t="s">
        <v>69</v>
      </c>
      <c r="K887" s="3">
        <v>195000</v>
      </c>
      <c r="L887" s="3" t="s">
        <v>277</v>
      </c>
      <c r="M887" s="3">
        <v>-4485000</v>
      </c>
      <c r="N887" s="5">
        <v>45265</v>
      </c>
      <c r="O887" s="5">
        <v>45267</v>
      </c>
      <c r="P887" s="2"/>
      <c r="Q887" s="2"/>
      <c r="R887" s="2"/>
      <c r="S887" s="2" t="s">
        <v>71</v>
      </c>
      <c r="T887" t="str">
        <f t="shared" si="13"/>
        <v>1000001010KERAMIK 123RIZALAGT915529RdKarimata Walnut90X15-23BOX-24,84M2195000Hitam-44850004526545267Depok</v>
      </c>
    </row>
    <row r="888" spans="1:20" x14ac:dyDescent="0.3">
      <c r="A888" s="2">
        <v>1000001010</v>
      </c>
      <c r="B888" s="2" t="s">
        <v>63</v>
      </c>
      <c r="C888" s="2" t="s">
        <v>82</v>
      </c>
      <c r="D888" s="2" t="s">
        <v>316</v>
      </c>
      <c r="E888" s="2" t="s">
        <v>317</v>
      </c>
      <c r="F888" s="2" t="s">
        <v>259</v>
      </c>
      <c r="G888" s="3">
        <v>-18</v>
      </c>
      <c r="H888" s="2" t="s">
        <v>68</v>
      </c>
      <c r="I888" s="4">
        <v>-19.440000000000001</v>
      </c>
      <c r="J888" s="2" t="s">
        <v>69</v>
      </c>
      <c r="K888" s="3">
        <v>195000</v>
      </c>
      <c r="L888" s="3" t="s">
        <v>277</v>
      </c>
      <c r="M888" s="3">
        <v>-3510000</v>
      </c>
      <c r="N888" s="5">
        <v>45265</v>
      </c>
      <c r="O888" s="5">
        <v>45267</v>
      </c>
      <c r="P888" s="2"/>
      <c r="Q888" s="2"/>
      <c r="R888" s="2"/>
      <c r="S888" s="2" t="s">
        <v>71</v>
      </c>
      <c r="T888" t="str">
        <f t="shared" si="13"/>
        <v>1000001010KERAMIK 123RIZALAGT915529RdKarimata Walnut90X15-18BOX-19,44M2195000Hitam-35100004526545267Depok</v>
      </c>
    </row>
    <row r="889" spans="1:20" x14ac:dyDescent="0.3">
      <c r="A889" s="2">
        <v>1000001212</v>
      </c>
      <c r="B889" s="2" t="s">
        <v>72</v>
      </c>
      <c r="C889" s="2" t="s">
        <v>64</v>
      </c>
      <c r="D889" s="2" t="s">
        <v>322</v>
      </c>
      <c r="E889" s="2" t="s">
        <v>323</v>
      </c>
      <c r="F889" s="2" t="s">
        <v>259</v>
      </c>
      <c r="G889" s="3">
        <v>39</v>
      </c>
      <c r="H889" s="2" t="s">
        <v>68</v>
      </c>
      <c r="I889" s="4">
        <v>42.12</v>
      </c>
      <c r="J889" s="2" t="s">
        <v>69</v>
      </c>
      <c r="K889" s="3">
        <v>200000</v>
      </c>
      <c r="L889" s="3" t="s">
        <v>324</v>
      </c>
      <c r="M889" s="3">
        <v>7800000</v>
      </c>
      <c r="N889" s="5">
        <v>44985</v>
      </c>
      <c r="O889" s="5">
        <v>44988</v>
      </c>
      <c r="P889" s="2" t="s">
        <v>17</v>
      </c>
      <c r="Q889" s="2" t="s">
        <v>91</v>
      </c>
      <c r="R889" s="6">
        <v>1800</v>
      </c>
      <c r="S889" s="2" t="s">
        <v>75</v>
      </c>
      <c r="T889" t="str">
        <f t="shared" si="13"/>
        <v>1000001212KARYA MATERIALBAMBANGAGT912236RdTeak Autumn90X1539BOX42,12M2200000Gold78000004498544988Promo LebaranPromo Diskon Langsung1800Bekasi</v>
      </c>
    </row>
    <row r="890" spans="1:20" x14ac:dyDescent="0.3">
      <c r="A890" s="2">
        <v>1000001212</v>
      </c>
      <c r="B890" s="2" t="s">
        <v>72</v>
      </c>
      <c r="C890" s="2" t="s">
        <v>64</v>
      </c>
      <c r="D890" s="2" t="s">
        <v>325</v>
      </c>
      <c r="E890" s="2" t="s">
        <v>326</v>
      </c>
      <c r="F890" s="2" t="s">
        <v>259</v>
      </c>
      <c r="G890" s="3">
        <v>11</v>
      </c>
      <c r="H890" s="2" t="s">
        <v>68</v>
      </c>
      <c r="I890" s="4">
        <v>11.88</v>
      </c>
      <c r="J890" s="2" t="s">
        <v>69</v>
      </c>
      <c r="K890" s="3">
        <v>200000</v>
      </c>
      <c r="L890" s="3" t="s">
        <v>324</v>
      </c>
      <c r="M890" s="3">
        <v>2200000</v>
      </c>
      <c r="N890" s="5">
        <v>45020</v>
      </c>
      <c r="O890" s="5">
        <v>45022</v>
      </c>
      <c r="P890" s="2" t="s">
        <v>17</v>
      </c>
      <c r="Q890" s="2" t="s">
        <v>91</v>
      </c>
      <c r="R890" s="6">
        <v>1800</v>
      </c>
      <c r="S890" s="2" t="s">
        <v>75</v>
      </c>
      <c r="T890" t="str">
        <f t="shared" si="13"/>
        <v>1000001212KARYA MATERIALBAMBANGAGT912235RdTeak Spring90X1511BOX11,88M2200000Gold22000004502045022Promo LebaranPromo Diskon Langsung1800Bekasi</v>
      </c>
    </row>
    <row r="891" spans="1:20" x14ac:dyDescent="0.3">
      <c r="A891" s="2"/>
      <c r="B891" s="2"/>
      <c r="C891" s="2"/>
      <c r="D891" s="2"/>
      <c r="E891" s="2"/>
      <c r="F891" s="2"/>
      <c r="G891" s="4"/>
      <c r="H891" s="2"/>
      <c r="I891" s="4"/>
      <c r="J891" s="2"/>
      <c r="K891" s="3"/>
      <c r="L891" s="3"/>
      <c r="M891" s="3"/>
      <c r="N891" s="5"/>
      <c r="O891" s="5"/>
      <c r="P891" s="2"/>
      <c r="Q891" s="2"/>
      <c r="R891" s="2"/>
      <c r="S891" s="2"/>
    </row>
    <row r="892" spans="1:20" x14ac:dyDescent="0.3">
      <c r="A892" s="2"/>
      <c r="B892" s="2"/>
      <c r="C892" s="2"/>
      <c r="D892" s="2"/>
      <c r="E892" s="2"/>
      <c r="F892" s="2"/>
      <c r="G892" s="4"/>
      <c r="H892" s="2"/>
      <c r="I892" s="4"/>
      <c r="J892" s="2"/>
      <c r="K892" s="3"/>
      <c r="L892" s="3"/>
      <c r="M892" s="3"/>
      <c r="N892" s="5"/>
      <c r="O892" s="5"/>
      <c r="P892" s="2"/>
      <c r="Q892" s="2"/>
      <c r="R892" s="6"/>
      <c r="S892" s="2"/>
    </row>
    <row r="893" spans="1:20" x14ac:dyDescent="0.3">
      <c r="A893" s="2"/>
      <c r="B893" s="2"/>
      <c r="C893" s="2"/>
      <c r="D893" s="2"/>
      <c r="E893" s="2"/>
      <c r="F893" s="2"/>
      <c r="G893" s="4"/>
      <c r="H893" s="2"/>
      <c r="I893" s="4"/>
      <c r="J893" s="2"/>
      <c r="K893" s="3"/>
      <c r="L893" s="3"/>
      <c r="M893" s="3"/>
      <c r="N893" s="5"/>
      <c r="O893" s="5"/>
      <c r="P893" s="2"/>
      <c r="Q893" s="2"/>
      <c r="R893" s="6"/>
      <c r="S893" s="2"/>
    </row>
    <row r="894" spans="1:20" x14ac:dyDescent="0.3">
      <c r="A894" s="2"/>
      <c r="B894" s="2"/>
      <c r="C894" s="2"/>
      <c r="D894" s="2"/>
      <c r="E894" s="2"/>
      <c r="F894" s="2"/>
      <c r="G894" s="4"/>
      <c r="H894" s="2"/>
      <c r="I894" s="4"/>
      <c r="J894" s="2"/>
      <c r="K894" s="3"/>
      <c r="L894" s="3"/>
      <c r="M894" s="3"/>
      <c r="N894" s="5"/>
      <c r="O894" s="5"/>
      <c r="P894" s="2"/>
      <c r="Q894" s="2"/>
      <c r="R894" s="6"/>
      <c r="S894" s="2"/>
    </row>
    <row r="895" spans="1:20" x14ac:dyDescent="0.3">
      <c r="A895" s="2"/>
      <c r="B895" s="2"/>
      <c r="C895" s="2"/>
      <c r="D895" s="2"/>
      <c r="E895" s="2"/>
      <c r="F895" s="2"/>
      <c r="G895" s="4"/>
      <c r="H895" s="2"/>
      <c r="I895" s="4"/>
      <c r="J895" s="2"/>
      <c r="K895" s="3"/>
      <c r="L895" s="3"/>
      <c r="M895" s="3"/>
      <c r="N895" s="5"/>
      <c r="O895" s="5"/>
      <c r="P895" s="2"/>
      <c r="Q895" s="2"/>
      <c r="R895" s="6"/>
      <c r="S895" s="2"/>
    </row>
    <row r="896" spans="1:20" x14ac:dyDescent="0.3">
      <c r="A896" s="2"/>
      <c r="B896" s="2"/>
      <c r="C896" s="2"/>
      <c r="D896" s="2"/>
      <c r="E896" s="2"/>
      <c r="F896" s="2"/>
      <c r="G896" s="4"/>
      <c r="H896" s="2"/>
      <c r="I896" s="4"/>
      <c r="J896" s="2"/>
      <c r="K896" s="3"/>
      <c r="L896" s="3"/>
      <c r="M896" s="3"/>
      <c r="N896" s="5"/>
      <c r="O896" s="5"/>
      <c r="P896" s="2"/>
      <c r="Q896" s="2"/>
      <c r="R896" s="6"/>
      <c r="S896" s="2"/>
    </row>
    <row r="897" spans="1:19" x14ac:dyDescent="0.3">
      <c r="A897" s="2"/>
      <c r="B897" s="2"/>
      <c r="C897" s="2"/>
      <c r="D897" s="2"/>
      <c r="E897" s="2"/>
      <c r="F897" s="2"/>
      <c r="G897" s="4"/>
      <c r="H897" s="2"/>
      <c r="I897" s="4"/>
      <c r="J897" s="2"/>
      <c r="K897" s="3"/>
      <c r="L897" s="3"/>
      <c r="M897" s="3"/>
      <c r="N897" s="5"/>
      <c r="O897" s="5"/>
      <c r="P897" s="2"/>
      <c r="Q897" s="2"/>
      <c r="R897" s="6"/>
      <c r="S897" s="2"/>
    </row>
    <row r="898" spans="1:19" x14ac:dyDescent="0.3">
      <c r="A898" s="2"/>
      <c r="B898" s="2"/>
      <c r="C898" s="2"/>
      <c r="D898" s="2"/>
      <c r="E898" s="2"/>
      <c r="F898" s="2"/>
      <c r="G898" s="4"/>
      <c r="H898" s="2"/>
      <c r="I898" s="4"/>
      <c r="J898" s="2"/>
      <c r="K898" s="3"/>
      <c r="L898" s="3"/>
      <c r="M898" s="3"/>
      <c r="N898" s="5"/>
      <c r="O898" s="5"/>
      <c r="P898" s="2"/>
      <c r="Q898" s="2"/>
      <c r="R898" s="6"/>
      <c r="S898" s="2"/>
    </row>
    <row r="899" spans="1:19" x14ac:dyDescent="0.3">
      <c r="A899" s="2"/>
      <c r="B899" s="2"/>
      <c r="C899" s="2"/>
      <c r="D899" s="2"/>
      <c r="E899" s="2"/>
      <c r="F899" s="2"/>
      <c r="G899" s="4"/>
      <c r="H899" s="2"/>
      <c r="I899" s="4"/>
      <c r="J899" s="2"/>
      <c r="K899" s="3"/>
      <c r="L899" s="3"/>
      <c r="M899" s="3"/>
      <c r="N899" s="5"/>
      <c r="O899" s="5"/>
      <c r="P899" s="2"/>
      <c r="Q899" s="2"/>
      <c r="R899" s="6"/>
      <c r="S899" s="2"/>
    </row>
    <row r="900" spans="1:19" x14ac:dyDescent="0.3">
      <c r="A900" s="2"/>
      <c r="B900" s="2"/>
      <c r="C900" s="2"/>
      <c r="D900" s="2"/>
      <c r="E900" s="2"/>
      <c r="F900" s="2"/>
      <c r="G900" s="4"/>
      <c r="H900" s="2"/>
      <c r="I900" s="4"/>
      <c r="J900" s="2"/>
      <c r="K900" s="3"/>
      <c r="L900" s="3"/>
      <c r="M900" s="3"/>
      <c r="N900" s="5"/>
      <c r="O900" s="5"/>
      <c r="P900" s="2"/>
      <c r="Q900" s="2"/>
      <c r="R900" s="2"/>
      <c r="S900" s="2"/>
    </row>
    <row r="901" spans="1:19" x14ac:dyDescent="0.3">
      <c r="A901" s="2"/>
      <c r="B901" s="2"/>
      <c r="C901" s="2"/>
      <c r="D901" s="2"/>
      <c r="E901" s="2"/>
      <c r="F901" s="2"/>
      <c r="G901" s="4"/>
      <c r="H901" s="2"/>
      <c r="I901" s="4"/>
      <c r="J901" s="2"/>
      <c r="K901" s="3"/>
      <c r="L901" s="3"/>
      <c r="M901" s="3"/>
      <c r="N901" s="5"/>
      <c r="O901" s="5"/>
      <c r="P901" s="2"/>
      <c r="Q901" s="2"/>
      <c r="R901" s="6"/>
      <c r="S901" s="2"/>
    </row>
    <row r="902" spans="1:19" x14ac:dyDescent="0.3">
      <c r="A902" s="2"/>
      <c r="B902" s="2"/>
      <c r="C902" s="2"/>
      <c r="D902" s="2"/>
      <c r="E902" s="2"/>
      <c r="F902" s="2"/>
      <c r="G902" s="4"/>
      <c r="H902" s="2"/>
      <c r="I902" s="4"/>
      <c r="J902" s="2"/>
      <c r="K902" s="3"/>
      <c r="L902" s="3"/>
      <c r="M902" s="3"/>
      <c r="N902" s="5"/>
      <c r="O902" s="5"/>
      <c r="P902" s="2"/>
      <c r="Q902" s="2"/>
      <c r="R902" s="2"/>
      <c r="S902" s="2"/>
    </row>
    <row r="903" spans="1:19" x14ac:dyDescent="0.3">
      <c r="A903" s="2"/>
      <c r="B903" s="2"/>
      <c r="C903" s="2"/>
      <c r="D903" s="2"/>
      <c r="E903" s="2"/>
      <c r="F903" s="2"/>
      <c r="G903" s="4"/>
      <c r="H903" s="2"/>
      <c r="I903" s="4"/>
      <c r="J903" s="2"/>
      <c r="K903" s="3"/>
      <c r="L903" s="3"/>
      <c r="M903" s="3"/>
      <c r="N903" s="5"/>
      <c r="O903" s="5"/>
      <c r="P903" s="2"/>
      <c r="Q903" s="2"/>
      <c r="R903" s="2"/>
      <c r="S903" s="2"/>
    </row>
    <row r="904" spans="1:19" x14ac:dyDescent="0.3">
      <c r="A904" s="2"/>
      <c r="B904" s="2"/>
      <c r="C904" s="2"/>
      <c r="D904" s="2"/>
      <c r="E904" s="2"/>
      <c r="F904" s="2"/>
      <c r="G904" s="4"/>
      <c r="H904" s="2"/>
      <c r="I904" s="4"/>
      <c r="J904" s="2"/>
      <c r="K904" s="3"/>
      <c r="L904" s="3"/>
      <c r="M904" s="3"/>
      <c r="N904" s="5"/>
      <c r="O904" s="5"/>
      <c r="P904" s="2"/>
      <c r="Q904" s="2"/>
      <c r="R904" s="6"/>
      <c r="S904" s="2"/>
    </row>
    <row r="905" spans="1:19" x14ac:dyDescent="0.3">
      <c r="A905" s="2"/>
      <c r="B905" s="2"/>
      <c r="C905" s="2"/>
      <c r="D905" s="2"/>
      <c r="E905" s="2"/>
      <c r="F905" s="2"/>
      <c r="G905" s="4"/>
      <c r="H905" s="2"/>
      <c r="I905" s="4"/>
      <c r="J905" s="2"/>
      <c r="K905" s="3"/>
      <c r="L905" s="3"/>
      <c r="M905" s="3"/>
      <c r="N905" s="5"/>
      <c r="O905" s="5"/>
      <c r="P905" s="2"/>
      <c r="Q905" s="2"/>
      <c r="R905" s="6"/>
      <c r="S905" s="2"/>
    </row>
    <row r="906" spans="1:19" x14ac:dyDescent="0.3">
      <c r="A906" s="2"/>
      <c r="B906" s="2"/>
      <c r="C906" s="2"/>
      <c r="D906" s="2"/>
      <c r="E906" s="2"/>
      <c r="F906" s="2"/>
      <c r="G906" s="4"/>
      <c r="H906" s="2"/>
      <c r="I906" s="4"/>
      <c r="J906" s="2"/>
      <c r="K906" s="3"/>
      <c r="L906" s="3"/>
      <c r="M906" s="3"/>
      <c r="N906" s="5"/>
      <c r="O906" s="5"/>
      <c r="P906" s="2"/>
      <c r="Q906" s="2"/>
      <c r="R906" s="6"/>
      <c r="S906" s="2"/>
    </row>
    <row r="907" spans="1:19" x14ac:dyDescent="0.3">
      <c r="A907" s="2"/>
      <c r="B907" s="2"/>
      <c r="C907" s="2"/>
      <c r="D907" s="2"/>
      <c r="E907" s="2"/>
      <c r="F907" s="2"/>
      <c r="G907" s="4"/>
      <c r="H907" s="2"/>
      <c r="I907" s="4"/>
      <c r="J907" s="2"/>
      <c r="K907" s="3"/>
      <c r="L907" s="3"/>
      <c r="M907" s="3"/>
      <c r="N907" s="5"/>
      <c r="O907" s="5"/>
      <c r="P907" s="2"/>
      <c r="Q907" s="2"/>
      <c r="R907" s="6"/>
      <c r="S907" s="2"/>
    </row>
    <row r="908" spans="1:19" x14ac:dyDescent="0.3">
      <c r="A908" s="2"/>
      <c r="B908" s="2"/>
      <c r="C908" s="2"/>
      <c r="D908" s="2"/>
      <c r="E908" s="2"/>
      <c r="F908" s="2"/>
      <c r="G908" s="4"/>
      <c r="H908" s="2"/>
      <c r="I908" s="4"/>
      <c r="J908" s="2"/>
      <c r="K908" s="3"/>
      <c r="L908" s="3"/>
      <c r="M908" s="3"/>
      <c r="N908" s="5"/>
      <c r="O908" s="5"/>
      <c r="P908" s="2"/>
      <c r="Q908" s="2"/>
      <c r="R908" s="6"/>
      <c r="S908" s="2"/>
    </row>
    <row r="909" spans="1:19" x14ac:dyDescent="0.3">
      <c r="A909" s="2"/>
      <c r="B909" s="2"/>
      <c r="C909" s="2"/>
      <c r="D909" s="2"/>
      <c r="E909" s="2"/>
      <c r="F909" s="2"/>
      <c r="G909" s="4"/>
      <c r="H909" s="2"/>
      <c r="I909" s="4"/>
      <c r="J909" s="2"/>
      <c r="K909" s="3"/>
      <c r="L909" s="3"/>
      <c r="M909" s="3"/>
      <c r="N909" s="5"/>
      <c r="O909" s="5"/>
      <c r="P909" s="2"/>
      <c r="Q909" s="2"/>
      <c r="R909" s="6"/>
      <c r="S909" s="2"/>
    </row>
    <row r="910" spans="1:19" x14ac:dyDescent="0.3">
      <c r="A910" s="2"/>
      <c r="B910" s="2"/>
      <c r="C910" s="2"/>
      <c r="D910" s="2"/>
      <c r="E910" s="2"/>
      <c r="F910" s="2"/>
      <c r="G910" s="4"/>
      <c r="H910" s="2"/>
      <c r="I910" s="4"/>
      <c r="J910" s="2"/>
      <c r="K910" s="3"/>
      <c r="L910" s="3"/>
      <c r="M910" s="3"/>
      <c r="N910" s="5"/>
      <c r="O910" s="5"/>
      <c r="P910" s="2"/>
      <c r="Q910" s="2"/>
      <c r="R910" s="6"/>
      <c r="S910" s="2"/>
    </row>
    <row r="911" spans="1:19" x14ac:dyDescent="0.3">
      <c r="A911" s="2"/>
      <c r="B911" s="2"/>
      <c r="C911" s="2"/>
      <c r="D911" s="2"/>
      <c r="E911" s="2"/>
      <c r="F911" s="2"/>
      <c r="G911" s="4"/>
      <c r="H911" s="2"/>
      <c r="I911" s="4"/>
      <c r="J911" s="2"/>
      <c r="K911" s="3"/>
      <c r="L911" s="3"/>
      <c r="M911" s="3"/>
      <c r="N911" s="5"/>
      <c r="O911" s="5"/>
      <c r="P911" s="2"/>
      <c r="Q911" s="2"/>
      <c r="R911" s="6"/>
      <c r="S911" s="2"/>
    </row>
    <row r="912" spans="1:19" x14ac:dyDescent="0.3">
      <c r="A912" s="2"/>
      <c r="B912" s="2"/>
      <c r="C912" s="2"/>
      <c r="D912" s="2"/>
      <c r="E912" s="2"/>
      <c r="F912" s="2"/>
      <c r="G912" s="4"/>
      <c r="H912" s="2"/>
      <c r="I912" s="4"/>
      <c r="J912" s="2"/>
      <c r="K912" s="3"/>
      <c r="L912" s="3"/>
      <c r="M912" s="3"/>
      <c r="N912" s="5"/>
      <c r="O912" s="5"/>
      <c r="P912" s="2"/>
      <c r="Q912" s="2"/>
      <c r="R912" s="6"/>
      <c r="S912" s="2"/>
    </row>
    <row r="913" spans="1:19" x14ac:dyDescent="0.3">
      <c r="A913" s="2"/>
      <c r="B913" s="2"/>
      <c r="C913" s="2"/>
      <c r="D913" s="2"/>
      <c r="E913" s="2"/>
      <c r="F913" s="2"/>
      <c r="G913" s="4"/>
      <c r="H913" s="2"/>
      <c r="I913" s="4"/>
      <c r="J913" s="2"/>
      <c r="K913" s="3"/>
      <c r="L913" s="3"/>
      <c r="M913" s="3"/>
      <c r="N913" s="5"/>
      <c r="O913" s="5"/>
      <c r="P913" s="2"/>
      <c r="Q913" s="2"/>
      <c r="R913" s="6"/>
      <c r="S913" s="2"/>
    </row>
    <row r="914" spans="1:19" x14ac:dyDescent="0.3">
      <c r="A914" s="2"/>
      <c r="B914" s="2"/>
      <c r="C914" s="2"/>
      <c r="D914" s="2"/>
      <c r="E914" s="2"/>
      <c r="F914" s="2"/>
      <c r="G914" s="4"/>
      <c r="H914" s="2"/>
      <c r="I914" s="4"/>
      <c r="J914" s="2"/>
      <c r="K914" s="3"/>
      <c r="L914" s="3"/>
      <c r="M914" s="3"/>
      <c r="N914" s="5"/>
      <c r="O914" s="5"/>
      <c r="P914" s="2"/>
      <c r="Q914" s="2"/>
      <c r="R914" s="6"/>
      <c r="S914" s="2"/>
    </row>
    <row r="915" spans="1:19" x14ac:dyDescent="0.3">
      <c r="A915" s="2"/>
      <c r="B915" s="2"/>
      <c r="C915" s="2"/>
      <c r="D915" s="2"/>
      <c r="E915" s="2"/>
      <c r="F915" s="2"/>
      <c r="G915" s="4"/>
      <c r="H915" s="2"/>
      <c r="I915" s="4"/>
      <c r="J915" s="2"/>
      <c r="K915" s="3"/>
      <c r="L915" s="3"/>
      <c r="M915" s="3"/>
      <c r="N915" s="5"/>
      <c r="O915" s="5"/>
      <c r="P915" s="2"/>
      <c r="Q915" s="2"/>
      <c r="R915" s="6"/>
      <c r="S915" s="2"/>
    </row>
    <row r="916" spans="1:19" x14ac:dyDescent="0.3">
      <c r="A916" s="2"/>
      <c r="B916" s="2"/>
      <c r="C916" s="2"/>
      <c r="D916" s="2"/>
      <c r="E916" s="2"/>
      <c r="F916" s="2"/>
      <c r="G916" s="4"/>
      <c r="H916" s="2"/>
      <c r="I916" s="4"/>
      <c r="J916" s="2"/>
      <c r="K916" s="3"/>
      <c r="L916" s="3"/>
      <c r="M916" s="3"/>
      <c r="N916" s="5"/>
      <c r="O916" s="5"/>
      <c r="P916" s="2"/>
      <c r="Q916" s="2"/>
      <c r="R916" s="6"/>
      <c r="S916" s="2"/>
    </row>
    <row r="917" spans="1:19" x14ac:dyDescent="0.3">
      <c r="A917" s="2"/>
      <c r="B917" s="2"/>
      <c r="C917" s="2"/>
      <c r="D917" s="2"/>
      <c r="E917" s="2"/>
      <c r="F917" s="2"/>
      <c r="G917" s="4"/>
      <c r="H917" s="2"/>
      <c r="I917" s="4"/>
      <c r="J917" s="2"/>
      <c r="K917" s="3"/>
      <c r="L917" s="3"/>
      <c r="M917" s="3"/>
      <c r="N917" s="5"/>
      <c r="O917" s="5"/>
      <c r="P917" s="2"/>
      <c r="Q917" s="2"/>
      <c r="R917" s="6"/>
      <c r="S917" s="2"/>
    </row>
    <row r="918" spans="1:19" x14ac:dyDescent="0.3">
      <c r="A918" s="2"/>
      <c r="B918" s="2"/>
      <c r="C918" s="2"/>
      <c r="D918" s="2"/>
      <c r="E918" s="2"/>
      <c r="F918" s="2"/>
      <c r="G918" s="4"/>
      <c r="H918" s="2"/>
      <c r="I918" s="4"/>
      <c r="J918" s="2"/>
      <c r="K918" s="3"/>
      <c r="L918" s="3"/>
      <c r="M918" s="3"/>
      <c r="N918" s="5"/>
      <c r="O918" s="5"/>
      <c r="P918" s="2"/>
      <c r="Q918" s="2"/>
      <c r="R918" s="6"/>
      <c r="S918" s="2"/>
    </row>
    <row r="919" spans="1:19" x14ac:dyDescent="0.3">
      <c r="A919" s="2"/>
      <c r="B919" s="2"/>
      <c r="C919" s="2"/>
      <c r="D919" s="2"/>
      <c r="E919" s="2"/>
      <c r="F919" s="2"/>
      <c r="G919" s="4"/>
      <c r="H919" s="2"/>
      <c r="I919" s="4"/>
      <c r="J919" s="2"/>
      <c r="K919" s="3"/>
      <c r="L919" s="3"/>
      <c r="M919" s="3"/>
      <c r="N919" s="5"/>
      <c r="O919" s="5"/>
      <c r="P919" s="2"/>
      <c r="Q919" s="2"/>
      <c r="R919" s="6"/>
      <c r="S919" s="2"/>
    </row>
    <row r="920" spans="1:19" x14ac:dyDescent="0.3">
      <c r="A920" s="2"/>
      <c r="B920" s="2"/>
      <c r="C920" s="2"/>
      <c r="D920" s="2"/>
      <c r="E920" s="2"/>
      <c r="F920" s="2"/>
      <c r="G920" s="4"/>
      <c r="H920" s="2"/>
      <c r="I920" s="4"/>
      <c r="J920" s="2"/>
      <c r="K920" s="3"/>
      <c r="L920" s="3"/>
      <c r="M920" s="3"/>
      <c r="N920" s="5"/>
      <c r="O920" s="5"/>
      <c r="P920" s="2"/>
      <c r="Q920" s="2"/>
      <c r="R920" s="6"/>
      <c r="S920" s="2"/>
    </row>
    <row r="921" spans="1:19" x14ac:dyDescent="0.3">
      <c r="A921" s="2"/>
      <c r="B921" s="2"/>
      <c r="C921" s="2"/>
      <c r="D921" s="2"/>
      <c r="E921" s="2"/>
      <c r="F921" s="2"/>
      <c r="G921" s="4"/>
      <c r="H921" s="2"/>
      <c r="I921" s="4"/>
      <c r="J921" s="2"/>
      <c r="K921" s="3"/>
      <c r="L921" s="3"/>
      <c r="M921" s="3"/>
      <c r="N921" s="5"/>
      <c r="O921" s="5"/>
      <c r="P921" s="2"/>
      <c r="Q921" s="2"/>
      <c r="R921" s="6"/>
      <c r="S921" s="2"/>
    </row>
    <row r="922" spans="1:19" x14ac:dyDescent="0.3">
      <c r="A922" s="2"/>
      <c r="B922" s="2"/>
      <c r="C922" s="2"/>
      <c r="D922" s="2"/>
      <c r="E922" s="2"/>
      <c r="F922" s="2"/>
      <c r="G922" s="4"/>
      <c r="H922" s="2"/>
      <c r="I922" s="4"/>
      <c r="J922" s="2"/>
      <c r="K922" s="3"/>
      <c r="L922" s="3"/>
      <c r="M922" s="3"/>
      <c r="N922" s="5"/>
      <c r="O922" s="5"/>
      <c r="P922" s="2"/>
      <c r="Q922" s="2"/>
      <c r="R922" s="6"/>
      <c r="S922" s="2"/>
    </row>
    <row r="923" spans="1:19" x14ac:dyDescent="0.3">
      <c r="A923" s="2"/>
      <c r="B923" s="2"/>
      <c r="C923" s="2"/>
      <c r="D923" s="2"/>
      <c r="E923" s="2"/>
      <c r="F923" s="2"/>
      <c r="G923" s="4"/>
      <c r="H923" s="2"/>
      <c r="I923" s="4"/>
      <c r="J923" s="2"/>
      <c r="K923" s="3"/>
      <c r="L923" s="3"/>
      <c r="M923" s="3"/>
      <c r="N923" s="5"/>
      <c r="O923" s="5"/>
      <c r="P923" s="2"/>
      <c r="Q923" s="2"/>
      <c r="R923" s="2"/>
      <c r="S923" s="2"/>
    </row>
    <row r="924" spans="1:19" x14ac:dyDescent="0.3">
      <c r="A924" s="2"/>
      <c r="B924" s="2"/>
      <c r="C924" s="2"/>
      <c r="D924" s="2"/>
      <c r="E924" s="2"/>
      <c r="F924" s="2"/>
      <c r="G924" s="4"/>
      <c r="H924" s="2"/>
      <c r="I924" s="4"/>
      <c r="J924" s="2"/>
      <c r="K924" s="3"/>
      <c r="L924" s="3"/>
      <c r="M924" s="3"/>
      <c r="N924" s="5"/>
      <c r="O924" s="5"/>
      <c r="P924" s="2"/>
      <c r="Q924" s="2"/>
      <c r="R924" s="2"/>
      <c r="S924" s="2"/>
    </row>
    <row r="925" spans="1:19" x14ac:dyDescent="0.3">
      <c r="A925" s="2"/>
      <c r="B925" s="2"/>
      <c r="C925" s="2"/>
      <c r="D925" s="2"/>
      <c r="E925" s="2"/>
      <c r="F925" s="2"/>
      <c r="G925" s="4"/>
      <c r="H925" s="2"/>
      <c r="I925" s="4"/>
      <c r="J925" s="2"/>
      <c r="K925" s="3"/>
      <c r="L925" s="3"/>
      <c r="M925" s="3"/>
      <c r="N925" s="5"/>
      <c r="O925" s="5"/>
      <c r="P925" s="2"/>
      <c r="Q925" s="2"/>
      <c r="R925" s="2"/>
      <c r="S925" s="2"/>
    </row>
    <row r="926" spans="1:19" x14ac:dyDescent="0.3">
      <c r="A926" s="2"/>
      <c r="B926" s="2"/>
      <c r="C926" s="2"/>
      <c r="D926" s="2"/>
      <c r="E926" s="2"/>
      <c r="F926" s="2"/>
      <c r="G926" s="4"/>
      <c r="H926" s="2"/>
      <c r="I926" s="4"/>
      <c r="J926" s="2"/>
      <c r="K926" s="3"/>
      <c r="L926" s="3"/>
      <c r="M926" s="3"/>
      <c r="N926" s="5"/>
      <c r="O926" s="5"/>
      <c r="P926" s="2"/>
      <c r="Q926" s="2"/>
      <c r="R926" s="6"/>
      <c r="S926" s="2"/>
    </row>
    <row r="927" spans="1:19" x14ac:dyDescent="0.3">
      <c r="A927" s="2"/>
      <c r="B927" s="2"/>
      <c r="C927" s="2"/>
      <c r="D927" s="2"/>
      <c r="E927" s="2"/>
      <c r="F927" s="2"/>
      <c r="G927" s="4"/>
      <c r="H927" s="2"/>
      <c r="I927" s="4"/>
      <c r="J927" s="2"/>
      <c r="K927" s="3"/>
      <c r="L927" s="3"/>
      <c r="M927" s="3"/>
      <c r="N927" s="5"/>
      <c r="O927" s="5"/>
      <c r="P927" s="2"/>
      <c r="Q927" s="2"/>
      <c r="R927" s="6"/>
      <c r="S927" s="2"/>
    </row>
    <row r="928" spans="1:19" x14ac:dyDescent="0.3">
      <c r="A928" s="2"/>
      <c r="B928" s="2"/>
      <c r="C928" s="2"/>
      <c r="D928" s="2"/>
      <c r="E928" s="2"/>
      <c r="F928" s="2"/>
      <c r="G928" s="4"/>
      <c r="H928" s="2"/>
      <c r="I928" s="4"/>
      <c r="J928" s="2"/>
      <c r="K928" s="3"/>
      <c r="L928" s="3"/>
      <c r="M928" s="3"/>
      <c r="N928" s="5"/>
      <c r="O928" s="5"/>
      <c r="P928" s="2"/>
      <c r="Q928" s="2"/>
      <c r="R928" s="6"/>
      <c r="S928" s="2"/>
    </row>
    <row r="929" spans="1:19" x14ac:dyDescent="0.3">
      <c r="A929" s="2"/>
      <c r="B929" s="2"/>
      <c r="C929" s="2"/>
      <c r="D929" s="2"/>
      <c r="E929" s="2"/>
      <c r="F929" s="2"/>
      <c r="G929" s="4"/>
      <c r="H929" s="2"/>
      <c r="I929" s="4"/>
      <c r="J929" s="2"/>
      <c r="K929" s="3"/>
      <c r="L929" s="3"/>
      <c r="M929" s="3"/>
      <c r="N929" s="5"/>
      <c r="O929" s="5"/>
      <c r="P929" s="2"/>
      <c r="Q929" s="2"/>
      <c r="R929" s="6"/>
      <c r="S929" s="2"/>
    </row>
    <row r="930" spans="1:19" x14ac:dyDescent="0.3">
      <c r="A930" s="2"/>
      <c r="B930" s="2"/>
      <c r="C930" s="2"/>
      <c r="D930" s="2"/>
      <c r="E930" s="2"/>
      <c r="F930" s="2"/>
      <c r="G930" s="4"/>
      <c r="H930" s="2"/>
      <c r="I930" s="4"/>
      <c r="J930" s="2"/>
      <c r="K930" s="3"/>
      <c r="L930" s="3"/>
      <c r="M930" s="3"/>
      <c r="N930" s="5"/>
      <c r="O930" s="5"/>
      <c r="P930" s="2"/>
      <c r="Q930" s="2"/>
      <c r="R930" s="6"/>
      <c r="S930" s="2"/>
    </row>
    <row r="931" spans="1:19" x14ac:dyDescent="0.3">
      <c r="A931" s="2"/>
      <c r="B931" s="2"/>
      <c r="C931" s="2"/>
      <c r="D931" s="2"/>
      <c r="E931" s="2"/>
      <c r="F931" s="2"/>
      <c r="G931" s="4"/>
      <c r="H931" s="2"/>
      <c r="I931" s="4"/>
      <c r="J931" s="2"/>
      <c r="K931" s="3"/>
      <c r="L931" s="3"/>
      <c r="M931" s="3"/>
      <c r="N931" s="5"/>
      <c r="O931" s="5"/>
      <c r="P931" s="2"/>
      <c r="Q931" s="2"/>
      <c r="R931" s="6"/>
      <c r="S931" s="2"/>
    </row>
    <row r="932" spans="1:19" x14ac:dyDescent="0.3">
      <c r="A932" s="2"/>
      <c r="B932" s="2"/>
      <c r="C932" s="2"/>
      <c r="D932" s="2"/>
      <c r="E932" s="2"/>
      <c r="F932" s="2"/>
      <c r="G932" s="4"/>
      <c r="H932" s="2"/>
      <c r="I932" s="4"/>
      <c r="J932" s="2"/>
      <c r="K932" s="3"/>
      <c r="L932" s="3"/>
      <c r="M932" s="3"/>
      <c r="N932" s="5"/>
      <c r="O932" s="5"/>
      <c r="P932" s="2"/>
      <c r="Q932" s="2"/>
      <c r="R932" s="2"/>
      <c r="S932" s="2"/>
    </row>
    <row r="933" spans="1:19" x14ac:dyDescent="0.3">
      <c r="A933" s="2"/>
      <c r="B933" s="2"/>
      <c r="C933" s="2"/>
      <c r="D933" s="2"/>
      <c r="E933" s="2"/>
      <c r="F933" s="2"/>
      <c r="G933" s="4"/>
      <c r="H933" s="2"/>
      <c r="I933" s="4"/>
      <c r="J933" s="2"/>
      <c r="K933" s="3"/>
      <c r="L933" s="3"/>
      <c r="M933" s="3"/>
      <c r="N933" s="5"/>
      <c r="O933" s="5"/>
      <c r="P933" s="2"/>
      <c r="Q933" s="2"/>
      <c r="R933" s="2"/>
      <c r="S933" s="2"/>
    </row>
    <row r="934" spans="1:19" x14ac:dyDescent="0.3">
      <c r="A934" s="2"/>
      <c r="B934" s="2"/>
      <c r="C934" s="2"/>
      <c r="D934" s="2"/>
      <c r="E934" s="2"/>
      <c r="F934" s="2"/>
      <c r="G934" s="4"/>
      <c r="H934" s="2"/>
      <c r="I934" s="4"/>
      <c r="J934" s="2"/>
      <c r="K934" s="3"/>
      <c r="L934" s="3"/>
      <c r="M934" s="3"/>
      <c r="N934" s="5"/>
      <c r="O934" s="5"/>
      <c r="P934" s="2"/>
      <c r="Q934" s="2"/>
      <c r="R934" s="2"/>
      <c r="S934" s="2"/>
    </row>
    <row r="935" spans="1:19" x14ac:dyDescent="0.3">
      <c r="A935" s="2"/>
      <c r="B935" s="2"/>
      <c r="C935" s="2"/>
      <c r="D935" s="2"/>
      <c r="E935" s="2"/>
      <c r="F935" s="2"/>
      <c r="G935" s="4"/>
      <c r="H935" s="2"/>
      <c r="I935" s="4"/>
      <c r="J935" s="2"/>
      <c r="K935" s="3"/>
      <c r="L935" s="3"/>
      <c r="M935" s="3"/>
      <c r="N935" s="5"/>
      <c r="O935" s="5"/>
      <c r="P935" s="2"/>
      <c r="Q935" s="2"/>
      <c r="R935" s="2"/>
      <c r="S935" s="2"/>
    </row>
    <row r="936" spans="1:19" x14ac:dyDescent="0.3">
      <c r="A936" s="2"/>
      <c r="B936" s="2"/>
      <c r="C936" s="2"/>
      <c r="D936" s="2"/>
      <c r="E936" s="2"/>
      <c r="F936" s="2"/>
      <c r="G936" s="4"/>
      <c r="H936" s="2"/>
      <c r="I936" s="4"/>
      <c r="J936" s="2"/>
      <c r="K936" s="3"/>
      <c r="L936" s="3"/>
      <c r="M936" s="3"/>
      <c r="N936" s="5"/>
      <c r="O936" s="5"/>
      <c r="P936" s="2"/>
      <c r="Q936" s="2"/>
      <c r="R936" s="6"/>
      <c r="S936" s="2"/>
    </row>
    <row r="937" spans="1:19" x14ac:dyDescent="0.3">
      <c r="A937" s="2"/>
      <c r="B937" s="2"/>
      <c r="C937" s="2"/>
      <c r="D937" s="2"/>
      <c r="E937" s="2"/>
      <c r="F937" s="2"/>
      <c r="G937" s="4"/>
      <c r="H937" s="2"/>
      <c r="I937" s="4"/>
      <c r="J937" s="2"/>
      <c r="K937" s="3"/>
      <c r="L937" s="3"/>
      <c r="M937" s="3"/>
      <c r="N937" s="5"/>
      <c r="O937" s="5"/>
      <c r="P937" s="2"/>
      <c r="Q937" s="2"/>
      <c r="R937" s="6"/>
      <c r="S937" s="2"/>
    </row>
    <row r="938" spans="1:19" x14ac:dyDescent="0.3">
      <c r="A938" s="2"/>
      <c r="B938" s="2"/>
      <c r="C938" s="2"/>
      <c r="D938" s="2"/>
      <c r="E938" s="2"/>
      <c r="F938" s="2"/>
      <c r="G938" s="4"/>
      <c r="H938" s="2"/>
      <c r="I938" s="4"/>
      <c r="J938" s="2"/>
      <c r="K938" s="3"/>
      <c r="L938" s="3"/>
      <c r="M938" s="3"/>
      <c r="N938" s="5"/>
      <c r="O938" s="5"/>
      <c r="P938" s="2"/>
      <c r="Q938" s="2"/>
      <c r="R938" s="6"/>
      <c r="S938" s="2"/>
    </row>
    <row r="939" spans="1:19" x14ac:dyDescent="0.3">
      <c r="A939" s="2"/>
      <c r="B939" s="2"/>
      <c r="C939" s="2"/>
      <c r="D939" s="2"/>
      <c r="E939" s="2"/>
      <c r="F939" s="2"/>
      <c r="G939" s="4"/>
      <c r="H939" s="2"/>
      <c r="I939" s="4"/>
      <c r="J939" s="2"/>
      <c r="K939" s="3"/>
      <c r="L939" s="3"/>
      <c r="M939" s="3"/>
      <c r="N939" s="5"/>
      <c r="O939" s="5"/>
      <c r="P939" s="2"/>
      <c r="Q939" s="2"/>
      <c r="R939" s="6"/>
      <c r="S939" s="2"/>
    </row>
    <row r="940" spans="1:19" x14ac:dyDescent="0.3">
      <c r="A940" s="2"/>
      <c r="B940" s="2"/>
      <c r="C940" s="2"/>
      <c r="D940" s="2"/>
      <c r="E940" s="2"/>
      <c r="F940" s="2"/>
      <c r="G940" s="4"/>
      <c r="H940" s="2"/>
      <c r="I940" s="4"/>
      <c r="J940" s="2"/>
      <c r="K940" s="3"/>
      <c r="L940" s="3"/>
      <c r="M940" s="3"/>
      <c r="N940" s="5"/>
      <c r="O940" s="5"/>
      <c r="P940" s="2"/>
      <c r="Q940" s="2"/>
      <c r="R940" s="6"/>
      <c r="S940" s="2"/>
    </row>
    <row r="941" spans="1:19" x14ac:dyDescent="0.3">
      <c r="A941" s="2"/>
      <c r="B941" s="2"/>
      <c r="C941" s="2"/>
      <c r="D941" s="2"/>
      <c r="E941" s="2"/>
      <c r="F941" s="2"/>
      <c r="G941" s="4"/>
      <c r="H941" s="2"/>
      <c r="I941" s="4"/>
      <c r="J941" s="2"/>
      <c r="K941" s="3"/>
      <c r="L941" s="3"/>
      <c r="M941" s="3"/>
      <c r="N941" s="5"/>
      <c r="O941" s="5"/>
      <c r="P941" s="2"/>
      <c r="Q941" s="2"/>
      <c r="R941" s="6"/>
      <c r="S941" s="2"/>
    </row>
    <row r="942" spans="1:19" x14ac:dyDescent="0.3">
      <c r="A942" s="2"/>
      <c r="B942" s="2"/>
      <c r="C942" s="2"/>
      <c r="D942" s="2"/>
      <c r="E942" s="2"/>
      <c r="F942" s="2"/>
      <c r="G942" s="4"/>
      <c r="H942" s="2"/>
      <c r="I942" s="4"/>
      <c r="J942" s="2"/>
      <c r="K942" s="3"/>
      <c r="L942" s="3"/>
      <c r="M942" s="3"/>
      <c r="N942" s="5"/>
      <c r="O942" s="5"/>
      <c r="P942" s="2"/>
      <c r="Q942" s="2"/>
      <c r="R942" s="6"/>
      <c r="S942" s="2"/>
    </row>
    <row r="943" spans="1:19" x14ac:dyDescent="0.3">
      <c r="A943" s="2"/>
      <c r="B943" s="2"/>
      <c r="C943" s="2"/>
      <c r="D943" s="2"/>
      <c r="E943" s="2"/>
      <c r="F943" s="2"/>
      <c r="G943" s="4"/>
      <c r="H943" s="2"/>
      <c r="I943" s="4"/>
      <c r="J943" s="2"/>
      <c r="K943" s="3"/>
      <c r="L943" s="3"/>
      <c r="M943" s="3"/>
      <c r="N943" s="5"/>
      <c r="O943" s="5"/>
      <c r="P943" s="2"/>
      <c r="Q943" s="2"/>
      <c r="R943" s="2"/>
      <c r="S943" s="2"/>
    </row>
    <row r="944" spans="1:19" x14ac:dyDescent="0.3">
      <c r="A944" s="2"/>
      <c r="B944" s="2"/>
      <c r="C944" s="2"/>
      <c r="D944" s="2"/>
      <c r="E944" s="2"/>
      <c r="F944" s="2"/>
      <c r="G944" s="4"/>
      <c r="H944" s="2"/>
      <c r="I944" s="4"/>
      <c r="J944" s="2"/>
      <c r="K944" s="3"/>
      <c r="L944" s="3"/>
      <c r="M944" s="3"/>
      <c r="N944" s="5"/>
      <c r="O944" s="5"/>
      <c r="P944" s="2"/>
      <c r="Q944" s="2"/>
      <c r="R944" s="2"/>
      <c r="S944" s="2"/>
    </row>
    <row r="945" spans="1:19" x14ac:dyDescent="0.3">
      <c r="A945" s="2"/>
      <c r="B945" s="2"/>
      <c r="C945" s="2"/>
      <c r="D945" s="2"/>
      <c r="E945" s="2"/>
      <c r="F945" s="2"/>
      <c r="G945" s="4"/>
      <c r="H945" s="2"/>
      <c r="I945" s="4"/>
      <c r="J945" s="2"/>
      <c r="K945" s="3"/>
      <c r="L945" s="3"/>
      <c r="M945" s="3"/>
      <c r="N945" s="5"/>
      <c r="O945" s="5"/>
      <c r="P945" s="2"/>
      <c r="Q945" s="2"/>
      <c r="R945" s="6"/>
      <c r="S945" s="2"/>
    </row>
    <row r="946" spans="1:19" x14ac:dyDescent="0.3">
      <c r="A946" s="2"/>
      <c r="B946" s="2"/>
      <c r="C946" s="2"/>
      <c r="D946" s="2"/>
      <c r="E946" s="2"/>
      <c r="F946" s="2"/>
      <c r="G946" s="4"/>
      <c r="H946" s="2"/>
      <c r="I946" s="4"/>
      <c r="J946" s="2"/>
      <c r="K946" s="3"/>
      <c r="L946" s="3"/>
      <c r="M946" s="3"/>
      <c r="N946" s="5"/>
      <c r="O946" s="5"/>
      <c r="P946" s="2"/>
      <c r="Q946" s="2"/>
      <c r="R946" s="6"/>
      <c r="S946" s="2"/>
    </row>
    <row r="947" spans="1:19" x14ac:dyDescent="0.3">
      <c r="A947" s="2"/>
      <c r="B947" s="2"/>
      <c r="C947" s="2"/>
      <c r="D947" s="2"/>
      <c r="E947" s="2"/>
      <c r="F947" s="2"/>
      <c r="G947" s="4"/>
      <c r="H947" s="2"/>
      <c r="I947" s="4"/>
      <c r="J947" s="2"/>
      <c r="K947" s="3"/>
      <c r="L947" s="3"/>
      <c r="M947" s="3"/>
      <c r="N947" s="5"/>
      <c r="O947" s="5"/>
      <c r="P947" s="2"/>
      <c r="Q947" s="2"/>
      <c r="R947" s="6"/>
      <c r="S947" s="2"/>
    </row>
    <row r="948" spans="1:19" x14ac:dyDescent="0.3">
      <c r="A948" s="2"/>
      <c r="B948" s="2"/>
      <c r="C948" s="2"/>
      <c r="D948" s="2"/>
      <c r="E948" s="2"/>
      <c r="F948" s="2"/>
      <c r="G948" s="4"/>
      <c r="H948" s="2"/>
      <c r="I948" s="4"/>
      <c r="J948" s="2"/>
      <c r="K948" s="3"/>
      <c r="L948" s="3"/>
      <c r="M948" s="3"/>
      <c r="N948" s="5"/>
      <c r="O948" s="5"/>
      <c r="P948" s="2"/>
      <c r="Q948" s="2"/>
      <c r="R948" s="6"/>
      <c r="S948" s="2"/>
    </row>
    <row r="949" spans="1:19" x14ac:dyDescent="0.3">
      <c r="A949" s="2"/>
      <c r="B949" s="2"/>
      <c r="C949" s="2"/>
      <c r="D949" s="2"/>
      <c r="E949" s="2"/>
      <c r="F949" s="2"/>
      <c r="G949" s="4"/>
      <c r="H949" s="2"/>
      <c r="I949" s="4"/>
      <c r="J949" s="2"/>
      <c r="K949" s="3"/>
      <c r="L949" s="3"/>
      <c r="M949" s="3"/>
      <c r="N949" s="5"/>
      <c r="O949" s="5"/>
      <c r="P949" s="2"/>
      <c r="Q949" s="2"/>
      <c r="R949" s="6"/>
      <c r="S949" s="2"/>
    </row>
    <row r="950" spans="1:19" x14ac:dyDescent="0.3">
      <c r="A950" s="2"/>
      <c r="B950" s="2"/>
      <c r="C950" s="2"/>
      <c r="D950" s="2"/>
      <c r="E950" s="2"/>
      <c r="F950" s="2"/>
      <c r="G950" s="4"/>
      <c r="H950" s="2"/>
      <c r="I950" s="4"/>
      <c r="J950" s="2"/>
      <c r="K950" s="3"/>
      <c r="L950" s="3"/>
      <c r="M950" s="3"/>
      <c r="N950" s="5"/>
      <c r="O950" s="5"/>
      <c r="P950" s="2"/>
      <c r="Q950" s="2"/>
      <c r="R950" s="2"/>
      <c r="S950" s="2"/>
    </row>
    <row r="951" spans="1:19" x14ac:dyDescent="0.3">
      <c r="A951" s="2"/>
      <c r="B951" s="2"/>
      <c r="C951" s="2"/>
      <c r="D951" s="2"/>
      <c r="E951" s="2"/>
      <c r="F951" s="2"/>
      <c r="G951" s="4"/>
      <c r="H951" s="2"/>
      <c r="I951" s="4"/>
      <c r="J951" s="2"/>
      <c r="K951" s="3"/>
      <c r="L951" s="3"/>
      <c r="M951" s="3"/>
      <c r="N951" s="5"/>
      <c r="O951" s="5"/>
      <c r="P951" s="2"/>
      <c r="Q951" s="2"/>
      <c r="R951" s="6"/>
      <c r="S951" s="2"/>
    </row>
    <row r="952" spans="1:19" x14ac:dyDescent="0.3">
      <c r="A952" s="2"/>
      <c r="B952" s="2"/>
      <c r="C952" s="2"/>
      <c r="D952" s="2"/>
      <c r="E952" s="2"/>
      <c r="F952" s="2"/>
      <c r="G952" s="4"/>
      <c r="H952" s="2"/>
      <c r="I952" s="4"/>
      <c r="J952" s="2"/>
      <c r="K952" s="3"/>
      <c r="L952" s="3"/>
      <c r="M952" s="3"/>
      <c r="N952" s="5"/>
      <c r="O952" s="5"/>
      <c r="P952" s="2"/>
      <c r="Q952" s="2"/>
      <c r="R952" s="6"/>
      <c r="S952" s="2"/>
    </row>
    <row r="953" spans="1:19" x14ac:dyDescent="0.3">
      <c r="A953" s="2"/>
      <c r="B953" s="2"/>
      <c r="C953" s="2"/>
      <c r="D953" s="2"/>
      <c r="E953" s="2"/>
      <c r="F953" s="2"/>
      <c r="G953" s="4"/>
      <c r="H953" s="2"/>
      <c r="I953" s="4"/>
      <c r="J953" s="2"/>
      <c r="K953" s="3"/>
      <c r="L953" s="3"/>
      <c r="M953" s="3"/>
      <c r="N953" s="5"/>
      <c r="O953" s="5"/>
      <c r="P953" s="2"/>
      <c r="Q953" s="2"/>
      <c r="R953" s="2"/>
      <c r="S953" s="2"/>
    </row>
    <row r="954" spans="1:19" x14ac:dyDescent="0.3">
      <c r="A954" s="2"/>
      <c r="B954" s="2"/>
      <c r="C954" s="2"/>
      <c r="D954" s="2"/>
      <c r="E954" s="2"/>
      <c r="F954" s="2"/>
      <c r="G954" s="4"/>
      <c r="H954" s="2"/>
      <c r="I954" s="4"/>
      <c r="J954" s="2"/>
      <c r="K954" s="3"/>
      <c r="L954" s="3"/>
      <c r="M954" s="3"/>
      <c r="N954" s="5"/>
      <c r="O954" s="5"/>
      <c r="P954" s="2"/>
      <c r="Q954" s="2"/>
      <c r="R954" s="6"/>
      <c r="S954" s="2"/>
    </row>
    <row r="955" spans="1:19" x14ac:dyDescent="0.3">
      <c r="A955" s="2"/>
      <c r="B955" s="2"/>
      <c r="C955" s="2"/>
      <c r="D955" s="2"/>
      <c r="E955" s="2"/>
      <c r="F955" s="2"/>
      <c r="G955" s="4"/>
      <c r="H955" s="2"/>
      <c r="I955" s="4"/>
      <c r="J955" s="2"/>
      <c r="K955" s="3"/>
      <c r="L955" s="3"/>
      <c r="M955" s="3"/>
      <c r="N955" s="5"/>
      <c r="O955" s="5"/>
      <c r="P955" s="2"/>
      <c r="Q955" s="2"/>
      <c r="R955" s="6"/>
      <c r="S955" s="2"/>
    </row>
    <row r="956" spans="1:19" x14ac:dyDescent="0.3">
      <c r="A956" s="2"/>
      <c r="B956" s="2"/>
      <c r="C956" s="2"/>
      <c r="D956" s="2"/>
      <c r="E956" s="2"/>
      <c r="F956" s="2"/>
      <c r="G956" s="4"/>
      <c r="H956" s="2"/>
      <c r="I956" s="4"/>
      <c r="J956" s="2"/>
      <c r="K956" s="3"/>
      <c r="L956" s="3"/>
      <c r="M956" s="3"/>
      <c r="N956" s="5"/>
      <c r="O956" s="5"/>
      <c r="P956" s="2"/>
      <c r="Q956" s="2"/>
      <c r="R956" s="6"/>
      <c r="S956" s="2"/>
    </row>
    <row r="957" spans="1:19" x14ac:dyDescent="0.3">
      <c r="A957" s="2"/>
      <c r="B957" s="2"/>
      <c r="C957" s="2"/>
      <c r="D957" s="2"/>
      <c r="E957" s="2"/>
      <c r="F957" s="2"/>
      <c r="G957" s="4"/>
      <c r="H957" s="2"/>
      <c r="I957" s="4"/>
      <c r="J957" s="2"/>
      <c r="K957" s="3"/>
      <c r="L957" s="3"/>
      <c r="M957" s="3"/>
      <c r="N957" s="5"/>
      <c r="O957" s="5"/>
      <c r="P957" s="2"/>
      <c r="Q957" s="2"/>
      <c r="R957" s="2"/>
      <c r="S957" s="2"/>
    </row>
    <row r="958" spans="1:19" x14ac:dyDescent="0.3">
      <c r="A958" s="2"/>
      <c r="B958" s="2"/>
      <c r="C958" s="2"/>
      <c r="D958" s="2"/>
      <c r="E958" s="2"/>
      <c r="F958" s="2"/>
      <c r="G958" s="4"/>
      <c r="H958" s="2"/>
      <c r="I958" s="4"/>
      <c r="J958" s="2"/>
      <c r="K958" s="3"/>
      <c r="L958" s="3"/>
      <c r="M958" s="3"/>
      <c r="N958" s="5"/>
      <c r="O958" s="5"/>
      <c r="P958" s="2"/>
      <c r="Q958" s="2"/>
      <c r="R958" s="2"/>
      <c r="S958" s="2"/>
    </row>
    <row r="959" spans="1:19" x14ac:dyDescent="0.3">
      <c r="A959" s="2"/>
      <c r="B959" s="2"/>
      <c r="C959" s="2"/>
      <c r="D959" s="2"/>
      <c r="E959" s="2"/>
      <c r="F959" s="2"/>
      <c r="G959" s="4"/>
      <c r="H959" s="2"/>
      <c r="I959" s="4"/>
      <c r="J959" s="2"/>
      <c r="K959" s="3"/>
      <c r="L959" s="3"/>
      <c r="M959" s="3"/>
      <c r="N959" s="5"/>
      <c r="O959" s="5"/>
      <c r="P959" s="2"/>
      <c r="Q959" s="2"/>
      <c r="R959" s="6"/>
      <c r="S959" s="2"/>
    </row>
    <row r="960" spans="1:19" x14ac:dyDescent="0.3">
      <c r="A960" s="2"/>
      <c r="B960" s="2"/>
      <c r="C960" s="2"/>
      <c r="D960" s="2"/>
      <c r="E960" s="2"/>
      <c r="F960" s="2"/>
      <c r="G960" s="4"/>
      <c r="H960" s="2"/>
      <c r="I960" s="4"/>
      <c r="J960" s="2"/>
      <c r="K960" s="3"/>
      <c r="L960" s="3"/>
      <c r="M960" s="3"/>
      <c r="N960" s="5"/>
      <c r="O960" s="5"/>
      <c r="P960" s="2"/>
      <c r="Q960" s="2"/>
      <c r="R960" s="6"/>
      <c r="S960" s="2"/>
    </row>
    <row r="961" spans="1:19" x14ac:dyDescent="0.3">
      <c r="A961" s="2"/>
      <c r="B961" s="2"/>
      <c r="C961" s="2"/>
      <c r="D961" s="2"/>
      <c r="E961" s="2"/>
      <c r="F961" s="2"/>
      <c r="G961" s="4"/>
      <c r="H961" s="2"/>
      <c r="I961" s="4"/>
      <c r="J961" s="2"/>
      <c r="K961" s="3"/>
      <c r="L961" s="3"/>
      <c r="M961" s="3"/>
      <c r="N961" s="5"/>
      <c r="O961" s="5"/>
      <c r="P961" s="2"/>
      <c r="Q961" s="2"/>
      <c r="R961" s="6"/>
      <c r="S961" s="2"/>
    </row>
    <row r="962" spans="1:19" x14ac:dyDescent="0.3">
      <c r="A962" s="2"/>
      <c r="B962" s="2"/>
      <c r="C962" s="2"/>
      <c r="D962" s="2"/>
      <c r="E962" s="2"/>
      <c r="F962" s="2"/>
      <c r="G962" s="4"/>
      <c r="H962" s="2"/>
      <c r="I962" s="4"/>
      <c r="J962" s="2"/>
      <c r="K962" s="3"/>
      <c r="L962" s="3"/>
      <c r="M962" s="3"/>
      <c r="N962" s="5"/>
      <c r="O962" s="5"/>
      <c r="P962" s="2"/>
      <c r="Q962" s="2"/>
      <c r="R962" s="6"/>
      <c r="S962" s="2"/>
    </row>
    <row r="963" spans="1:19" x14ac:dyDescent="0.3">
      <c r="A963" s="2"/>
      <c r="B963" s="2"/>
      <c r="C963" s="2"/>
      <c r="D963" s="2"/>
      <c r="E963" s="2"/>
      <c r="F963" s="2"/>
      <c r="G963" s="4"/>
      <c r="H963" s="2"/>
      <c r="I963" s="4"/>
      <c r="J963" s="2"/>
      <c r="K963" s="3"/>
      <c r="L963" s="3"/>
      <c r="M963" s="3"/>
      <c r="N963" s="5"/>
      <c r="O963" s="5"/>
      <c r="P963" s="2"/>
      <c r="Q963" s="2"/>
      <c r="R963" s="6"/>
      <c r="S963" s="2"/>
    </row>
    <row r="964" spans="1:19" x14ac:dyDescent="0.3">
      <c r="A964" s="2"/>
      <c r="B964" s="2"/>
      <c r="C964" s="2"/>
      <c r="D964" s="2"/>
      <c r="E964" s="2"/>
      <c r="F964" s="2"/>
      <c r="G964" s="4"/>
      <c r="H964" s="2"/>
      <c r="I964" s="4"/>
      <c r="J964" s="2"/>
      <c r="K964" s="3"/>
      <c r="L964" s="3"/>
      <c r="M964" s="3"/>
      <c r="N964" s="5"/>
      <c r="O964" s="5"/>
      <c r="P964" s="2"/>
      <c r="Q964" s="2"/>
      <c r="R964" s="6"/>
      <c r="S964" s="2"/>
    </row>
    <row r="965" spans="1:19" x14ac:dyDescent="0.3">
      <c r="A965" s="2"/>
      <c r="B965" s="2"/>
      <c r="C965" s="2"/>
      <c r="D965" s="2"/>
      <c r="E965" s="2"/>
      <c r="F965" s="2"/>
      <c r="G965" s="4"/>
      <c r="H965" s="2"/>
      <c r="I965" s="4"/>
      <c r="J965" s="2"/>
      <c r="K965" s="3"/>
      <c r="L965" s="3"/>
      <c r="M965" s="3"/>
      <c r="N965" s="5"/>
      <c r="O965" s="5"/>
      <c r="P965" s="2"/>
      <c r="Q965" s="2"/>
      <c r="R965" s="6"/>
      <c r="S965" s="2"/>
    </row>
    <row r="966" spans="1:19" x14ac:dyDescent="0.3">
      <c r="A966" s="2"/>
      <c r="B966" s="2"/>
      <c r="C966" s="2"/>
      <c r="D966" s="2"/>
      <c r="E966" s="2"/>
      <c r="F966" s="2"/>
      <c r="G966" s="4"/>
      <c r="H966" s="2"/>
      <c r="I966" s="4"/>
      <c r="J966" s="2"/>
      <c r="K966" s="3"/>
      <c r="L966" s="3"/>
      <c r="M966" s="3"/>
      <c r="N966" s="5"/>
      <c r="O966" s="5"/>
      <c r="P966" s="2"/>
      <c r="Q966" s="2"/>
      <c r="R966" s="6"/>
      <c r="S966" s="2"/>
    </row>
    <row r="967" spans="1:19" x14ac:dyDescent="0.3">
      <c r="A967" s="2"/>
      <c r="B967" s="2"/>
      <c r="C967" s="2"/>
      <c r="D967" s="2"/>
      <c r="E967" s="2"/>
      <c r="F967" s="2"/>
      <c r="G967" s="4"/>
      <c r="H967" s="2"/>
      <c r="I967" s="4"/>
      <c r="J967" s="2"/>
      <c r="K967" s="3"/>
      <c r="L967" s="3"/>
      <c r="M967" s="3"/>
      <c r="N967" s="5"/>
      <c r="O967" s="5"/>
      <c r="P967" s="2"/>
      <c r="Q967" s="2"/>
      <c r="R967" s="6"/>
      <c r="S967" s="2"/>
    </row>
    <row r="968" spans="1:19" x14ac:dyDescent="0.3">
      <c r="A968" s="2"/>
      <c r="B968" s="2"/>
      <c r="C968" s="2"/>
      <c r="D968" s="2"/>
      <c r="E968" s="2"/>
      <c r="F968" s="2"/>
      <c r="G968" s="4"/>
      <c r="H968" s="2"/>
      <c r="I968" s="4"/>
      <c r="J968" s="2"/>
      <c r="K968" s="3"/>
      <c r="L968" s="3"/>
      <c r="M968" s="3"/>
      <c r="N968" s="5"/>
      <c r="O968" s="5"/>
      <c r="P968" s="2"/>
      <c r="Q968" s="2"/>
      <c r="R968" s="6"/>
      <c r="S968" s="2"/>
    </row>
    <row r="969" spans="1:19" x14ac:dyDescent="0.3">
      <c r="A969" s="2"/>
      <c r="B969" s="2"/>
      <c r="C969" s="2"/>
      <c r="D969" s="2"/>
      <c r="E969" s="2"/>
      <c r="F969" s="2"/>
      <c r="G969" s="4"/>
      <c r="H969" s="2"/>
      <c r="I969" s="4"/>
      <c r="J969" s="2"/>
      <c r="K969" s="3"/>
      <c r="L969" s="3"/>
      <c r="M969" s="3"/>
      <c r="N969" s="5"/>
      <c r="O969" s="5"/>
      <c r="P969" s="2"/>
      <c r="Q969" s="2"/>
      <c r="R969" s="6"/>
      <c r="S969" s="2"/>
    </row>
    <row r="970" spans="1:19" x14ac:dyDescent="0.3">
      <c r="A970" s="2"/>
      <c r="B970" s="2"/>
      <c r="C970" s="2"/>
      <c r="D970" s="2"/>
      <c r="E970" s="2"/>
      <c r="F970" s="2"/>
      <c r="G970" s="4"/>
      <c r="H970" s="2"/>
      <c r="I970" s="4"/>
      <c r="J970" s="2"/>
      <c r="K970" s="3"/>
      <c r="L970" s="3"/>
      <c r="M970" s="3"/>
      <c r="N970" s="5"/>
      <c r="O970" s="5"/>
      <c r="P970" s="2"/>
      <c r="Q970" s="2"/>
      <c r="R970" s="6"/>
      <c r="S970" s="2"/>
    </row>
    <row r="971" spans="1:19" x14ac:dyDescent="0.3">
      <c r="A971" s="2"/>
      <c r="B971" s="2"/>
      <c r="C971" s="2"/>
      <c r="D971" s="2"/>
      <c r="E971" s="2"/>
      <c r="F971" s="2"/>
      <c r="G971" s="4"/>
      <c r="H971" s="2"/>
      <c r="I971" s="4"/>
      <c r="J971" s="2"/>
      <c r="K971" s="3"/>
      <c r="L971" s="3"/>
      <c r="M971" s="3"/>
      <c r="N971" s="5"/>
      <c r="O971" s="5"/>
      <c r="P971" s="2"/>
      <c r="Q971" s="2"/>
      <c r="R971" s="6"/>
      <c r="S971" s="2"/>
    </row>
    <row r="972" spans="1:19" x14ac:dyDescent="0.3">
      <c r="A972" s="2"/>
      <c r="B972" s="2"/>
      <c r="C972" s="2"/>
      <c r="D972" s="2"/>
      <c r="E972" s="2"/>
      <c r="F972" s="2"/>
      <c r="G972" s="4"/>
      <c r="H972" s="2"/>
      <c r="I972" s="4"/>
      <c r="J972" s="2"/>
      <c r="K972" s="3"/>
      <c r="L972" s="3"/>
      <c r="M972" s="3"/>
      <c r="N972" s="5"/>
      <c r="O972" s="5"/>
      <c r="P972" s="2"/>
      <c r="Q972" s="2"/>
      <c r="R972" s="6"/>
      <c r="S972" s="2"/>
    </row>
    <row r="973" spans="1:19" x14ac:dyDescent="0.3">
      <c r="A973" s="2"/>
      <c r="B973" s="2"/>
      <c r="C973" s="2"/>
      <c r="D973" s="2"/>
      <c r="E973" s="2"/>
      <c r="F973" s="2"/>
      <c r="G973" s="4"/>
      <c r="H973" s="2"/>
      <c r="I973" s="4"/>
      <c r="J973" s="2"/>
      <c r="K973" s="3"/>
      <c r="L973" s="3"/>
      <c r="M973" s="3"/>
      <c r="N973" s="5"/>
      <c r="O973" s="5"/>
      <c r="P973" s="2"/>
      <c r="Q973" s="2"/>
      <c r="R973" s="6"/>
      <c r="S973" s="2"/>
    </row>
    <row r="974" spans="1:19" x14ac:dyDescent="0.3">
      <c r="A974" s="2"/>
      <c r="B974" s="2"/>
      <c r="C974" s="2"/>
      <c r="D974" s="2"/>
      <c r="E974" s="2"/>
      <c r="F974" s="2"/>
      <c r="G974" s="4"/>
      <c r="H974" s="2"/>
      <c r="I974" s="4"/>
      <c r="J974" s="2"/>
      <c r="K974" s="3"/>
      <c r="L974" s="3"/>
      <c r="M974" s="3"/>
      <c r="N974" s="5"/>
      <c r="O974" s="5"/>
      <c r="P974" s="2"/>
      <c r="Q974" s="2"/>
      <c r="R974" s="6"/>
      <c r="S974" s="2"/>
    </row>
    <row r="975" spans="1:19" x14ac:dyDescent="0.3">
      <c r="A975" s="2"/>
      <c r="B975" s="2"/>
      <c r="C975" s="2"/>
      <c r="D975" s="2"/>
      <c r="E975" s="2"/>
      <c r="F975" s="2"/>
      <c r="G975" s="4"/>
      <c r="H975" s="2"/>
      <c r="I975" s="4"/>
      <c r="J975" s="2"/>
      <c r="K975" s="3"/>
      <c r="L975" s="3"/>
      <c r="M975" s="3"/>
      <c r="N975" s="5"/>
      <c r="O975" s="5"/>
      <c r="P975" s="2"/>
      <c r="Q975" s="2"/>
      <c r="R975" s="6"/>
      <c r="S975" s="2"/>
    </row>
    <row r="976" spans="1:19" x14ac:dyDescent="0.3">
      <c r="A976" s="2"/>
      <c r="B976" s="2"/>
      <c r="C976" s="2"/>
      <c r="D976" s="2"/>
      <c r="E976" s="2"/>
      <c r="F976" s="2"/>
      <c r="G976" s="4"/>
      <c r="H976" s="2"/>
      <c r="I976" s="4"/>
      <c r="J976" s="2"/>
      <c r="K976" s="3"/>
      <c r="L976" s="3"/>
      <c r="M976" s="3"/>
      <c r="N976" s="5"/>
      <c r="O976" s="5"/>
      <c r="P976" s="2"/>
      <c r="Q976" s="2"/>
      <c r="R976" s="6"/>
      <c r="S976" s="2"/>
    </row>
    <row r="977" spans="1:19" x14ac:dyDescent="0.3">
      <c r="A977" s="2"/>
      <c r="B977" s="2"/>
      <c r="C977" s="2"/>
      <c r="D977" s="2"/>
      <c r="E977" s="2"/>
      <c r="F977" s="2"/>
      <c r="G977" s="4"/>
      <c r="H977" s="2"/>
      <c r="I977" s="4"/>
      <c r="J977" s="2"/>
      <c r="K977" s="3"/>
      <c r="L977" s="3"/>
      <c r="M977" s="3"/>
      <c r="N977" s="5"/>
      <c r="O977" s="5"/>
      <c r="P977" s="2"/>
      <c r="Q977" s="2"/>
      <c r="R977" s="6"/>
      <c r="S977" s="2"/>
    </row>
    <row r="978" spans="1:19" x14ac:dyDescent="0.3">
      <c r="A978" s="2"/>
      <c r="B978" s="2"/>
      <c r="C978" s="2"/>
      <c r="D978" s="2"/>
      <c r="E978" s="2"/>
      <c r="F978" s="2"/>
      <c r="G978" s="4"/>
      <c r="H978" s="2"/>
      <c r="I978" s="4"/>
      <c r="J978" s="2"/>
      <c r="K978" s="3"/>
      <c r="L978" s="3"/>
      <c r="M978" s="3"/>
      <c r="N978" s="5"/>
      <c r="O978" s="5"/>
      <c r="P978" s="2"/>
      <c r="Q978" s="2"/>
      <c r="R978" s="6"/>
      <c r="S978" s="2"/>
    </row>
    <row r="979" spans="1:19" x14ac:dyDescent="0.3">
      <c r="A979" s="2"/>
      <c r="B979" s="2"/>
      <c r="C979" s="2"/>
      <c r="D979" s="2"/>
      <c r="E979" s="2"/>
      <c r="F979" s="2"/>
      <c r="G979" s="4"/>
      <c r="H979" s="2"/>
      <c r="I979" s="4"/>
      <c r="J979" s="2"/>
      <c r="K979" s="3"/>
      <c r="L979" s="3"/>
      <c r="M979" s="3"/>
      <c r="N979" s="5"/>
      <c r="O979" s="5"/>
      <c r="P979" s="2"/>
      <c r="Q979" s="2"/>
      <c r="R979" s="6"/>
      <c r="S979" s="2"/>
    </row>
    <row r="980" spans="1:19" x14ac:dyDescent="0.3">
      <c r="A980" s="2"/>
      <c r="B980" s="2"/>
      <c r="C980" s="2"/>
      <c r="D980" s="2"/>
      <c r="E980" s="2"/>
      <c r="F980" s="2"/>
      <c r="G980" s="4"/>
      <c r="H980" s="2"/>
      <c r="I980" s="4"/>
      <c r="J980" s="2"/>
      <c r="K980" s="3"/>
      <c r="L980" s="3"/>
      <c r="M980" s="3"/>
      <c r="N980" s="5"/>
      <c r="O980" s="5"/>
      <c r="P980" s="2"/>
      <c r="Q980" s="2"/>
      <c r="R980" s="6"/>
      <c r="S980" s="2"/>
    </row>
    <row r="981" spans="1:19" x14ac:dyDescent="0.3">
      <c r="A981" s="2"/>
      <c r="B981" s="2"/>
      <c r="C981" s="2"/>
      <c r="D981" s="2"/>
      <c r="E981" s="2"/>
      <c r="F981" s="2"/>
      <c r="G981" s="4"/>
      <c r="H981" s="2"/>
      <c r="I981" s="4"/>
      <c r="J981" s="2"/>
      <c r="K981" s="3"/>
      <c r="L981" s="3"/>
      <c r="M981" s="3"/>
      <c r="N981" s="5"/>
      <c r="O981" s="5"/>
      <c r="P981" s="2"/>
      <c r="Q981" s="2"/>
      <c r="R981" s="6"/>
      <c r="S981" s="2"/>
    </row>
    <row r="982" spans="1:19" x14ac:dyDescent="0.3">
      <c r="A982" s="2"/>
      <c r="B982" s="2"/>
      <c r="C982" s="2"/>
      <c r="D982" s="2"/>
      <c r="E982" s="2"/>
      <c r="F982" s="2"/>
      <c r="G982" s="4"/>
      <c r="H982" s="2"/>
      <c r="I982" s="4"/>
      <c r="J982" s="2"/>
      <c r="K982" s="3"/>
      <c r="L982" s="3"/>
      <c r="M982" s="3"/>
      <c r="N982" s="5"/>
      <c r="O982" s="5"/>
      <c r="P982" s="2"/>
      <c r="Q982" s="2"/>
      <c r="R982" s="2"/>
      <c r="S982" s="2"/>
    </row>
    <row r="983" spans="1:19" x14ac:dyDescent="0.3">
      <c r="A983" s="2"/>
      <c r="B983" s="2"/>
      <c r="C983" s="2"/>
      <c r="D983" s="2"/>
      <c r="E983" s="2"/>
      <c r="F983" s="2"/>
      <c r="G983" s="4"/>
      <c r="H983" s="2"/>
      <c r="I983" s="4"/>
      <c r="J983" s="2"/>
      <c r="K983" s="3"/>
      <c r="L983" s="3"/>
      <c r="M983" s="3"/>
      <c r="N983" s="5"/>
      <c r="O983" s="5"/>
      <c r="P983" s="2"/>
      <c r="Q983" s="2"/>
      <c r="R983" s="2"/>
      <c r="S983" s="2"/>
    </row>
    <row r="984" spans="1:19" x14ac:dyDescent="0.3">
      <c r="A984" s="2"/>
      <c r="B984" s="2"/>
      <c r="C984" s="2"/>
      <c r="D984" s="2"/>
      <c r="E984" s="2"/>
      <c r="F984" s="2"/>
      <c r="G984" s="4"/>
      <c r="H984" s="2"/>
      <c r="I984" s="4"/>
      <c r="J984" s="2"/>
      <c r="K984" s="3"/>
      <c r="L984" s="3"/>
      <c r="M984" s="3"/>
      <c r="N984" s="5"/>
      <c r="O984" s="5"/>
      <c r="P984" s="2"/>
      <c r="Q984" s="2"/>
      <c r="R984" s="2"/>
      <c r="S984" s="2"/>
    </row>
    <row r="985" spans="1:19" x14ac:dyDescent="0.3">
      <c r="A985" s="2"/>
      <c r="B985" s="2"/>
      <c r="C985" s="2"/>
      <c r="D985" s="2"/>
      <c r="E985" s="2"/>
      <c r="F985" s="2"/>
      <c r="G985" s="4"/>
      <c r="H985" s="2"/>
      <c r="I985" s="4"/>
      <c r="J985" s="2"/>
      <c r="K985" s="3"/>
      <c r="L985" s="3"/>
      <c r="M985" s="3"/>
      <c r="N985" s="5"/>
      <c r="O985" s="5"/>
      <c r="P985" s="2"/>
      <c r="Q985" s="2"/>
      <c r="R985" s="2"/>
      <c r="S985" s="2"/>
    </row>
    <row r="986" spans="1:19" x14ac:dyDescent="0.3">
      <c r="A986" s="2"/>
      <c r="B986" s="2"/>
      <c r="C986" s="2"/>
      <c r="D986" s="2"/>
      <c r="E986" s="2"/>
      <c r="F986" s="2"/>
      <c r="G986" s="4"/>
      <c r="H986" s="2"/>
      <c r="I986" s="4"/>
      <c r="J986" s="2"/>
      <c r="K986" s="3"/>
      <c r="L986" s="3"/>
      <c r="M986" s="3"/>
      <c r="N986" s="5"/>
      <c r="O986" s="5"/>
      <c r="P986" s="2"/>
      <c r="Q986" s="2"/>
      <c r="R986" s="2"/>
      <c r="S986" s="2"/>
    </row>
    <row r="987" spans="1:19" x14ac:dyDescent="0.3">
      <c r="A987" s="2"/>
      <c r="B987" s="2"/>
      <c r="C987" s="2"/>
      <c r="D987" s="2"/>
      <c r="E987" s="2"/>
      <c r="F987" s="2"/>
      <c r="G987" s="4"/>
      <c r="H987" s="2"/>
      <c r="I987" s="4"/>
      <c r="J987" s="2"/>
      <c r="K987" s="3"/>
      <c r="L987" s="3"/>
      <c r="M987" s="3"/>
      <c r="N987" s="5"/>
      <c r="O987" s="5"/>
      <c r="P987" s="2"/>
      <c r="Q987" s="2"/>
      <c r="R987" s="6"/>
      <c r="S987" s="2"/>
    </row>
    <row r="988" spans="1:19" x14ac:dyDescent="0.3">
      <c r="A988" s="2"/>
      <c r="B988" s="2"/>
      <c r="C988" s="2"/>
      <c r="D988" s="2"/>
      <c r="E988" s="2"/>
      <c r="F988" s="2"/>
      <c r="G988" s="4"/>
      <c r="H988" s="2"/>
      <c r="I988" s="4"/>
      <c r="J988" s="2"/>
      <c r="K988" s="3"/>
      <c r="L988" s="3"/>
      <c r="M988" s="3"/>
      <c r="N988" s="5"/>
      <c r="O988" s="5"/>
      <c r="P988" s="2"/>
      <c r="Q988" s="2"/>
      <c r="R988" s="6"/>
      <c r="S988" s="2"/>
    </row>
    <row r="989" spans="1:19" x14ac:dyDescent="0.3">
      <c r="A989" s="2"/>
      <c r="B989" s="2"/>
      <c r="C989" s="2"/>
      <c r="D989" s="2"/>
      <c r="E989" s="2"/>
      <c r="F989" s="2"/>
      <c r="G989" s="4"/>
      <c r="H989" s="2"/>
      <c r="I989" s="4"/>
      <c r="J989" s="2"/>
      <c r="K989" s="3"/>
      <c r="L989" s="3"/>
      <c r="M989" s="3"/>
      <c r="N989" s="5"/>
      <c r="O989" s="5"/>
      <c r="P989" s="2"/>
      <c r="Q989" s="2"/>
      <c r="R989" s="6"/>
      <c r="S989" s="2"/>
    </row>
    <row r="990" spans="1:19" x14ac:dyDescent="0.3">
      <c r="A990" s="2"/>
      <c r="B990" s="2"/>
      <c r="C990" s="2"/>
      <c r="D990" s="2"/>
      <c r="E990" s="2"/>
      <c r="F990" s="2"/>
      <c r="G990" s="4"/>
      <c r="H990" s="2"/>
      <c r="I990" s="4"/>
      <c r="J990" s="2"/>
      <c r="K990" s="3"/>
      <c r="L990" s="3"/>
      <c r="M990" s="3"/>
      <c r="N990" s="5"/>
      <c r="O990" s="5"/>
      <c r="P990" s="2"/>
      <c r="Q990" s="2"/>
      <c r="R990" s="6"/>
      <c r="S990" s="2"/>
    </row>
    <row r="991" spans="1:19" x14ac:dyDescent="0.3">
      <c r="A991" s="2"/>
      <c r="B991" s="2"/>
      <c r="C991" s="2"/>
      <c r="D991" s="2"/>
      <c r="E991" s="2"/>
      <c r="F991" s="2"/>
      <c r="G991" s="4"/>
      <c r="H991" s="2"/>
      <c r="I991" s="4"/>
      <c r="J991" s="2"/>
      <c r="K991" s="3"/>
      <c r="L991" s="3"/>
      <c r="M991" s="3"/>
      <c r="N991" s="5"/>
      <c r="O991" s="5"/>
      <c r="P991" s="2"/>
      <c r="Q991" s="2"/>
      <c r="R991" s="6"/>
      <c r="S991" s="2"/>
    </row>
    <row r="992" spans="1:19" x14ac:dyDescent="0.3">
      <c r="A992" s="2"/>
      <c r="B992" s="2"/>
      <c r="C992" s="2"/>
      <c r="D992" s="2"/>
      <c r="E992" s="2"/>
      <c r="F992" s="2"/>
      <c r="G992" s="4"/>
      <c r="H992" s="2"/>
      <c r="I992" s="4"/>
      <c r="J992" s="2"/>
      <c r="K992" s="3"/>
      <c r="L992" s="3"/>
      <c r="M992" s="3"/>
      <c r="N992" s="5"/>
      <c r="O992" s="5"/>
      <c r="P992" s="2"/>
      <c r="Q992" s="2"/>
      <c r="R992" s="6"/>
      <c r="S992" s="2"/>
    </row>
    <row r="993" spans="1:19" x14ac:dyDescent="0.3">
      <c r="A993" s="2"/>
      <c r="B993" s="2"/>
      <c r="C993" s="2"/>
      <c r="D993" s="2"/>
      <c r="E993" s="2"/>
      <c r="F993" s="2"/>
      <c r="G993" s="4"/>
      <c r="H993" s="2"/>
      <c r="I993" s="4"/>
      <c r="J993" s="2"/>
      <c r="K993" s="3"/>
      <c r="L993" s="3"/>
      <c r="M993" s="3"/>
      <c r="N993" s="5"/>
      <c r="O993" s="5"/>
      <c r="P993" s="2"/>
      <c r="Q993" s="2"/>
      <c r="R993" s="6"/>
      <c r="S993" s="2"/>
    </row>
    <row r="994" spans="1:19" x14ac:dyDescent="0.3">
      <c r="A994" s="2"/>
      <c r="B994" s="2"/>
      <c r="C994" s="2"/>
      <c r="D994" s="2"/>
      <c r="E994" s="2"/>
      <c r="F994" s="2"/>
      <c r="G994" s="4"/>
      <c r="H994" s="2"/>
      <c r="I994" s="4"/>
      <c r="J994" s="2"/>
      <c r="K994" s="3"/>
      <c r="L994" s="3"/>
      <c r="M994" s="3"/>
      <c r="N994" s="5"/>
      <c r="O994" s="5"/>
      <c r="P994" s="2"/>
      <c r="Q994" s="2"/>
      <c r="R994" s="6"/>
      <c r="S994" s="2"/>
    </row>
    <row r="995" spans="1:19" x14ac:dyDescent="0.3">
      <c r="A995" s="2"/>
      <c r="B995" s="2"/>
      <c r="C995" s="2"/>
      <c r="D995" s="2"/>
      <c r="E995" s="2"/>
      <c r="F995" s="2"/>
      <c r="G995" s="4"/>
      <c r="H995" s="2"/>
      <c r="I995" s="4"/>
      <c r="J995" s="2"/>
      <c r="K995" s="3"/>
      <c r="L995" s="3"/>
      <c r="M995" s="3"/>
      <c r="N995" s="5"/>
      <c r="O995" s="5"/>
      <c r="P995" s="2"/>
      <c r="Q995" s="2"/>
      <c r="R995" s="6"/>
      <c r="S995" s="2"/>
    </row>
    <row r="996" spans="1:19" x14ac:dyDescent="0.3">
      <c r="A996" s="2"/>
      <c r="B996" s="2"/>
      <c r="C996" s="2"/>
      <c r="D996" s="2"/>
      <c r="E996" s="2"/>
      <c r="F996" s="2"/>
      <c r="G996" s="4"/>
      <c r="H996" s="2"/>
      <c r="I996" s="4"/>
      <c r="J996" s="2"/>
      <c r="K996" s="3"/>
      <c r="L996" s="3"/>
      <c r="M996" s="3"/>
      <c r="N996" s="5"/>
      <c r="O996" s="5"/>
      <c r="P996" s="2"/>
      <c r="Q996" s="2"/>
      <c r="R996" s="6"/>
      <c r="S996" s="2"/>
    </row>
    <row r="997" spans="1:19" x14ac:dyDescent="0.3">
      <c r="A997" s="2"/>
      <c r="B997" s="2"/>
      <c r="C997" s="2"/>
      <c r="D997" s="2"/>
      <c r="E997" s="2"/>
      <c r="F997" s="2"/>
      <c r="G997" s="4"/>
      <c r="H997" s="2"/>
      <c r="I997" s="4"/>
      <c r="J997" s="2"/>
      <c r="K997" s="3"/>
      <c r="L997" s="3"/>
      <c r="M997" s="3"/>
      <c r="N997" s="5"/>
      <c r="O997" s="5"/>
      <c r="P997" s="2"/>
      <c r="Q997" s="2"/>
      <c r="R997" s="6"/>
      <c r="S997" s="2"/>
    </row>
    <row r="998" spans="1:19" x14ac:dyDescent="0.3">
      <c r="A998" s="2"/>
      <c r="B998" s="2"/>
      <c r="C998" s="2"/>
      <c r="D998" s="2"/>
      <c r="E998" s="2"/>
      <c r="F998" s="2"/>
      <c r="G998" s="4"/>
      <c r="H998" s="2"/>
      <c r="I998" s="4"/>
      <c r="J998" s="2"/>
      <c r="K998" s="3"/>
      <c r="L998" s="3"/>
      <c r="M998" s="3"/>
      <c r="N998" s="5"/>
      <c r="O998" s="5"/>
      <c r="P998" s="2"/>
      <c r="Q998" s="2"/>
      <c r="R998" s="6"/>
      <c r="S998" s="2"/>
    </row>
    <row r="999" spans="1:19" x14ac:dyDescent="0.3">
      <c r="A999" s="2"/>
      <c r="B999" s="2"/>
      <c r="C999" s="2"/>
      <c r="D999" s="2"/>
      <c r="E999" s="2"/>
      <c r="F999" s="2"/>
      <c r="G999" s="4"/>
      <c r="H999" s="2"/>
      <c r="I999" s="4"/>
      <c r="J999" s="2"/>
      <c r="K999" s="3"/>
      <c r="L999" s="3"/>
      <c r="M999" s="3"/>
      <c r="N999" s="5"/>
      <c r="O999" s="5"/>
      <c r="P999" s="2"/>
      <c r="Q999" s="2"/>
      <c r="R999" s="6"/>
      <c r="S999" s="2"/>
    </row>
    <row r="1000" spans="1:19" x14ac:dyDescent="0.3">
      <c r="A1000" s="2"/>
      <c r="B1000" s="2"/>
      <c r="C1000" s="2"/>
      <c r="D1000" s="2"/>
      <c r="E1000" s="2"/>
      <c r="F1000" s="2"/>
      <c r="G1000" s="4"/>
      <c r="H1000" s="2"/>
      <c r="I1000" s="4"/>
      <c r="J1000" s="2"/>
      <c r="K1000" s="3"/>
      <c r="L1000" s="3"/>
      <c r="M1000" s="3"/>
      <c r="N1000" s="5"/>
      <c r="O1000" s="5"/>
      <c r="P1000" s="2"/>
      <c r="Q1000" s="2"/>
      <c r="R1000" s="6"/>
      <c r="S1000" s="2"/>
    </row>
    <row r="1001" spans="1:19" x14ac:dyDescent="0.3">
      <c r="A1001" s="2"/>
      <c r="B1001" s="2"/>
      <c r="C1001" s="2"/>
      <c r="D1001" s="2"/>
      <c r="E1001" s="2"/>
      <c r="F1001" s="2"/>
      <c r="G1001" s="4"/>
      <c r="H1001" s="2"/>
      <c r="I1001" s="4"/>
      <c r="J1001" s="2"/>
      <c r="K1001" s="3"/>
      <c r="L1001" s="3"/>
      <c r="M1001" s="3"/>
      <c r="N1001" s="5"/>
      <c r="O1001" s="5"/>
      <c r="P1001" s="2"/>
      <c r="Q1001" s="2"/>
      <c r="R1001" s="6"/>
      <c r="S1001" s="2"/>
    </row>
    <row r="1002" spans="1:19" x14ac:dyDescent="0.3">
      <c r="A1002" s="2"/>
      <c r="B1002" s="2"/>
      <c r="C1002" s="2"/>
      <c r="D1002" s="2"/>
      <c r="E1002" s="2"/>
      <c r="F1002" s="2"/>
      <c r="G1002" s="4"/>
      <c r="H1002" s="2"/>
      <c r="I1002" s="4"/>
      <c r="J1002" s="2"/>
      <c r="K1002" s="3"/>
      <c r="L1002" s="3"/>
      <c r="M1002" s="3"/>
      <c r="N1002" s="5"/>
      <c r="O1002" s="5"/>
      <c r="P1002" s="2"/>
      <c r="Q1002" s="2"/>
      <c r="R1002" s="6"/>
      <c r="S1002" s="2"/>
    </row>
    <row r="1003" spans="1:19" x14ac:dyDescent="0.3">
      <c r="A1003" s="2"/>
      <c r="B1003" s="2"/>
      <c r="C1003" s="2"/>
      <c r="D1003" s="2"/>
      <c r="E1003" s="2"/>
      <c r="F1003" s="2"/>
      <c r="G1003" s="4"/>
      <c r="H1003" s="2"/>
      <c r="I1003" s="4"/>
      <c r="J1003" s="2"/>
      <c r="K1003" s="3"/>
      <c r="L1003" s="3"/>
      <c r="M1003" s="3"/>
      <c r="N1003" s="5"/>
      <c r="O1003" s="5"/>
      <c r="P1003" s="2"/>
      <c r="Q1003" s="2"/>
      <c r="R1003" s="6"/>
      <c r="S1003" s="2"/>
    </row>
    <row r="1004" spans="1:19" x14ac:dyDescent="0.3">
      <c r="A1004" s="2"/>
      <c r="B1004" s="2"/>
      <c r="C1004" s="2"/>
      <c r="D1004" s="2"/>
      <c r="E1004" s="2"/>
      <c r="F1004" s="2"/>
      <c r="G1004" s="4"/>
      <c r="H1004" s="2"/>
      <c r="I1004" s="4"/>
      <c r="J1004" s="2"/>
      <c r="K1004" s="3"/>
      <c r="L1004" s="3"/>
      <c r="M1004" s="3"/>
      <c r="N1004" s="5"/>
      <c r="O1004" s="5"/>
      <c r="P1004" s="2"/>
      <c r="Q1004" s="2"/>
      <c r="R1004" s="6"/>
      <c r="S1004" s="2"/>
    </row>
    <row r="1005" spans="1:19" x14ac:dyDescent="0.3">
      <c r="A1005" s="2"/>
      <c r="B1005" s="2"/>
      <c r="C1005" s="2"/>
      <c r="D1005" s="2"/>
      <c r="E1005" s="2"/>
      <c r="F1005" s="2"/>
      <c r="G1005" s="4"/>
      <c r="H1005" s="2"/>
      <c r="I1005" s="4"/>
      <c r="J1005" s="2"/>
      <c r="K1005" s="3"/>
      <c r="L1005" s="3"/>
      <c r="M1005" s="3"/>
      <c r="N1005" s="5"/>
      <c r="O1005" s="5"/>
      <c r="P1005" s="2"/>
      <c r="Q1005" s="2"/>
      <c r="R1005" s="6"/>
      <c r="S1005" s="2"/>
    </row>
    <row r="1006" spans="1:19" x14ac:dyDescent="0.3">
      <c r="A1006" s="2"/>
      <c r="B1006" s="2"/>
      <c r="C1006" s="2"/>
      <c r="D1006" s="2"/>
      <c r="E1006" s="2"/>
      <c r="F1006" s="2"/>
      <c r="G1006" s="4"/>
      <c r="H1006" s="2"/>
      <c r="I1006" s="4"/>
      <c r="J1006" s="2"/>
      <c r="K1006" s="3"/>
      <c r="L1006" s="3"/>
      <c r="M1006" s="3"/>
      <c r="N1006" s="5"/>
      <c r="O1006" s="5"/>
      <c r="P1006" s="2"/>
      <c r="Q1006" s="2"/>
      <c r="R1006" s="6"/>
      <c r="S1006" s="2"/>
    </row>
    <row r="1007" spans="1:19" x14ac:dyDescent="0.3">
      <c r="A1007" s="2"/>
      <c r="B1007" s="2"/>
      <c r="C1007" s="2"/>
      <c r="D1007" s="2"/>
      <c r="E1007" s="2"/>
      <c r="F1007" s="2"/>
      <c r="G1007" s="4"/>
      <c r="H1007" s="2"/>
      <c r="I1007" s="4"/>
      <c r="J1007" s="2"/>
      <c r="K1007" s="3"/>
      <c r="L1007" s="3"/>
      <c r="M1007" s="3"/>
      <c r="N1007" s="5"/>
      <c r="O1007" s="5"/>
      <c r="P1007" s="2"/>
      <c r="Q1007" s="2"/>
      <c r="R1007" s="6"/>
      <c r="S1007" s="2"/>
    </row>
    <row r="1008" spans="1:19" x14ac:dyDescent="0.3">
      <c r="A1008" s="2"/>
      <c r="B1008" s="2"/>
      <c r="C1008" s="2"/>
      <c r="D1008" s="2"/>
      <c r="E1008" s="2"/>
      <c r="F1008" s="2"/>
      <c r="G1008" s="4"/>
      <c r="H1008" s="2"/>
      <c r="I1008" s="4"/>
      <c r="J1008" s="2"/>
      <c r="K1008" s="3"/>
      <c r="L1008" s="3"/>
      <c r="M1008" s="3"/>
      <c r="N1008" s="5"/>
      <c r="O1008" s="5"/>
      <c r="P1008" s="2"/>
      <c r="Q1008" s="2"/>
      <c r="R1008" s="6"/>
      <c r="S1008" s="2"/>
    </row>
    <row r="1009" spans="1:19" x14ac:dyDescent="0.3">
      <c r="A1009" s="2"/>
      <c r="B1009" s="2"/>
      <c r="C1009" s="2"/>
      <c r="D1009" s="2"/>
      <c r="E1009" s="2"/>
      <c r="F1009" s="2"/>
      <c r="G1009" s="4"/>
      <c r="H1009" s="2"/>
      <c r="I1009" s="4"/>
      <c r="J1009" s="2"/>
      <c r="K1009" s="3"/>
      <c r="L1009" s="3"/>
      <c r="M1009" s="3"/>
      <c r="N1009" s="5"/>
      <c r="O1009" s="5"/>
      <c r="P1009" s="2"/>
      <c r="Q1009" s="2"/>
      <c r="R1009" s="6"/>
      <c r="S1009" s="2"/>
    </row>
    <row r="1010" spans="1:19" x14ac:dyDescent="0.3">
      <c r="A1010" s="2"/>
      <c r="B1010" s="2"/>
      <c r="C1010" s="2"/>
      <c r="D1010" s="2"/>
      <c r="E1010" s="2"/>
      <c r="F1010" s="2"/>
      <c r="G1010" s="4"/>
      <c r="H1010" s="2"/>
      <c r="I1010" s="4"/>
      <c r="J1010" s="2"/>
      <c r="K1010" s="3"/>
      <c r="L1010" s="3"/>
      <c r="M1010" s="3"/>
      <c r="N1010" s="5"/>
      <c r="O1010" s="5"/>
      <c r="P1010" s="2"/>
      <c r="Q1010" s="2"/>
      <c r="R1010" s="6"/>
      <c r="S1010" s="2"/>
    </row>
    <row r="1011" spans="1:19" x14ac:dyDescent="0.3">
      <c r="A1011" s="2"/>
      <c r="B1011" s="2"/>
      <c r="C1011" s="2"/>
      <c r="D1011" s="2"/>
      <c r="E1011" s="2"/>
      <c r="F1011" s="2"/>
      <c r="G1011" s="4"/>
      <c r="H1011" s="2"/>
      <c r="I1011" s="4"/>
      <c r="J1011" s="2"/>
      <c r="K1011" s="3"/>
      <c r="L1011" s="3"/>
      <c r="M1011" s="3"/>
      <c r="N1011" s="5"/>
      <c r="O1011" s="5"/>
      <c r="P1011" s="2"/>
      <c r="Q1011" s="2"/>
      <c r="R1011" s="6"/>
      <c r="S1011" s="2"/>
    </row>
    <row r="1012" spans="1:19" x14ac:dyDescent="0.3">
      <c r="A1012" s="2"/>
      <c r="B1012" s="2"/>
      <c r="C1012" s="2"/>
      <c r="D1012" s="2"/>
      <c r="E1012" s="2"/>
      <c r="F1012" s="2"/>
      <c r="G1012" s="4"/>
      <c r="H1012" s="2"/>
      <c r="I1012" s="4"/>
      <c r="J1012" s="2"/>
      <c r="K1012" s="3"/>
      <c r="L1012" s="3"/>
      <c r="M1012" s="3"/>
      <c r="N1012" s="5"/>
      <c r="O1012" s="5"/>
      <c r="P1012" s="2"/>
      <c r="Q1012" s="2"/>
      <c r="R1012" s="6"/>
      <c r="S1012" s="2"/>
    </row>
    <row r="1013" spans="1:19" x14ac:dyDescent="0.3">
      <c r="A1013" s="2"/>
      <c r="B1013" s="2"/>
      <c r="C1013" s="2"/>
      <c r="D1013" s="2"/>
      <c r="E1013" s="2"/>
      <c r="F1013" s="2"/>
      <c r="G1013" s="4"/>
      <c r="H1013" s="2"/>
      <c r="I1013" s="4"/>
      <c r="J1013" s="2"/>
      <c r="K1013" s="3"/>
      <c r="L1013" s="3"/>
      <c r="M1013" s="3"/>
      <c r="N1013" s="5"/>
      <c r="O1013" s="5"/>
      <c r="P1013" s="2"/>
      <c r="Q1013" s="2"/>
      <c r="R1013" s="6"/>
      <c r="S1013" s="2"/>
    </row>
    <row r="1014" spans="1:19" x14ac:dyDescent="0.3">
      <c r="A1014" s="2"/>
      <c r="B1014" s="2"/>
      <c r="C1014" s="2"/>
      <c r="D1014" s="2"/>
      <c r="E1014" s="2"/>
      <c r="F1014" s="2"/>
      <c r="G1014" s="4"/>
      <c r="H1014" s="2"/>
      <c r="I1014" s="4"/>
      <c r="J1014" s="2"/>
      <c r="K1014" s="3"/>
      <c r="L1014" s="3"/>
      <c r="M1014" s="3"/>
      <c r="N1014" s="5"/>
      <c r="O1014" s="5"/>
      <c r="P1014" s="2"/>
      <c r="Q1014" s="2"/>
      <c r="R1014" s="6"/>
      <c r="S1014" s="2"/>
    </row>
    <row r="1015" spans="1:19" x14ac:dyDescent="0.3">
      <c r="A1015" s="2"/>
      <c r="B1015" s="2"/>
      <c r="C1015" s="2"/>
      <c r="D1015" s="2"/>
      <c r="E1015" s="2"/>
      <c r="F1015" s="2"/>
      <c r="G1015" s="4"/>
      <c r="H1015" s="2"/>
      <c r="I1015" s="4"/>
      <c r="J1015" s="2"/>
      <c r="K1015" s="3"/>
      <c r="L1015" s="3"/>
      <c r="M1015" s="3"/>
      <c r="N1015" s="5"/>
      <c r="O1015" s="5"/>
      <c r="P1015" s="2"/>
      <c r="Q1015" s="2"/>
      <c r="R1015" s="6"/>
      <c r="S1015" s="2"/>
    </row>
    <row r="1016" spans="1:19" x14ac:dyDescent="0.3">
      <c r="A1016" s="2"/>
      <c r="B1016" s="2"/>
      <c r="C1016" s="2"/>
      <c r="D1016" s="2"/>
      <c r="E1016" s="2"/>
      <c r="F1016" s="2"/>
      <c r="G1016" s="4"/>
      <c r="H1016" s="2"/>
      <c r="I1016" s="4"/>
      <c r="J1016" s="2"/>
      <c r="K1016" s="3"/>
      <c r="L1016" s="3"/>
      <c r="M1016" s="3"/>
      <c r="N1016" s="5"/>
      <c r="O1016" s="5"/>
      <c r="P1016" s="2"/>
      <c r="Q1016" s="2"/>
      <c r="R1016" s="6"/>
      <c r="S1016" s="2"/>
    </row>
    <row r="1017" spans="1:19" x14ac:dyDescent="0.3">
      <c r="A1017" s="2"/>
      <c r="B1017" s="2"/>
      <c r="C1017" s="2"/>
      <c r="D1017" s="2"/>
      <c r="E1017" s="2"/>
      <c r="F1017" s="2"/>
      <c r="G1017" s="4"/>
      <c r="H1017" s="2"/>
      <c r="I1017" s="4"/>
      <c r="J1017" s="2"/>
      <c r="K1017" s="3"/>
      <c r="L1017" s="3"/>
      <c r="M1017" s="3"/>
      <c r="N1017" s="5"/>
      <c r="O1017" s="5"/>
      <c r="P1017" s="2"/>
      <c r="Q1017" s="2"/>
      <c r="R1017" s="6"/>
      <c r="S1017" s="2"/>
    </row>
    <row r="1018" spans="1:19" x14ac:dyDescent="0.3">
      <c r="A1018" s="2"/>
      <c r="B1018" s="2"/>
      <c r="C1018" s="2"/>
      <c r="D1018" s="2"/>
      <c r="E1018" s="2"/>
      <c r="F1018" s="2"/>
      <c r="G1018" s="4"/>
      <c r="H1018" s="2"/>
      <c r="I1018" s="4"/>
      <c r="J1018" s="2"/>
      <c r="K1018" s="3"/>
      <c r="L1018" s="3"/>
      <c r="M1018" s="3"/>
      <c r="N1018" s="5"/>
      <c r="O1018" s="5"/>
      <c r="P1018" s="2"/>
      <c r="Q1018" s="2"/>
      <c r="R1018" s="6"/>
      <c r="S1018" s="2"/>
    </row>
    <row r="1019" spans="1:19" x14ac:dyDescent="0.3">
      <c r="A1019" s="2"/>
      <c r="B1019" s="2"/>
      <c r="C1019" s="2"/>
      <c r="D1019" s="2"/>
      <c r="E1019" s="2"/>
      <c r="F1019" s="2"/>
      <c r="G1019" s="4"/>
      <c r="H1019" s="2"/>
      <c r="I1019" s="4"/>
      <c r="J1019" s="2"/>
      <c r="K1019" s="3"/>
      <c r="L1019" s="3"/>
      <c r="M1019" s="3"/>
      <c r="N1019" s="5"/>
      <c r="O1019" s="5"/>
      <c r="P1019" s="2"/>
      <c r="Q1019" s="2"/>
      <c r="R1019" s="6"/>
      <c r="S1019" s="2"/>
    </row>
    <row r="1020" spans="1:19" x14ac:dyDescent="0.3">
      <c r="A1020" s="2"/>
      <c r="B1020" s="2"/>
      <c r="C1020" s="2"/>
      <c r="D1020" s="2"/>
      <c r="E1020" s="2"/>
      <c r="F1020" s="2"/>
      <c r="G1020" s="4"/>
      <c r="H1020" s="2"/>
      <c r="I1020" s="4"/>
      <c r="J1020" s="2"/>
      <c r="K1020" s="3"/>
      <c r="L1020" s="3"/>
      <c r="M1020" s="3"/>
      <c r="N1020" s="5"/>
      <c r="O1020" s="5"/>
      <c r="P1020" s="2"/>
      <c r="Q1020" s="2"/>
      <c r="R1020" s="6"/>
      <c r="S1020" s="2"/>
    </row>
    <row r="1021" spans="1:19" x14ac:dyDescent="0.3">
      <c r="A1021" s="2"/>
      <c r="B1021" s="2"/>
      <c r="C1021" s="2"/>
      <c r="D1021" s="2"/>
      <c r="E1021" s="2"/>
      <c r="F1021" s="2"/>
      <c r="G1021" s="4"/>
      <c r="H1021" s="2"/>
      <c r="I1021" s="4"/>
      <c r="J1021" s="2"/>
      <c r="K1021" s="3"/>
      <c r="L1021" s="3"/>
      <c r="M1021" s="3"/>
      <c r="N1021" s="5"/>
      <c r="O1021" s="5"/>
      <c r="P1021" s="2"/>
      <c r="Q1021" s="2"/>
      <c r="R1021" s="6"/>
      <c r="S1021" s="2"/>
    </row>
    <row r="1022" spans="1:19" x14ac:dyDescent="0.3">
      <c r="A1022" s="2"/>
      <c r="B1022" s="2"/>
      <c r="C1022" s="2"/>
      <c r="D1022" s="2"/>
      <c r="E1022" s="2"/>
      <c r="F1022" s="2"/>
      <c r="G1022" s="4"/>
      <c r="H1022" s="2"/>
      <c r="I1022" s="4"/>
      <c r="J1022" s="2"/>
      <c r="K1022" s="3"/>
      <c r="L1022" s="3"/>
      <c r="M1022" s="3"/>
      <c r="N1022" s="5"/>
      <c r="O1022" s="5"/>
      <c r="P1022" s="2"/>
      <c r="Q1022" s="2"/>
      <c r="R1022" s="6"/>
      <c r="S1022" s="2"/>
    </row>
    <row r="1023" spans="1:19" x14ac:dyDescent="0.3">
      <c r="A1023" s="2"/>
      <c r="B1023" s="2"/>
      <c r="C1023" s="2"/>
      <c r="D1023" s="2"/>
      <c r="E1023" s="2"/>
      <c r="F1023" s="2"/>
      <c r="G1023" s="4"/>
      <c r="H1023" s="2"/>
      <c r="I1023" s="4"/>
      <c r="J1023" s="2"/>
      <c r="K1023" s="3"/>
      <c r="L1023" s="3"/>
      <c r="M1023" s="3"/>
      <c r="N1023" s="5"/>
      <c r="O1023" s="5"/>
      <c r="P1023" s="2"/>
      <c r="Q1023" s="2"/>
      <c r="R1023" s="6"/>
      <c r="S1023" s="2"/>
    </row>
    <row r="1024" spans="1:19" x14ac:dyDescent="0.3">
      <c r="A1024" s="2"/>
      <c r="B1024" s="2"/>
      <c r="C1024" s="2"/>
      <c r="D1024" s="2"/>
      <c r="E1024" s="2"/>
      <c r="F1024" s="2"/>
      <c r="G1024" s="4"/>
      <c r="H1024" s="2"/>
      <c r="I1024" s="4"/>
      <c r="J1024" s="2"/>
      <c r="K1024" s="3"/>
      <c r="L1024" s="3"/>
      <c r="M1024" s="3"/>
      <c r="N1024" s="5"/>
      <c r="O1024" s="5"/>
      <c r="P1024" s="2"/>
      <c r="Q1024" s="2"/>
      <c r="R1024" s="6"/>
      <c r="S1024" s="2"/>
    </row>
    <row r="1025" spans="1:19" x14ac:dyDescent="0.3">
      <c r="A1025" s="2"/>
      <c r="B1025" s="2"/>
      <c r="C1025" s="2"/>
      <c r="D1025" s="2"/>
      <c r="E1025" s="2"/>
      <c r="F1025" s="2"/>
      <c r="G1025" s="4"/>
      <c r="H1025" s="2"/>
      <c r="I1025" s="4"/>
      <c r="J1025" s="2"/>
      <c r="K1025" s="3"/>
      <c r="L1025" s="3"/>
      <c r="M1025" s="3"/>
      <c r="N1025" s="5"/>
      <c r="O1025" s="5"/>
      <c r="P1025" s="2"/>
      <c r="Q1025" s="2"/>
      <c r="R1025" s="6"/>
      <c r="S1025" s="2"/>
    </row>
    <row r="1026" spans="1:19" x14ac:dyDescent="0.3">
      <c r="A1026" s="2"/>
      <c r="B1026" s="2"/>
      <c r="C1026" s="2"/>
      <c r="D1026" s="2"/>
      <c r="E1026" s="2"/>
      <c r="F1026" s="2"/>
      <c r="G1026" s="4"/>
      <c r="H1026" s="2"/>
      <c r="I1026" s="4"/>
      <c r="J1026" s="2"/>
      <c r="K1026" s="3"/>
      <c r="L1026" s="3"/>
      <c r="M1026" s="3"/>
      <c r="N1026" s="5"/>
      <c r="O1026" s="5"/>
      <c r="P1026" s="2"/>
      <c r="Q1026" s="2"/>
      <c r="R1026" s="6"/>
      <c r="S1026" s="2"/>
    </row>
    <row r="1027" spans="1:19" x14ac:dyDescent="0.3">
      <c r="A1027" s="2"/>
      <c r="B1027" s="2"/>
      <c r="C1027" s="2"/>
      <c r="D1027" s="2"/>
      <c r="E1027" s="2"/>
      <c r="F1027" s="2"/>
      <c r="G1027" s="4"/>
      <c r="H1027" s="2"/>
      <c r="I1027" s="4"/>
      <c r="J1027" s="2"/>
      <c r="K1027" s="3"/>
      <c r="L1027" s="3"/>
      <c r="M1027" s="3"/>
      <c r="N1027" s="5"/>
      <c r="O1027" s="5"/>
      <c r="P1027" s="2"/>
      <c r="Q1027" s="2"/>
      <c r="R1027" s="6"/>
      <c r="S1027" s="2"/>
    </row>
    <row r="1028" spans="1:19" x14ac:dyDescent="0.3">
      <c r="A1028" s="2"/>
      <c r="B1028" s="2"/>
      <c r="C1028" s="2"/>
      <c r="D1028" s="2"/>
      <c r="E1028" s="2"/>
      <c r="F1028" s="2"/>
      <c r="G1028" s="4"/>
      <c r="H1028" s="2"/>
      <c r="I1028" s="4"/>
      <c r="J1028" s="2"/>
      <c r="K1028" s="3"/>
      <c r="L1028" s="3"/>
      <c r="M1028" s="3"/>
      <c r="N1028" s="5"/>
      <c r="O1028" s="5"/>
      <c r="P1028" s="2"/>
      <c r="Q1028" s="2"/>
      <c r="R1028" s="6"/>
      <c r="S1028" s="2"/>
    </row>
    <row r="1029" spans="1:19" x14ac:dyDescent="0.3">
      <c r="A1029" s="2"/>
      <c r="B1029" s="2"/>
      <c r="C1029" s="2"/>
      <c r="D1029" s="2"/>
      <c r="E1029" s="2"/>
      <c r="F1029" s="2"/>
      <c r="G1029" s="4"/>
      <c r="H1029" s="2"/>
      <c r="I1029" s="4"/>
      <c r="J1029" s="2"/>
      <c r="K1029" s="3"/>
      <c r="L1029" s="3"/>
      <c r="M1029" s="3"/>
      <c r="N1029" s="5"/>
      <c r="O1029" s="5"/>
      <c r="P1029" s="2"/>
      <c r="Q1029" s="2"/>
      <c r="R1029" s="6"/>
      <c r="S1029" s="2"/>
    </row>
    <row r="1030" spans="1:19" x14ac:dyDescent="0.3">
      <c r="A1030" s="2"/>
      <c r="B1030" s="2"/>
      <c r="C1030" s="2"/>
      <c r="D1030" s="2"/>
      <c r="E1030" s="2"/>
      <c r="F1030" s="2"/>
      <c r="G1030" s="4"/>
      <c r="H1030" s="2"/>
      <c r="I1030" s="4"/>
      <c r="J1030" s="2"/>
      <c r="K1030" s="3"/>
      <c r="L1030" s="3"/>
      <c r="M1030" s="3"/>
      <c r="N1030" s="5"/>
      <c r="O1030" s="5"/>
      <c r="P1030" s="2"/>
      <c r="Q1030" s="2"/>
      <c r="R1030" s="6"/>
      <c r="S1030" s="2"/>
    </row>
    <row r="1031" spans="1:19" x14ac:dyDescent="0.3">
      <c r="A1031" s="2"/>
      <c r="B1031" s="2"/>
      <c r="C1031" s="2"/>
      <c r="D1031" s="2"/>
      <c r="E1031" s="2"/>
      <c r="F1031" s="2"/>
      <c r="G1031" s="4"/>
      <c r="H1031" s="2"/>
      <c r="I1031" s="4"/>
      <c r="J1031" s="2"/>
      <c r="K1031" s="3"/>
      <c r="L1031" s="3"/>
      <c r="M1031" s="3"/>
      <c r="N1031" s="5"/>
      <c r="O1031" s="5"/>
      <c r="P1031" s="2"/>
      <c r="Q1031" s="2"/>
      <c r="R1031" s="6"/>
      <c r="S1031" s="2"/>
    </row>
    <row r="1032" spans="1:19" x14ac:dyDescent="0.3">
      <c r="A1032" s="2"/>
      <c r="B1032" s="2"/>
      <c r="C1032" s="2"/>
      <c r="D1032" s="2"/>
      <c r="E1032" s="2"/>
      <c r="F1032" s="2"/>
      <c r="G1032" s="4"/>
      <c r="H1032" s="2"/>
      <c r="I1032" s="4"/>
      <c r="J1032" s="2"/>
      <c r="K1032" s="3"/>
      <c r="L1032" s="3"/>
      <c r="M1032" s="3"/>
      <c r="N1032" s="5"/>
      <c r="O1032" s="5"/>
      <c r="P1032" s="2"/>
      <c r="Q1032" s="2"/>
      <c r="R1032" s="6"/>
      <c r="S1032" s="2"/>
    </row>
    <row r="1033" spans="1:19" x14ac:dyDescent="0.3">
      <c r="A1033" s="2"/>
      <c r="B1033" s="2"/>
      <c r="C1033" s="2"/>
      <c r="D1033" s="2"/>
      <c r="E1033" s="2"/>
      <c r="F1033" s="2"/>
      <c r="G1033" s="4"/>
      <c r="H1033" s="2"/>
      <c r="I1033" s="4"/>
      <c r="J1033" s="2"/>
      <c r="K1033" s="3"/>
      <c r="L1033" s="3"/>
      <c r="M1033" s="3"/>
      <c r="N1033" s="5"/>
      <c r="O1033" s="5"/>
      <c r="P1033" s="2"/>
      <c r="Q1033" s="2"/>
      <c r="R1033" s="6"/>
      <c r="S1033" s="2"/>
    </row>
    <row r="1034" spans="1:19" x14ac:dyDescent="0.3">
      <c r="A1034" s="2"/>
      <c r="B1034" s="2"/>
      <c r="C1034" s="2"/>
      <c r="D1034" s="2"/>
      <c r="E1034" s="2"/>
      <c r="F1034" s="2"/>
      <c r="G1034" s="4"/>
      <c r="H1034" s="2"/>
      <c r="I1034" s="4"/>
      <c r="J1034" s="2"/>
      <c r="K1034" s="3"/>
      <c r="L1034" s="3"/>
      <c r="M1034" s="3"/>
      <c r="N1034" s="5"/>
      <c r="O1034" s="5"/>
      <c r="P1034" s="2"/>
      <c r="Q1034" s="2"/>
      <c r="R1034" s="6"/>
      <c r="S1034" s="2"/>
    </row>
    <row r="1035" spans="1:19" x14ac:dyDescent="0.3">
      <c r="A1035" s="2"/>
      <c r="B1035" s="2"/>
      <c r="C1035" s="2"/>
      <c r="D1035" s="2"/>
      <c r="E1035" s="2"/>
      <c r="F1035" s="2"/>
      <c r="G1035" s="4"/>
      <c r="H1035" s="2"/>
      <c r="I1035" s="4"/>
      <c r="J1035" s="2"/>
      <c r="K1035" s="3"/>
      <c r="L1035" s="3"/>
      <c r="M1035" s="3"/>
      <c r="N1035" s="5"/>
      <c r="O1035" s="5"/>
      <c r="P1035" s="2"/>
      <c r="Q1035" s="2"/>
      <c r="R1035" s="6"/>
      <c r="S1035" s="2"/>
    </row>
    <row r="1036" spans="1:19" x14ac:dyDescent="0.3">
      <c r="A1036" s="2"/>
      <c r="B1036" s="2"/>
      <c r="C1036" s="2"/>
      <c r="D1036" s="2"/>
      <c r="E1036" s="2"/>
      <c r="F1036" s="2"/>
      <c r="G1036" s="4"/>
      <c r="H1036" s="2"/>
      <c r="I1036" s="4"/>
      <c r="J1036" s="2"/>
      <c r="K1036" s="3"/>
      <c r="L1036" s="3"/>
      <c r="M1036" s="3"/>
      <c r="N1036" s="5"/>
      <c r="O1036" s="5"/>
      <c r="P1036" s="2"/>
      <c r="Q1036" s="2"/>
      <c r="R1036" s="6"/>
      <c r="S1036" s="2"/>
    </row>
    <row r="1037" spans="1:19" x14ac:dyDescent="0.3">
      <c r="A1037" s="2"/>
      <c r="B1037" s="2"/>
      <c r="C1037" s="2"/>
      <c r="D1037" s="2"/>
      <c r="E1037" s="2"/>
      <c r="F1037" s="2"/>
      <c r="G1037" s="4"/>
      <c r="H1037" s="2"/>
      <c r="I1037" s="4"/>
      <c r="J1037" s="2"/>
      <c r="K1037" s="3"/>
      <c r="L1037" s="3"/>
      <c r="M1037" s="3"/>
      <c r="N1037" s="5"/>
      <c r="O1037" s="5"/>
      <c r="P1037" s="2"/>
      <c r="Q1037" s="2"/>
      <c r="R1037" s="2"/>
      <c r="S1037" s="2"/>
    </row>
    <row r="1038" spans="1:19" x14ac:dyDescent="0.3">
      <c r="A1038" s="2"/>
      <c r="B1038" s="2"/>
      <c r="C1038" s="2"/>
      <c r="D1038" s="2"/>
      <c r="E1038" s="2"/>
      <c r="F1038" s="2"/>
      <c r="G1038" s="4"/>
      <c r="H1038" s="2"/>
      <c r="I1038" s="4"/>
      <c r="J1038" s="2"/>
      <c r="K1038" s="3"/>
      <c r="L1038" s="3"/>
      <c r="M1038" s="3"/>
      <c r="N1038" s="5"/>
      <c r="O1038" s="5"/>
      <c r="P1038" s="2"/>
      <c r="Q1038" s="2"/>
      <c r="R1038" s="6"/>
      <c r="S1038" s="2"/>
    </row>
    <row r="1039" spans="1:19" x14ac:dyDescent="0.3">
      <c r="A1039" s="2"/>
      <c r="B1039" s="2"/>
      <c r="C1039" s="2"/>
      <c r="D1039" s="2"/>
      <c r="E1039" s="2"/>
      <c r="F1039" s="2"/>
      <c r="G1039" s="4"/>
      <c r="H1039" s="2"/>
      <c r="I1039" s="4"/>
      <c r="J1039" s="2"/>
      <c r="K1039" s="3"/>
      <c r="L1039" s="3"/>
      <c r="M1039" s="3"/>
      <c r="N1039" s="5"/>
      <c r="O1039" s="5"/>
      <c r="P1039" s="2"/>
      <c r="Q1039" s="2"/>
      <c r="R1039" s="6"/>
      <c r="S1039" s="2"/>
    </row>
    <row r="1040" spans="1:19" x14ac:dyDescent="0.3">
      <c r="A1040" s="2"/>
      <c r="B1040" s="2"/>
      <c r="C1040" s="2"/>
      <c r="D1040" s="2"/>
      <c r="E1040" s="2"/>
      <c r="F1040" s="2"/>
      <c r="G1040" s="4"/>
      <c r="H1040" s="2"/>
      <c r="I1040" s="4"/>
      <c r="J1040" s="2"/>
      <c r="K1040" s="3"/>
      <c r="L1040" s="3"/>
      <c r="M1040" s="3"/>
      <c r="N1040" s="5"/>
      <c r="O1040" s="5"/>
      <c r="P1040" s="2"/>
      <c r="Q1040" s="2"/>
      <c r="R1040" s="6"/>
      <c r="S1040" s="2"/>
    </row>
    <row r="1041" spans="1:19" x14ac:dyDescent="0.3">
      <c r="A1041" s="2"/>
      <c r="B1041" s="2"/>
      <c r="C1041" s="2"/>
      <c r="D1041" s="2"/>
      <c r="E1041" s="2"/>
      <c r="F1041" s="2"/>
      <c r="G1041" s="4"/>
      <c r="H1041" s="2"/>
      <c r="I1041" s="4"/>
      <c r="J1041" s="2"/>
      <c r="K1041" s="3"/>
      <c r="L1041" s="3"/>
      <c r="M1041" s="3"/>
      <c r="N1041" s="5"/>
      <c r="O1041" s="5"/>
      <c r="P1041" s="2"/>
      <c r="Q1041" s="2"/>
      <c r="R1041" s="6"/>
      <c r="S1041" s="2"/>
    </row>
    <row r="1042" spans="1:19" x14ac:dyDescent="0.3">
      <c r="A1042" s="2"/>
      <c r="B1042" s="2"/>
      <c r="C1042" s="2"/>
      <c r="D1042" s="2"/>
      <c r="E1042" s="2"/>
      <c r="F1042" s="2"/>
      <c r="G1042" s="4"/>
      <c r="H1042" s="2"/>
      <c r="I1042" s="4"/>
      <c r="J1042" s="2"/>
      <c r="K1042" s="3"/>
      <c r="L1042" s="3"/>
      <c r="M1042" s="3"/>
      <c r="N1042" s="5"/>
      <c r="O1042" s="5"/>
      <c r="P1042" s="2"/>
      <c r="Q1042" s="2"/>
      <c r="R1042" s="6"/>
      <c r="S1042" s="2"/>
    </row>
    <row r="1043" spans="1:19" x14ac:dyDescent="0.3">
      <c r="A1043" s="2"/>
      <c r="B1043" s="2"/>
      <c r="C1043" s="2"/>
      <c r="D1043" s="2"/>
      <c r="E1043" s="2"/>
      <c r="F1043" s="2"/>
      <c r="G1043" s="4"/>
      <c r="H1043" s="2"/>
      <c r="I1043" s="4"/>
      <c r="J1043" s="2"/>
      <c r="K1043" s="3"/>
      <c r="L1043" s="3"/>
      <c r="M1043" s="3"/>
      <c r="N1043" s="5"/>
      <c r="O1043" s="5"/>
      <c r="P1043" s="2"/>
      <c r="Q1043" s="2"/>
      <c r="R1043" s="6"/>
      <c r="S1043" s="2"/>
    </row>
    <row r="1044" spans="1:19" x14ac:dyDescent="0.3">
      <c r="A1044" s="2"/>
      <c r="B1044" s="2"/>
      <c r="C1044" s="2"/>
      <c r="D1044" s="2"/>
      <c r="E1044" s="2"/>
      <c r="F1044" s="2"/>
      <c r="G1044" s="4"/>
      <c r="H1044" s="2"/>
      <c r="I1044" s="4"/>
      <c r="J1044" s="2"/>
      <c r="K1044" s="3"/>
      <c r="L1044" s="3"/>
      <c r="M1044" s="3"/>
      <c r="N1044" s="5"/>
      <c r="O1044" s="5"/>
      <c r="P1044" s="2"/>
      <c r="Q1044" s="2"/>
      <c r="R1044" s="6"/>
      <c r="S1044" s="2"/>
    </row>
    <row r="1045" spans="1:19" x14ac:dyDescent="0.3">
      <c r="A1045" s="2"/>
      <c r="B1045" s="2"/>
      <c r="C1045" s="2"/>
      <c r="D1045" s="2"/>
      <c r="E1045" s="2"/>
      <c r="F1045" s="2"/>
      <c r="G1045" s="4"/>
      <c r="H1045" s="2"/>
      <c r="I1045" s="4"/>
      <c r="J1045" s="2"/>
      <c r="K1045" s="3"/>
      <c r="L1045" s="3"/>
      <c r="M1045" s="3"/>
      <c r="N1045" s="5"/>
      <c r="O1045" s="5"/>
      <c r="P1045" s="2"/>
      <c r="Q1045" s="2"/>
      <c r="R1045" s="2"/>
      <c r="S1045" s="2"/>
    </row>
    <row r="1046" spans="1:19" x14ac:dyDescent="0.3">
      <c r="A1046" s="2"/>
      <c r="B1046" s="2"/>
      <c r="C1046" s="2"/>
      <c r="D1046" s="2"/>
      <c r="E1046" s="2"/>
      <c r="F1046" s="2"/>
      <c r="G1046" s="4"/>
      <c r="H1046" s="2"/>
      <c r="I1046" s="4"/>
      <c r="J1046" s="2"/>
      <c r="K1046" s="3"/>
      <c r="L1046" s="3"/>
      <c r="M1046" s="3"/>
      <c r="N1046" s="5"/>
      <c r="O1046" s="5"/>
      <c r="P1046" s="2"/>
      <c r="Q1046" s="2"/>
      <c r="R1046" s="6"/>
      <c r="S1046" s="2"/>
    </row>
    <row r="1047" spans="1:19" x14ac:dyDescent="0.3">
      <c r="A1047" s="2"/>
      <c r="B1047" s="2"/>
      <c r="C1047" s="2"/>
      <c r="D1047" s="2"/>
      <c r="E1047" s="2"/>
      <c r="F1047" s="2"/>
      <c r="G1047" s="4"/>
      <c r="H1047" s="2"/>
      <c r="I1047" s="4"/>
      <c r="J1047" s="2"/>
      <c r="K1047" s="3"/>
      <c r="L1047" s="3"/>
      <c r="M1047" s="3"/>
      <c r="N1047" s="5"/>
      <c r="O1047" s="5"/>
      <c r="P1047" s="2"/>
      <c r="Q1047" s="2"/>
      <c r="R1047" s="2"/>
      <c r="S1047" s="2"/>
    </row>
    <row r="1048" spans="1:19" x14ac:dyDescent="0.3">
      <c r="A1048" s="2"/>
      <c r="B1048" s="2"/>
      <c r="C1048" s="2"/>
      <c r="D1048" s="2"/>
      <c r="E1048" s="2"/>
      <c r="F1048" s="2"/>
      <c r="G1048" s="4"/>
      <c r="H1048" s="2"/>
      <c r="I1048" s="4"/>
      <c r="J1048" s="2"/>
      <c r="K1048" s="3"/>
      <c r="L1048" s="3"/>
      <c r="M1048" s="3"/>
      <c r="N1048" s="5"/>
      <c r="O1048" s="5"/>
      <c r="P1048" s="2"/>
      <c r="Q1048" s="2"/>
      <c r="R1048" s="6"/>
      <c r="S1048" s="2"/>
    </row>
    <row r="1049" spans="1:19" x14ac:dyDescent="0.3">
      <c r="A1049" s="2"/>
      <c r="B1049" s="2"/>
      <c r="C1049" s="2"/>
      <c r="D1049" s="2"/>
      <c r="E1049" s="2"/>
      <c r="F1049" s="2"/>
      <c r="G1049" s="4"/>
      <c r="H1049" s="2"/>
      <c r="I1049" s="4"/>
      <c r="J1049" s="2"/>
      <c r="K1049" s="3"/>
      <c r="L1049" s="3"/>
      <c r="M1049" s="3"/>
      <c r="N1049" s="5"/>
      <c r="O1049" s="5"/>
      <c r="P1049" s="2"/>
      <c r="Q1049" s="2"/>
      <c r="R1049" s="6"/>
      <c r="S1049" s="2"/>
    </row>
    <row r="1050" spans="1:19" x14ac:dyDescent="0.3">
      <c r="A1050" s="2"/>
      <c r="B1050" s="2"/>
      <c r="C1050" s="2"/>
      <c r="D1050" s="2"/>
      <c r="E1050" s="2"/>
      <c r="F1050" s="2"/>
      <c r="G1050" s="4"/>
      <c r="H1050" s="2"/>
      <c r="I1050" s="4"/>
      <c r="J1050" s="2"/>
      <c r="K1050" s="3"/>
      <c r="L1050" s="3"/>
      <c r="M1050" s="3"/>
      <c r="N1050" s="5"/>
      <c r="O1050" s="5"/>
      <c r="P1050" s="2"/>
      <c r="Q1050" s="2"/>
      <c r="R1050" s="6"/>
      <c r="S1050" s="2"/>
    </row>
    <row r="1051" spans="1:19" x14ac:dyDescent="0.3">
      <c r="A1051" s="2"/>
      <c r="B1051" s="2"/>
      <c r="C1051" s="2"/>
      <c r="D1051" s="2"/>
      <c r="E1051" s="2"/>
      <c r="F1051" s="2"/>
      <c r="G1051" s="4"/>
      <c r="H1051" s="2"/>
      <c r="I1051" s="4"/>
      <c r="J1051" s="2"/>
      <c r="K1051" s="3"/>
      <c r="L1051" s="3"/>
      <c r="M1051" s="3"/>
      <c r="N1051" s="5"/>
      <c r="O1051" s="5"/>
      <c r="P1051" s="2"/>
      <c r="Q1051" s="2"/>
      <c r="R1051" s="6"/>
      <c r="S1051" s="2"/>
    </row>
    <row r="1052" spans="1:19" x14ac:dyDescent="0.3">
      <c r="A1052" s="2"/>
      <c r="B1052" s="2"/>
      <c r="C1052" s="2"/>
      <c r="D1052" s="2"/>
      <c r="E1052" s="2"/>
      <c r="F1052" s="2"/>
      <c r="G1052" s="4"/>
      <c r="H1052" s="2"/>
      <c r="I1052" s="4"/>
      <c r="J1052" s="2"/>
      <c r="K1052" s="3"/>
      <c r="L1052" s="3"/>
      <c r="M1052" s="3"/>
      <c r="N1052" s="5"/>
      <c r="O1052" s="5"/>
      <c r="P1052" s="2"/>
      <c r="Q1052" s="2"/>
      <c r="R1052" s="6"/>
      <c r="S1052" s="2"/>
    </row>
    <row r="1053" spans="1:19" x14ac:dyDescent="0.3">
      <c r="A1053" s="2"/>
      <c r="B1053" s="2"/>
      <c r="C1053" s="2"/>
      <c r="D1053" s="2"/>
      <c r="E1053" s="2"/>
      <c r="F1053" s="2"/>
      <c r="G1053" s="4"/>
      <c r="H1053" s="2"/>
      <c r="I1053" s="4"/>
      <c r="J1053" s="2"/>
      <c r="K1053" s="3"/>
      <c r="L1053" s="3"/>
      <c r="M1053" s="3"/>
      <c r="N1053" s="5"/>
      <c r="O1053" s="5"/>
      <c r="P1053" s="2"/>
      <c r="Q1053" s="2"/>
      <c r="R1053" s="6"/>
      <c r="S1053" s="2"/>
    </row>
    <row r="1054" spans="1:19" x14ac:dyDescent="0.3">
      <c r="A1054" s="2"/>
      <c r="B1054" s="2"/>
      <c r="C1054" s="2"/>
      <c r="D1054" s="2"/>
      <c r="E1054" s="2"/>
      <c r="F1054" s="2"/>
      <c r="G1054" s="4"/>
      <c r="H1054" s="2"/>
      <c r="I1054" s="4"/>
      <c r="J1054" s="2"/>
      <c r="K1054" s="3"/>
      <c r="L1054" s="3"/>
      <c r="M1054" s="3"/>
      <c r="N1054" s="5"/>
      <c r="O1054" s="5"/>
      <c r="P1054" s="2"/>
      <c r="Q1054" s="2"/>
      <c r="R1054" s="6"/>
      <c r="S1054" s="2"/>
    </row>
    <row r="1055" spans="1:19" x14ac:dyDescent="0.3">
      <c r="A1055" s="2"/>
      <c r="B1055" s="2"/>
      <c r="C1055" s="2"/>
      <c r="D1055" s="2"/>
      <c r="E1055" s="2"/>
      <c r="F1055" s="2"/>
      <c r="G1055" s="4"/>
      <c r="H1055" s="2"/>
      <c r="I1055" s="4"/>
      <c r="J1055" s="2"/>
      <c r="K1055" s="3"/>
      <c r="L1055" s="3"/>
      <c r="M1055" s="3"/>
      <c r="N1055" s="5"/>
      <c r="O1055" s="5"/>
      <c r="P1055" s="2"/>
      <c r="Q1055" s="2"/>
      <c r="R1055" s="6"/>
      <c r="S1055" s="2"/>
    </row>
    <row r="1056" spans="1:19" x14ac:dyDescent="0.3">
      <c r="A1056" s="2"/>
      <c r="B1056" s="2"/>
      <c r="C1056" s="2"/>
      <c r="D1056" s="2"/>
      <c r="E1056" s="2"/>
      <c r="F1056" s="2"/>
      <c r="G1056" s="4"/>
      <c r="H1056" s="2"/>
      <c r="I1056" s="4"/>
      <c r="J1056" s="2"/>
      <c r="K1056" s="3"/>
      <c r="L1056" s="3"/>
      <c r="M1056" s="3"/>
      <c r="N1056" s="5"/>
      <c r="O1056" s="5"/>
      <c r="P1056" s="2"/>
      <c r="Q1056" s="2"/>
      <c r="R1056" s="6"/>
      <c r="S1056" s="2"/>
    </row>
    <row r="1057" spans="1:19" x14ac:dyDescent="0.3">
      <c r="A1057" s="2"/>
      <c r="B1057" s="2"/>
      <c r="C1057" s="2"/>
      <c r="D1057" s="2"/>
      <c r="E1057" s="2"/>
      <c r="F1057" s="2"/>
      <c r="G1057" s="4"/>
      <c r="H1057" s="2"/>
      <c r="I1057" s="4"/>
      <c r="J1057" s="2"/>
      <c r="K1057" s="3"/>
      <c r="L1057" s="3"/>
      <c r="M1057" s="3"/>
      <c r="N1057" s="5"/>
      <c r="O1057" s="5"/>
      <c r="P1057" s="2"/>
      <c r="Q1057" s="2"/>
      <c r="R1057" s="6"/>
      <c r="S1057" s="2"/>
    </row>
    <row r="1058" spans="1:19" x14ac:dyDescent="0.3">
      <c r="A1058" s="2"/>
      <c r="B1058" s="2"/>
      <c r="C1058" s="2"/>
      <c r="D1058" s="2"/>
      <c r="E1058" s="2"/>
      <c r="F1058" s="2"/>
      <c r="G1058" s="4"/>
      <c r="H1058" s="2"/>
      <c r="I1058" s="4"/>
      <c r="J1058" s="2"/>
      <c r="K1058" s="3"/>
      <c r="L1058" s="3"/>
      <c r="M1058" s="3"/>
      <c r="N1058" s="5"/>
      <c r="O1058" s="5"/>
      <c r="P1058" s="2"/>
      <c r="Q1058" s="2"/>
      <c r="R1058" s="6"/>
      <c r="S1058" s="2"/>
    </row>
    <row r="1059" spans="1:19" x14ac:dyDescent="0.3">
      <c r="A1059" s="2"/>
      <c r="B1059" s="2"/>
      <c r="C1059" s="2"/>
      <c r="D1059" s="2"/>
      <c r="E1059" s="2"/>
      <c r="F1059" s="2"/>
      <c r="G1059" s="4"/>
      <c r="H1059" s="2"/>
      <c r="I1059" s="4"/>
      <c r="J1059" s="2"/>
      <c r="K1059" s="3"/>
      <c r="L1059" s="3"/>
      <c r="M1059" s="3"/>
      <c r="N1059" s="5"/>
      <c r="O1059" s="5"/>
      <c r="P1059" s="2"/>
      <c r="Q1059" s="2"/>
      <c r="R1059" s="2"/>
      <c r="S1059" s="2"/>
    </row>
    <row r="1060" spans="1:19" x14ac:dyDescent="0.3">
      <c r="A1060" s="2"/>
      <c r="B1060" s="2"/>
      <c r="C1060" s="2"/>
      <c r="D1060" s="2"/>
      <c r="E1060" s="2"/>
      <c r="F1060" s="2"/>
      <c r="G1060" s="4"/>
      <c r="H1060" s="2"/>
      <c r="I1060" s="4"/>
      <c r="J1060" s="2"/>
      <c r="K1060" s="3"/>
      <c r="L1060" s="3"/>
      <c r="M1060" s="3"/>
      <c r="N1060" s="5"/>
      <c r="O1060" s="5"/>
      <c r="P1060" s="2"/>
      <c r="Q1060" s="2"/>
      <c r="R1060" s="2"/>
      <c r="S1060" s="2"/>
    </row>
    <row r="1061" spans="1:19" x14ac:dyDescent="0.3">
      <c r="A1061" s="2"/>
      <c r="B1061" s="2"/>
      <c r="C1061" s="2"/>
      <c r="D1061" s="2"/>
      <c r="E1061" s="2"/>
      <c r="F1061" s="2"/>
      <c r="G1061" s="4"/>
      <c r="H1061" s="2"/>
      <c r="I1061" s="4"/>
      <c r="J1061" s="2"/>
      <c r="K1061" s="3"/>
      <c r="L1061" s="3"/>
      <c r="M1061" s="3"/>
      <c r="N1061" s="5"/>
      <c r="O1061" s="5"/>
      <c r="P1061" s="2"/>
      <c r="Q1061" s="2"/>
      <c r="R1061" s="2"/>
      <c r="S1061" s="2"/>
    </row>
    <row r="1062" spans="1:19" x14ac:dyDescent="0.3">
      <c r="A1062" s="2"/>
      <c r="B1062" s="2"/>
      <c r="C1062" s="2"/>
      <c r="D1062" s="2"/>
      <c r="E1062" s="2"/>
      <c r="F1062" s="2"/>
      <c r="G1062" s="4"/>
      <c r="H1062" s="2"/>
      <c r="I1062" s="4"/>
      <c r="J1062" s="2"/>
      <c r="K1062" s="3"/>
      <c r="L1062" s="3"/>
      <c r="M1062" s="3"/>
      <c r="N1062" s="5"/>
      <c r="O1062" s="5"/>
      <c r="P1062" s="2"/>
      <c r="Q1062" s="2"/>
      <c r="R1062" s="6"/>
      <c r="S1062" s="2"/>
    </row>
    <row r="1063" spans="1:19" x14ac:dyDescent="0.3">
      <c r="A1063" s="2"/>
      <c r="B1063" s="2"/>
      <c r="C1063" s="2"/>
      <c r="D1063" s="2"/>
      <c r="E1063" s="2"/>
      <c r="F1063" s="2"/>
      <c r="G1063" s="4"/>
      <c r="H1063" s="2"/>
      <c r="I1063" s="4"/>
      <c r="J1063" s="2"/>
      <c r="K1063" s="3"/>
      <c r="L1063" s="3"/>
      <c r="M1063" s="3"/>
      <c r="N1063" s="5"/>
      <c r="O1063" s="5"/>
      <c r="P1063" s="2"/>
      <c r="Q1063" s="2"/>
      <c r="R1063" s="6"/>
      <c r="S1063" s="2"/>
    </row>
    <row r="1064" spans="1:19" x14ac:dyDescent="0.3">
      <c r="A1064" s="2"/>
      <c r="B1064" s="2"/>
      <c r="C1064" s="2"/>
      <c r="D1064" s="2"/>
      <c r="E1064" s="2"/>
      <c r="F1064" s="2"/>
      <c r="G1064" s="4"/>
      <c r="H1064" s="2"/>
      <c r="I1064" s="4"/>
      <c r="J1064" s="2"/>
      <c r="K1064" s="3"/>
      <c r="L1064" s="3"/>
      <c r="M1064" s="3"/>
      <c r="N1064" s="5"/>
      <c r="O1064" s="5"/>
      <c r="P1064" s="2"/>
      <c r="Q1064" s="2"/>
      <c r="R1064" s="6"/>
      <c r="S1064" s="2"/>
    </row>
    <row r="1065" spans="1:19" x14ac:dyDescent="0.3">
      <c r="A1065" s="2"/>
      <c r="B1065" s="2"/>
      <c r="C1065" s="2"/>
      <c r="D1065" s="2"/>
      <c r="E1065" s="2"/>
      <c r="F1065" s="2"/>
      <c r="G1065" s="4"/>
      <c r="H1065" s="2"/>
      <c r="I1065" s="4"/>
      <c r="J1065" s="2"/>
      <c r="K1065" s="3"/>
      <c r="L1065" s="3"/>
      <c r="M1065" s="3"/>
      <c r="N1065" s="5"/>
      <c r="O1065" s="5"/>
      <c r="P1065" s="2"/>
      <c r="Q1065" s="2"/>
      <c r="R1065" s="6"/>
      <c r="S1065" s="2"/>
    </row>
    <row r="1066" spans="1:19" x14ac:dyDescent="0.3">
      <c r="A1066" s="2"/>
      <c r="B1066" s="2"/>
      <c r="C1066" s="2"/>
      <c r="D1066" s="2"/>
      <c r="E1066" s="2"/>
      <c r="F1066" s="2"/>
      <c r="G1066" s="4"/>
      <c r="H1066" s="2"/>
      <c r="I1066" s="4"/>
      <c r="J1066" s="2"/>
      <c r="K1066" s="3"/>
      <c r="L1066" s="3"/>
      <c r="M1066" s="3"/>
      <c r="N1066" s="5"/>
      <c r="O1066" s="5"/>
      <c r="P1066" s="2"/>
      <c r="Q1066" s="2"/>
      <c r="R1066" s="6"/>
      <c r="S1066" s="2"/>
    </row>
    <row r="1067" spans="1:19" x14ac:dyDescent="0.3">
      <c r="A1067" s="2"/>
      <c r="B1067" s="2"/>
      <c r="C1067" s="2"/>
      <c r="D1067" s="2"/>
      <c r="E1067" s="2"/>
      <c r="F1067" s="2"/>
      <c r="G1067" s="4"/>
      <c r="H1067" s="2"/>
      <c r="I1067" s="4"/>
      <c r="J1067" s="2"/>
      <c r="K1067" s="3"/>
      <c r="L1067" s="3"/>
      <c r="M1067" s="3"/>
      <c r="N1067" s="5"/>
      <c r="O1067" s="5"/>
      <c r="P1067" s="2"/>
      <c r="Q1067" s="2"/>
      <c r="R1067" s="6"/>
      <c r="S1067" s="2"/>
    </row>
    <row r="1068" spans="1:19" x14ac:dyDescent="0.3">
      <c r="A1068" s="2"/>
      <c r="B1068" s="2"/>
      <c r="C1068" s="2"/>
      <c r="D1068" s="2"/>
      <c r="E1068" s="2"/>
      <c r="F1068" s="2"/>
      <c r="G1068" s="4"/>
      <c r="H1068" s="2"/>
      <c r="I1068" s="4"/>
      <c r="J1068" s="2"/>
      <c r="K1068" s="3"/>
      <c r="L1068" s="3"/>
      <c r="M1068" s="3"/>
      <c r="N1068" s="5"/>
      <c r="O1068" s="5"/>
      <c r="P1068" s="2"/>
      <c r="Q1068" s="2"/>
      <c r="R1068" s="6"/>
      <c r="S1068" s="2"/>
    </row>
    <row r="1069" spans="1:19" x14ac:dyDescent="0.3">
      <c r="A1069" s="2"/>
      <c r="B1069" s="2"/>
      <c r="C1069" s="2"/>
      <c r="D1069" s="2"/>
      <c r="E1069" s="2"/>
      <c r="F1069" s="2"/>
      <c r="G1069" s="4"/>
      <c r="H1069" s="2"/>
      <c r="I1069" s="4"/>
      <c r="J1069" s="2"/>
      <c r="K1069" s="3"/>
      <c r="L1069" s="3"/>
      <c r="M1069" s="3"/>
      <c r="N1069" s="5"/>
      <c r="O1069" s="5"/>
      <c r="P1069" s="2"/>
      <c r="Q1069" s="2"/>
      <c r="R1069" s="6"/>
      <c r="S1069" s="2"/>
    </row>
    <row r="1070" spans="1:19" x14ac:dyDescent="0.3">
      <c r="A1070" s="2"/>
      <c r="B1070" s="2"/>
      <c r="C1070" s="2"/>
      <c r="D1070" s="2"/>
      <c r="E1070" s="2"/>
      <c r="F1070" s="2"/>
      <c r="G1070" s="4"/>
      <c r="H1070" s="2"/>
      <c r="I1070" s="4"/>
      <c r="J1070" s="2"/>
      <c r="K1070" s="3"/>
      <c r="L1070" s="3"/>
      <c r="M1070" s="3"/>
      <c r="N1070" s="5"/>
      <c r="O1070" s="5"/>
      <c r="P1070" s="2"/>
      <c r="Q1070" s="2"/>
      <c r="R1070" s="6"/>
      <c r="S1070" s="2"/>
    </row>
    <row r="1071" spans="1:19" x14ac:dyDescent="0.3">
      <c r="A1071" s="2"/>
      <c r="B1071" s="2"/>
      <c r="C1071" s="2"/>
      <c r="D1071" s="2"/>
      <c r="E1071" s="2"/>
      <c r="F1071" s="2"/>
      <c r="G1071" s="4"/>
      <c r="H1071" s="2"/>
      <c r="I1071" s="4"/>
      <c r="J1071" s="2"/>
      <c r="K1071" s="3"/>
      <c r="L1071" s="3"/>
      <c r="M1071" s="3"/>
      <c r="N1071" s="5"/>
      <c r="O1071" s="5"/>
      <c r="P1071" s="2"/>
      <c r="Q1071" s="2"/>
      <c r="R1071" s="2"/>
      <c r="S1071" s="2"/>
    </row>
    <row r="1072" spans="1:19" x14ac:dyDescent="0.3">
      <c r="A1072" s="2"/>
      <c r="B1072" s="2"/>
      <c r="C1072" s="2"/>
      <c r="D1072" s="2"/>
      <c r="E1072" s="2"/>
      <c r="F1072" s="2"/>
      <c r="G1072" s="4"/>
      <c r="H1072" s="2"/>
      <c r="I1072" s="4"/>
      <c r="J1072" s="2"/>
      <c r="K1072" s="3"/>
      <c r="L1072" s="3"/>
      <c r="M1072" s="3"/>
      <c r="N1072" s="5"/>
      <c r="O1072" s="5"/>
      <c r="P1072" s="2"/>
      <c r="Q1072" s="2"/>
      <c r="R1072" s="2"/>
      <c r="S1072" s="2"/>
    </row>
    <row r="1073" spans="1:19" x14ac:dyDescent="0.3">
      <c r="A1073" s="2"/>
      <c r="B1073" s="2"/>
      <c r="C1073" s="2"/>
      <c r="D1073" s="2"/>
      <c r="E1073" s="2"/>
      <c r="F1073" s="2"/>
      <c r="G1073" s="4"/>
      <c r="H1073" s="2"/>
      <c r="I1073" s="4"/>
      <c r="J1073" s="2"/>
      <c r="K1073" s="3"/>
      <c r="L1073" s="3"/>
      <c r="M1073" s="3"/>
      <c r="N1073" s="5"/>
      <c r="O1073" s="5"/>
      <c r="P1073" s="2"/>
      <c r="Q1073" s="2"/>
      <c r="R1073" s="6"/>
      <c r="S1073" s="2"/>
    </row>
    <row r="1074" spans="1:19" x14ac:dyDescent="0.3">
      <c r="A1074" s="2"/>
      <c r="B1074" s="2"/>
      <c r="C1074" s="2"/>
      <c r="D1074" s="2"/>
      <c r="E1074" s="2"/>
      <c r="F1074" s="2"/>
      <c r="G1074" s="4"/>
      <c r="H1074" s="2"/>
      <c r="I1074" s="4"/>
      <c r="J1074" s="2"/>
      <c r="K1074" s="3"/>
      <c r="L1074" s="3"/>
      <c r="M1074" s="3"/>
      <c r="N1074" s="5"/>
      <c r="O1074" s="5"/>
      <c r="P1074" s="2"/>
      <c r="Q1074" s="2"/>
      <c r="R1074" s="6"/>
      <c r="S1074" s="2"/>
    </row>
    <row r="1075" spans="1:19" x14ac:dyDescent="0.3">
      <c r="A1075" s="2"/>
      <c r="B1075" s="2"/>
      <c r="C1075" s="2"/>
      <c r="D1075" s="2"/>
      <c r="E1075" s="2"/>
      <c r="F1075" s="2"/>
      <c r="G1075" s="4"/>
      <c r="H1075" s="2"/>
      <c r="I1075" s="4"/>
      <c r="J1075" s="2"/>
      <c r="K1075" s="3"/>
      <c r="L1075" s="3"/>
      <c r="M1075" s="3"/>
      <c r="N1075" s="5"/>
      <c r="O1075" s="5"/>
      <c r="P1075" s="2"/>
      <c r="Q1075" s="2"/>
      <c r="R1075" s="6"/>
      <c r="S1075" s="2"/>
    </row>
    <row r="1076" spans="1:19" x14ac:dyDescent="0.3">
      <c r="A1076" s="2"/>
      <c r="B1076" s="2"/>
      <c r="C1076" s="2"/>
      <c r="D1076" s="2"/>
      <c r="E1076" s="2"/>
      <c r="F1076" s="2"/>
      <c r="G1076" s="4"/>
      <c r="H1076" s="2"/>
      <c r="I1076" s="4"/>
      <c r="J1076" s="2"/>
      <c r="K1076" s="3"/>
      <c r="L1076" s="3"/>
      <c r="M1076" s="3"/>
      <c r="N1076" s="5"/>
      <c r="O1076" s="5"/>
      <c r="P1076" s="2"/>
      <c r="Q1076" s="2"/>
      <c r="R1076" s="6"/>
      <c r="S1076" s="2"/>
    </row>
    <row r="1077" spans="1:19" x14ac:dyDescent="0.3">
      <c r="A1077" s="2"/>
      <c r="B1077" s="2"/>
      <c r="C1077" s="2"/>
      <c r="D1077" s="2"/>
      <c r="E1077" s="2"/>
      <c r="F1077" s="2"/>
      <c r="G1077" s="4"/>
      <c r="H1077" s="2"/>
      <c r="I1077" s="4"/>
      <c r="J1077" s="2"/>
      <c r="K1077" s="3"/>
      <c r="L1077" s="3"/>
      <c r="M1077" s="3"/>
      <c r="N1077" s="5"/>
      <c r="O1077" s="5"/>
      <c r="P1077" s="2"/>
      <c r="Q1077" s="2"/>
      <c r="R1077" s="6"/>
      <c r="S1077" s="2"/>
    </row>
    <row r="1078" spans="1:19" x14ac:dyDescent="0.3">
      <c r="A1078" s="2"/>
      <c r="B1078" s="2"/>
      <c r="C1078" s="2"/>
      <c r="D1078" s="2"/>
      <c r="E1078" s="2"/>
      <c r="F1078" s="2"/>
      <c r="G1078" s="4"/>
      <c r="H1078" s="2"/>
      <c r="I1078" s="4"/>
      <c r="J1078" s="2"/>
      <c r="K1078" s="3"/>
      <c r="L1078" s="3"/>
      <c r="M1078" s="3"/>
      <c r="N1078" s="5"/>
      <c r="O1078" s="5"/>
      <c r="P1078" s="2"/>
      <c r="Q1078" s="2"/>
      <c r="R1078" s="6"/>
      <c r="S1078" s="2"/>
    </row>
    <row r="1079" spans="1:19" x14ac:dyDescent="0.3">
      <c r="A1079" s="2"/>
      <c r="B1079" s="2"/>
      <c r="C1079" s="2"/>
      <c r="D1079" s="2"/>
      <c r="E1079" s="2"/>
      <c r="F1079" s="2"/>
      <c r="G1079" s="4"/>
      <c r="H1079" s="2"/>
      <c r="I1079" s="4"/>
      <c r="J1079" s="2"/>
      <c r="K1079" s="3"/>
      <c r="L1079" s="3"/>
      <c r="M1079" s="3"/>
      <c r="N1079" s="5"/>
      <c r="O1079" s="5"/>
      <c r="P1079" s="2"/>
      <c r="Q1079" s="2"/>
      <c r="R1079" s="6"/>
      <c r="S1079" s="2"/>
    </row>
    <row r="1080" spans="1:19" x14ac:dyDescent="0.3">
      <c r="A1080" s="2"/>
      <c r="B1080" s="2"/>
      <c r="C1080" s="2"/>
      <c r="D1080" s="2"/>
      <c r="E1080" s="2"/>
      <c r="F1080" s="2"/>
      <c r="G1080" s="4"/>
      <c r="H1080" s="2"/>
      <c r="I1080" s="4"/>
      <c r="J1080" s="2"/>
      <c r="K1080" s="3"/>
      <c r="L1080" s="3"/>
      <c r="M1080" s="3"/>
      <c r="N1080" s="5"/>
      <c r="O1080" s="5"/>
      <c r="P1080" s="2"/>
      <c r="Q1080" s="2"/>
      <c r="R1080" s="6"/>
      <c r="S1080" s="2"/>
    </row>
    <row r="1081" spans="1:19" x14ac:dyDescent="0.3">
      <c r="A1081" s="2"/>
      <c r="B1081" s="2"/>
      <c r="C1081" s="2"/>
      <c r="D1081" s="2"/>
      <c r="E1081" s="2"/>
      <c r="F1081" s="2"/>
      <c r="G1081" s="4"/>
      <c r="H1081" s="2"/>
      <c r="I1081" s="4"/>
      <c r="J1081" s="2"/>
      <c r="K1081" s="3"/>
      <c r="L1081" s="3"/>
      <c r="M1081" s="3"/>
      <c r="N1081" s="5"/>
      <c r="O1081" s="5"/>
      <c r="P1081" s="2"/>
      <c r="Q1081" s="2"/>
      <c r="R1081" s="6"/>
      <c r="S1081" s="2"/>
    </row>
    <row r="1082" spans="1:19" x14ac:dyDescent="0.3">
      <c r="A1082" s="2"/>
      <c r="B1082" s="2"/>
      <c r="C1082" s="2"/>
      <c r="D1082" s="2"/>
      <c r="E1082" s="2"/>
      <c r="F1082" s="2"/>
      <c r="G1082" s="4"/>
      <c r="H1082" s="2"/>
      <c r="I1082" s="4"/>
      <c r="J1082" s="2"/>
      <c r="K1082" s="3"/>
      <c r="L1082" s="3"/>
      <c r="M1082" s="3"/>
      <c r="N1082" s="5"/>
      <c r="O1082" s="5"/>
      <c r="P1082" s="2"/>
      <c r="Q1082" s="2"/>
      <c r="R1082" s="6"/>
      <c r="S1082" s="2"/>
    </row>
    <row r="1083" spans="1:19" x14ac:dyDescent="0.3">
      <c r="A1083" s="2"/>
      <c r="B1083" s="2"/>
      <c r="C1083" s="2"/>
      <c r="D1083" s="2"/>
      <c r="E1083" s="2"/>
      <c r="F1083" s="2"/>
      <c r="G1083" s="4"/>
      <c r="H1083" s="2"/>
      <c r="I1083" s="4"/>
      <c r="J1083" s="2"/>
      <c r="K1083" s="3"/>
      <c r="L1083" s="3"/>
      <c r="M1083" s="3"/>
      <c r="N1083" s="5"/>
      <c r="O1083" s="5"/>
      <c r="P1083" s="2"/>
      <c r="Q1083" s="2"/>
      <c r="R1083" s="6"/>
      <c r="S1083" s="2"/>
    </row>
    <row r="1084" spans="1:19" x14ac:dyDescent="0.3">
      <c r="A1084" s="2"/>
      <c r="B1084" s="2"/>
      <c r="C1084" s="2"/>
      <c r="D1084" s="2"/>
      <c r="E1084" s="2"/>
      <c r="F1084" s="2"/>
      <c r="G1084" s="4"/>
      <c r="H1084" s="2"/>
      <c r="I1084" s="4"/>
      <c r="J1084" s="2"/>
      <c r="K1084" s="3"/>
      <c r="L1084" s="3"/>
      <c r="M1084" s="3"/>
      <c r="N1084" s="5"/>
      <c r="O1084" s="5"/>
      <c r="P1084" s="2"/>
      <c r="Q1084" s="2"/>
      <c r="R1084" s="2"/>
      <c r="S1084" s="2"/>
    </row>
    <row r="1085" spans="1:19" x14ac:dyDescent="0.3">
      <c r="A1085" s="2"/>
      <c r="B1085" s="2"/>
      <c r="C1085" s="2"/>
      <c r="D1085" s="2"/>
      <c r="E1085" s="2"/>
      <c r="F1085" s="2"/>
      <c r="G1085" s="4"/>
      <c r="H1085" s="2"/>
      <c r="I1085" s="4"/>
      <c r="J1085" s="2"/>
      <c r="K1085" s="3"/>
      <c r="L1085" s="3"/>
      <c r="M1085" s="3"/>
      <c r="N1085" s="5"/>
      <c r="O1085" s="5"/>
      <c r="P1085" s="2"/>
      <c r="Q1085" s="2"/>
      <c r="R1085" s="2"/>
      <c r="S1085" s="2"/>
    </row>
    <row r="1086" spans="1:19" x14ac:dyDescent="0.3">
      <c r="A1086" s="2"/>
      <c r="B1086" s="2"/>
      <c r="C1086" s="2"/>
      <c r="D1086" s="2"/>
      <c r="E1086" s="2"/>
      <c r="F1086" s="2"/>
      <c r="G1086" s="4"/>
      <c r="H1086" s="2"/>
      <c r="I1086" s="4"/>
      <c r="J1086" s="2"/>
      <c r="K1086" s="3"/>
      <c r="L1086" s="3"/>
      <c r="M1086" s="3"/>
      <c r="N1086" s="5"/>
      <c r="O1086" s="5"/>
      <c r="P1086" s="2"/>
      <c r="Q1086" s="2"/>
      <c r="R1086" s="2"/>
      <c r="S1086" s="2"/>
    </row>
    <row r="1087" spans="1:19" x14ac:dyDescent="0.3">
      <c r="A1087" s="2"/>
      <c r="B1087" s="2"/>
      <c r="C1087" s="2"/>
      <c r="D1087" s="2"/>
      <c r="E1087" s="2"/>
      <c r="F1087" s="2"/>
      <c r="G1087" s="4"/>
      <c r="H1087" s="2"/>
      <c r="I1087" s="4"/>
      <c r="J1087" s="2"/>
      <c r="K1087" s="3"/>
      <c r="L1087" s="3"/>
      <c r="M1087" s="3"/>
      <c r="N1087" s="5"/>
      <c r="O1087" s="5"/>
      <c r="P1087" s="2"/>
      <c r="Q1087" s="2"/>
      <c r="R1087" s="2"/>
      <c r="S1087" s="2"/>
    </row>
    <row r="1088" spans="1:19" x14ac:dyDescent="0.3">
      <c r="A1088" s="2"/>
      <c r="B1088" s="2"/>
      <c r="C1088" s="2"/>
      <c r="D1088" s="2"/>
      <c r="E1088" s="2"/>
      <c r="F1088" s="2"/>
      <c r="G1088" s="4"/>
      <c r="H1088" s="2"/>
      <c r="I1088" s="4"/>
      <c r="J1088" s="2"/>
      <c r="K1088" s="3"/>
      <c r="L1088" s="3"/>
      <c r="M1088" s="3"/>
      <c r="N1088" s="5"/>
      <c r="O1088" s="5"/>
      <c r="P1088" s="2"/>
      <c r="Q1088" s="2"/>
      <c r="R1088" s="2"/>
      <c r="S1088" s="2"/>
    </row>
    <row r="1089" spans="1:19" x14ac:dyDescent="0.3">
      <c r="A1089" s="2"/>
      <c r="B1089" s="2"/>
      <c r="C1089" s="2"/>
      <c r="D1089" s="2"/>
      <c r="E1089" s="2"/>
      <c r="F1089" s="2"/>
      <c r="G1089" s="4"/>
      <c r="H1089" s="2"/>
      <c r="I1089" s="4"/>
      <c r="J1089" s="2"/>
      <c r="K1089" s="3"/>
      <c r="L1089" s="3"/>
      <c r="M1089" s="3"/>
      <c r="N1089" s="5"/>
      <c r="O1089" s="5"/>
      <c r="P1089" s="2"/>
      <c r="Q1089" s="2"/>
      <c r="R1089" s="2"/>
      <c r="S1089" s="2"/>
    </row>
    <row r="1090" spans="1:19" x14ac:dyDescent="0.3">
      <c r="A1090" s="2"/>
      <c r="B1090" s="2"/>
      <c r="C1090" s="2"/>
      <c r="D1090" s="2"/>
      <c r="E1090" s="2"/>
      <c r="F1090" s="2"/>
      <c r="G1090" s="4"/>
      <c r="H1090" s="2"/>
      <c r="I1090" s="4"/>
      <c r="J1090" s="2"/>
      <c r="K1090" s="3"/>
      <c r="L1090" s="3"/>
      <c r="M1090" s="3"/>
      <c r="N1090" s="5"/>
      <c r="O1090" s="5"/>
      <c r="P1090" s="2"/>
      <c r="Q1090" s="2"/>
      <c r="R1090" s="2"/>
      <c r="S1090" s="2"/>
    </row>
    <row r="1091" spans="1:19" x14ac:dyDescent="0.3">
      <c r="A1091" s="2"/>
      <c r="B1091" s="2"/>
      <c r="C1091" s="2"/>
      <c r="D1091" s="2"/>
      <c r="E1091" s="2"/>
      <c r="F1091" s="2"/>
      <c r="G1091" s="4"/>
      <c r="H1091" s="2"/>
      <c r="I1091" s="4"/>
      <c r="J1091" s="2"/>
      <c r="K1091" s="3"/>
      <c r="L1091" s="3"/>
      <c r="M1091" s="3"/>
      <c r="N1091" s="5"/>
      <c r="O1091" s="5"/>
      <c r="P1091" s="2"/>
      <c r="Q1091" s="2"/>
      <c r="R1091" s="2"/>
      <c r="S1091" s="2"/>
    </row>
    <row r="1092" spans="1:19" x14ac:dyDescent="0.3">
      <c r="A1092" s="2"/>
      <c r="B1092" s="2"/>
      <c r="C1092" s="2"/>
      <c r="D1092" s="2"/>
      <c r="E1092" s="2"/>
      <c r="F1092" s="2"/>
      <c r="G1092" s="4"/>
      <c r="H1092" s="2"/>
      <c r="I1092" s="4"/>
      <c r="J1092" s="2"/>
      <c r="K1092" s="3"/>
      <c r="L1092" s="3"/>
      <c r="M1092" s="3"/>
      <c r="N1092" s="5"/>
      <c r="O1092" s="5"/>
      <c r="P1092" s="2"/>
      <c r="Q1092" s="2"/>
      <c r="R1092" s="2"/>
      <c r="S1092" s="2"/>
    </row>
    <row r="1093" spans="1:19" x14ac:dyDescent="0.3">
      <c r="A1093" s="2"/>
      <c r="B1093" s="2"/>
      <c r="C1093" s="2"/>
      <c r="D1093" s="2"/>
      <c r="E1093" s="2"/>
      <c r="F1093" s="2"/>
      <c r="G1093" s="4"/>
      <c r="H1093" s="2"/>
      <c r="I1093" s="4"/>
      <c r="J1093" s="2"/>
      <c r="K1093" s="3"/>
      <c r="L1093" s="3"/>
      <c r="M1093" s="3"/>
      <c r="N1093" s="5"/>
      <c r="O1093" s="5"/>
      <c r="P1093" s="2"/>
      <c r="Q1093" s="2"/>
      <c r="R1093" s="2"/>
      <c r="S1093" s="2"/>
    </row>
    <row r="1094" spans="1:19" x14ac:dyDescent="0.3">
      <c r="A1094" s="2"/>
      <c r="B1094" s="2"/>
      <c r="C1094" s="2"/>
      <c r="D1094" s="2"/>
      <c r="E1094" s="2"/>
      <c r="F1094" s="2"/>
      <c r="G1094" s="4"/>
      <c r="H1094" s="2"/>
      <c r="I1094" s="4"/>
      <c r="J1094" s="2"/>
      <c r="K1094" s="3"/>
      <c r="L1094" s="3"/>
      <c r="M1094" s="3"/>
      <c r="N1094" s="5"/>
      <c r="O1094" s="5"/>
      <c r="P1094" s="2"/>
      <c r="Q1094" s="2"/>
      <c r="R1094" s="2"/>
      <c r="S1094" s="2"/>
    </row>
    <row r="1095" spans="1:19" x14ac:dyDescent="0.3">
      <c r="A1095" s="2"/>
      <c r="B1095" s="2"/>
      <c r="C1095" s="2"/>
      <c r="D1095" s="2"/>
      <c r="E1095" s="2"/>
      <c r="F1095" s="2"/>
      <c r="G1095" s="4"/>
      <c r="H1095" s="2"/>
      <c r="I1095" s="4"/>
      <c r="J1095" s="2"/>
      <c r="K1095" s="3"/>
      <c r="L1095" s="3"/>
      <c r="M1095" s="3"/>
      <c r="N1095" s="5"/>
      <c r="O1095" s="5"/>
      <c r="P1095" s="2"/>
      <c r="Q1095" s="2"/>
      <c r="R1095" s="6"/>
      <c r="S1095" s="2"/>
    </row>
    <row r="1096" spans="1:19" x14ac:dyDescent="0.3">
      <c r="A1096" s="2"/>
      <c r="B1096" s="2"/>
      <c r="C1096" s="2"/>
      <c r="D1096" s="2"/>
      <c r="E1096" s="2"/>
      <c r="F1096" s="2"/>
      <c r="G1096" s="4"/>
      <c r="H1096" s="2"/>
      <c r="I1096" s="4"/>
      <c r="J1096" s="2"/>
      <c r="K1096" s="3"/>
      <c r="L1096" s="3"/>
      <c r="M1096" s="3"/>
      <c r="N1096" s="5"/>
      <c r="O1096" s="5"/>
      <c r="P1096" s="2"/>
      <c r="Q1096" s="2"/>
      <c r="R1096" s="6"/>
      <c r="S1096" s="2"/>
    </row>
    <row r="1097" spans="1:19" x14ac:dyDescent="0.3">
      <c r="A1097" s="2"/>
      <c r="B1097" s="2"/>
      <c r="C1097" s="2"/>
      <c r="D1097" s="2"/>
      <c r="E1097" s="2"/>
      <c r="F1097" s="2"/>
      <c r="G1097" s="4"/>
      <c r="H1097" s="2"/>
      <c r="I1097" s="4"/>
      <c r="J1097" s="2"/>
      <c r="K1097" s="3"/>
      <c r="L1097" s="3"/>
      <c r="M1097" s="3"/>
      <c r="N1097" s="5"/>
      <c r="O1097" s="5"/>
      <c r="P1097" s="2"/>
      <c r="Q1097" s="2"/>
      <c r="R1097" s="6"/>
      <c r="S1097" s="2"/>
    </row>
    <row r="1098" spans="1:19" x14ac:dyDescent="0.3">
      <c r="A1098" s="2"/>
      <c r="B1098" s="2"/>
      <c r="C1098" s="2"/>
      <c r="D1098" s="2"/>
      <c r="E1098" s="2"/>
      <c r="F1098" s="2"/>
      <c r="G1098" s="4"/>
      <c r="H1098" s="2"/>
      <c r="I1098" s="4"/>
      <c r="J1098" s="2"/>
      <c r="K1098" s="3"/>
      <c r="L1098" s="3"/>
      <c r="M1098" s="3"/>
      <c r="N1098" s="5"/>
      <c r="O1098" s="5"/>
      <c r="P1098" s="2"/>
      <c r="Q1098" s="2"/>
      <c r="R1098" s="6"/>
      <c r="S1098" s="2"/>
    </row>
    <row r="1099" spans="1:19" x14ac:dyDescent="0.3">
      <c r="A1099" s="2"/>
      <c r="B1099" s="2"/>
      <c r="C1099" s="2"/>
      <c r="D1099" s="2"/>
      <c r="E1099" s="2"/>
      <c r="F1099" s="2"/>
      <c r="G1099" s="4"/>
      <c r="H1099" s="2"/>
      <c r="I1099" s="4"/>
      <c r="J1099" s="2"/>
      <c r="K1099" s="3"/>
      <c r="L1099" s="3"/>
      <c r="M1099" s="3"/>
      <c r="N1099" s="5"/>
      <c r="O1099" s="5"/>
      <c r="P1099" s="2"/>
      <c r="Q1099" s="2"/>
      <c r="R1099" s="6"/>
      <c r="S1099" s="2"/>
    </row>
    <row r="1100" spans="1:19" x14ac:dyDescent="0.3">
      <c r="A1100" s="2"/>
      <c r="B1100" s="2"/>
      <c r="C1100" s="2"/>
      <c r="D1100" s="2"/>
      <c r="E1100" s="2"/>
      <c r="F1100" s="2"/>
      <c r="G1100" s="4"/>
      <c r="H1100" s="2"/>
      <c r="I1100" s="4"/>
      <c r="J1100" s="2"/>
      <c r="K1100" s="3"/>
      <c r="L1100" s="3"/>
      <c r="M1100" s="3"/>
      <c r="N1100" s="5"/>
      <c r="O1100" s="5"/>
      <c r="P1100" s="2"/>
      <c r="Q1100" s="2"/>
      <c r="R1100" s="6"/>
      <c r="S1100" s="2"/>
    </row>
    <row r="1101" spans="1:19" x14ac:dyDescent="0.3">
      <c r="A1101" s="2"/>
      <c r="B1101" s="2"/>
      <c r="C1101" s="2"/>
      <c r="D1101" s="2"/>
      <c r="E1101" s="2"/>
      <c r="F1101" s="2"/>
      <c r="G1101" s="4"/>
      <c r="H1101" s="2"/>
      <c r="I1101" s="4"/>
      <c r="J1101" s="2"/>
      <c r="K1101" s="3"/>
      <c r="L1101" s="3"/>
      <c r="M1101" s="3"/>
      <c r="N1101" s="5"/>
      <c r="O1101" s="5"/>
      <c r="P1101" s="2"/>
      <c r="Q1101" s="2"/>
      <c r="R1101" s="6"/>
      <c r="S1101" s="2"/>
    </row>
    <row r="1102" spans="1:19" x14ac:dyDescent="0.3">
      <c r="A1102" s="2"/>
      <c r="B1102" s="2"/>
      <c r="C1102" s="2"/>
      <c r="D1102" s="2"/>
      <c r="E1102" s="2"/>
      <c r="F1102" s="2"/>
      <c r="G1102" s="4"/>
      <c r="H1102" s="2"/>
      <c r="I1102" s="4"/>
      <c r="J1102" s="2"/>
      <c r="K1102" s="3"/>
      <c r="L1102" s="3"/>
      <c r="M1102" s="3"/>
      <c r="N1102" s="5"/>
      <c r="O1102" s="5"/>
      <c r="P1102" s="2"/>
      <c r="Q1102" s="2"/>
      <c r="R1102" s="6"/>
      <c r="S1102" s="2"/>
    </row>
    <row r="1103" spans="1:19" x14ac:dyDescent="0.3">
      <c r="A1103" s="2"/>
      <c r="B1103" s="2"/>
      <c r="C1103" s="2"/>
      <c r="D1103" s="2"/>
      <c r="E1103" s="2"/>
      <c r="F1103" s="2"/>
      <c r="G1103" s="4"/>
      <c r="H1103" s="2"/>
      <c r="I1103" s="4"/>
      <c r="J1103" s="2"/>
      <c r="K1103" s="3"/>
      <c r="L1103" s="3"/>
      <c r="M1103" s="3"/>
      <c r="N1103" s="5"/>
      <c r="O1103" s="5"/>
      <c r="P1103" s="2"/>
      <c r="Q1103" s="2"/>
      <c r="R1103" s="6"/>
      <c r="S1103" s="2"/>
    </row>
    <row r="1104" spans="1:19" x14ac:dyDescent="0.3">
      <c r="A1104" s="2"/>
      <c r="B1104" s="2"/>
      <c r="C1104" s="2"/>
      <c r="D1104" s="2"/>
      <c r="E1104" s="2"/>
      <c r="F1104" s="2"/>
      <c r="G1104" s="4"/>
      <c r="H1104" s="2"/>
      <c r="I1104" s="4"/>
      <c r="J1104" s="2"/>
      <c r="K1104" s="3"/>
      <c r="L1104" s="3"/>
      <c r="M1104" s="3"/>
      <c r="N1104" s="5"/>
      <c r="O1104" s="5"/>
      <c r="P1104" s="2"/>
      <c r="Q1104" s="2"/>
      <c r="R1104" s="6"/>
      <c r="S1104" s="2"/>
    </row>
    <row r="1105" spans="1:19" x14ac:dyDescent="0.3">
      <c r="A1105" s="2"/>
      <c r="B1105" s="2"/>
      <c r="C1105" s="2"/>
      <c r="D1105" s="2"/>
      <c r="E1105" s="2"/>
      <c r="F1105" s="2"/>
      <c r="G1105" s="4"/>
      <c r="H1105" s="2"/>
      <c r="I1105" s="4"/>
      <c r="J1105" s="2"/>
      <c r="K1105" s="3"/>
      <c r="L1105" s="3"/>
      <c r="M1105" s="3"/>
      <c r="N1105" s="5"/>
      <c r="O1105" s="5"/>
      <c r="P1105" s="2"/>
      <c r="Q1105" s="2"/>
      <c r="R1105" s="6"/>
      <c r="S1105" s="2"/>
    </row>
    <row r="1106" spans="1:19" x14ac:dyDescent="0.3">
      <c r="A1106" s="2"/>
      <c r="B1106" s="2"/>
      <c r="C1106" s="2"/>
      <c r="D1106" s="2"/>
      <c r="E1106" s="2"/>
      <c r="F1106" s="2"/>
      <c r="G1106" s="4"/>
      <c r="H1106" s="2"/>
      <c r="I1106" s="4"/>
      <c r="J1106" s="2"/>
      <c r="K1106" s="3"/>
      <c r="L1106" s="3"/>
      <c r="M1106" s="3"/>
      <c r="N1106" s="5"/>
      <c r="O1106" s="5"/>
      <c r="P1106" s="2"/>
      <c r="Q1106" s="2"/>
      <c r="R1106" s="6"/>
      <c r="S1106" s="2"/>
    </row>
    <row r="1107" spans="1:19" x14ac:dyDescent="0.3">
      <c r="A1107" s="2"/>
      <c r="B1107" s="2"/>
      <c r="C1107" s="2"/>
      <c r="D1107" s="2"/>
      <c r="E1107" s="2"/>
      <c r="F1107" s="2"/>
      <c r="G1107" s="4"/>
      <c r="H1107" s="2"/>
      <c r="I1107" s="4"/>
      <c r="J1107" s="2"/>
      <c r="K1107" s="3"/>
      <c r="L1107" s="3"/>
      <c r="M1107" s="3"/>
      <c r="N1107" s="5"/>
      <c r="O1107" s="5"/>
      <c r="P1107" s="2"/>
      <c r="Q1107" s="2"/>
      <c r="R1107" s="6"/>
      <c r="S1107" s="2"/>
    </row>
    <row r="1108" spans="1:19" x14ac:dyDescent="0.3">
      <c r="A1108" s="2"/>
      <c r="B1108" s="2"/>
      <c r="C1108" s="2"/>
      <c r="D1108" s="2"/>
      <c r="E1108" s="2"/>
      <c r="F1108" s="2"/>
      <c r="G1108" s="4"/>
      <c r="H1108" s="2"/>
      <c r="I1108" s="4"/>
      <c r="J1108" s="2"/>
      <c r="K1108" s="3"/>
      <c r="L1108" s="3"/>
      <c r="M1108" s="3"/>
      <c r="N1108" s="5"/>
      <c r="O1108" s="5"/>
      <c r="P1108" s="2"/>
      <c r="Q1108" s="2"/>
      <c r="R1108" s="6"/>
      <c r="S1108" s="2"/>
    </row>
    <row r="1109" spans="1:19" x14ac:dyDescent="0.3">
      <c r="A1109" s="2"/>
      <c r="B1109" s="2"/>
      <c r="C1109" s="2"/>
      <c r="D1109" s="2"/>
      <c r="E1109" s="2"/>
      <c r="F1109" s="2"/>
      <c r="G1109" s="4"/>
      <c r="H1109" s="2"/>
      <c r="I1109" s="4"/>
      <c r="J1109" s="2"/>
      <c r="K1109" s="3"/>
      <c r="L1109" s="3"/>
      <c r="M1109" s="3"/>
      <c r="N1109" s="5"/>
      <c r="O1109" s="5"/>
      <c r="P1109" s="2"/>
      <c r="Q1109" s="2"/>
      <c r="R1109" s="6"/>
      <c r="S1109" s="2"/>
    </row>
    <row r="1110" spans="1:19" x14ac:dyDescent="0.3">
      <c r="A1110" s="2"/>
      <c r="B1110" s="2"/>
      <c r="C1110" s="2"/>
      <c r="D1110" s="2"/>
      <c r="E1110" s="2"/>
      <c r="F1110" s="2"/>
      <c r="G1110" s="4"/>
      <c r="H1110" s="2"/>
      <c r="I1110" s="4"/>
      <c r="J1110" s="2"/>
      <c r="K1110" s="3"/>
      <c r="L1110" s="3"/>
      <c r="M1110" s="3"/>
      <c r="N1110" s="5"/>
      <c r="O1110" s="5"/>
      <c r="P1110" s="2"/>
      <c r="Q1110" s="2"/>
      <c r="R1110" s="6"/>
      <c r="S1110" s="2"/>
    </row>
    <row r="1111" spans="1:19" x14ac:dyDescent="0.3">
      <c r="A1111" s="2"/>
      <c r="B1111" s="2"/>
      <c r="C1111" s="2"/>
      <c r="D1111" s="2"/>
      <c r="E1111" s="2"/>
      <c r="F1111" s="2"/>
      <c r="G1111" s="4"/>
      <c r="H1111" s="2"/>
      <c r="I1111" s="4"/>
      <c r="J1111" s="2"/>
      <c r="K1111" s="3"/>
      <c r="L1111" s="3"/>
      <c r="M1111" s="3"/>
      <c r="N1111" s="5"/>
      <c r="O1111" s="5"/>
      <c r="P1111" s="2"/>
      <c r="Q1111" s="2"/>
      <c r="R1111" s="6"/>
      <c r="S1111" s="2"/>
    </row>
    <row r="1112" spans="1:19" x14ac:dyDescent="0.3">
      <c r="A1112" s="2"/>
      <c r="B1112" s="2"/>
      <c r="C1112" s="2"/>
      <c r="D1112" s="2"/>
      <c r="E1112" s="2"/>
      <c r="F1112" s="2"/>
      <c r="G1112" s="4"/>
      <c r="H1112" s="2"/>
      <c r="I1112" s="4"/>
      <c r="J1112" s="2"/>
      <c r="K1112" s="3"/>
      <c r="L1112" s="3"/>
      <c r="M1112" s="3"/>
      <c r="N1112" s="5"/>
      <c r="O1112" s="5"/>
      <c r="P1112" s="2"/>
      <c r="Q1112" s="2"/>
      <c r="R1112" s="6"/>
      <c r="S1112" s="2"/>
    </row>
    <row r="1113" spans="1:19" x14ac:dyDescent="0.3">
      <c r="A1113" s="2"/>
      <c r="B1113" s="2"/>
      <c r="C1113" s="2"/>
      <c r="D1113" s="2"/>
      <c r="E1113" s="2"/>
      <c r="F1113" s="2"/>
      <c r="G1113" s="4"/>
      <c r="H1113" s="2"/>
      <c r="I1113" s="4"/>
      <c r="J1113" s="2"/>
      <c r="K1113" s="3"/>
      <c r="L1113" s="3"/>
      <c r="M1113" s="3"/>
      <c r="N1113" s="5"/>
      <c r="O1113" s="5"/>
      <c r="P1113" s="2"/>
      <c r="Q1113" s="2"/>
      <c r="R1113" s="6"/>
      <c r="S1113" s="2"/>
    </row>
    <row r="1114" spans="1:19" x14ac:dyDescent="0.3">
      <c r="A1114" s="2"/>
      <c r="B1114" s="2"/>
      <c r="C1114" s="2"/>
      <c r="D1114" s="2"/>
      <c r="E1114" s="2"/>
      <c r="F1114" s="2"/>
      <c r="G1114" s="4"/>
      <c r="H1114" s="2"/>
      <c r="I1114" s="4"/>
      <c r="J1114" s="2"/>
      <c r="K1114" s="3"/>
      <c r="L1114" s="3"/>
      <c r="M1114" s="3"/>
      <c r="N1114" s="5"/>
      <c r="O1114" s="5"/>
      <c r="P1114" s="2"/>
      <c r="Q1114" s="2"/>
      <c r="R1114" s="6"/>
      <c r="S1114" s="2"/>
    </row>
    <row r="1115" spans="1:19" x14ac:dyDescent="0.3">
      <c r="A1115" s="2"/>
      <c r="B1115" s="2"/>
      <c r="C1115" s="2"/>
      <c r="D1115" s="2"/>
      <c r="E1115" s="2"/>
      <c r="F1115" s="2"/>
      <c r="G1115" s="4"/>
      <c r="H1115" s="2"/>
      <c r="I1115" s="4"/>
      <c r="J1115" s="2"/>
      <c r="K1115" s="3"/>
      <c r="L1115" s="3"/>
      <c r="M1115" s="3"/>
      <c r="N1115" s="5"/>
      <c r="O1115" s="5"/>
      <c r="P1115" s="2"/>
      <c r="Q1115" s="2"/>
      <c r="R1115" s="6"/>
      <c r="S1115" s="2"/>
    </row>
    <row r="1116" spans="1:19" x14ac:dyDescent="0.3">
      <c r="A1116" s="2"/>
      <c r="B1116" s="2"/>
      <c r="C1116" s="2"/>
      <c r="D1116" s="2"/>
      <c r="E1116" s="2"/>
      <c r="F1116" s="2"/>
      <c r="G1116" s="4"/>
      <c r="H1116" s="2"/>
      <c r="I1116" s="4"/>
      <c r="J1116" s="2"/>
      <c r="K1116" s="3"/>
      <c r="L1116" s="3"/>
      <c r="M1116" s="3"/>
      <c r="N1116" s="5"/>
      <c r="O1116" s="5"/>
      <c r="P1116" s="2"/>
      <c r="Q1116" s="2"/>
      <c r="R1116" s="6"/>
      <c r="S1116" s="2"/>
    </row>
    <row r="1117" spans="1:19" x14ac:dyDescent="0.3">
      <c r="A1117" s="2"/>
      <c r="B1117" s="2"/>
      <c r="C1117" s="2"/>
      <c r="D1117" s="2"/>
      <c r="E1117" s="2"/>
      <c r="F1117" s="2"/>
      <c r="G1117" s="4"/>
      <c r="H1117" s="2"/>
      <c r="I1117" s="4"/>
      <c r="J1117" s="2"/>
      <c r="K1117" s="3"/>
      <c r="L1117" s="3"/>
      <c r="M1117" s="3"/>
      <c r="N1117" s="5"/>
      <c r="O1117" s="5"/>
      <c r="P1117" s="2"/>
      <c r="Q1117" s="2"/>
      <c r="R1117" s="6"/>
      <c r="S1117" s="2"/>
    </row>
    <row r="1118" spans="1:19" x14ac:dyDescent="0.3">
      <c r="A1118" s="2"/>
      <c r="B1118" s="2"/>
      <c r="C1118" s="2"/>
      <c r="D1118" s="2"/>
      <c r="E1118" s="2"/>
      <c r="F1118" s="2"/>
      <c r="G1118" s="4"/>
      <c r="H1118" s="2"/>
      <c r="I1118" s="4"/>
      <c r="J1118" s="2"/>
      <c r="K1118" s="3"/>
      <c r="L1118" s="3"/>
      <c r="M1118" s="3"/>
      <c r="N1118" s="5"/>
      <c r="O1118" s="5"/>
      <c r="P1118" s="2"/>
      <c r="Q1118" s="2"/>
      <c r="R1118" s="6"/>
      <c r="S1118" s="2"/>
    </row>
    <row r="1119" spans="1:19" x14ac:dyDescent="0.3">
      <c r="A1119" s="2"/>
      <c r="B1119" s="2"/>
      <c r="C1119" s="2"/>
      <c r="D1119" s="2"/>
      <c r="E1119" s="2"/>
      <c r="F1119" s="2"/>
      <c r="G1119" s="4"/>
      <c r="H1119" s="2"/>
      <c r="I1119" s="4"/>
      <c r="J1119" s="2"/>
      <c r="K1119" s="3"/>
      <c r="L1119" s="3"/>
      <c r="M1119" s="3"/>
      <c r="N1119" s="5"/>
      <c r="O1119" s="5"/>
      <c r="P1119" s="2"/>
      <c r="Q1119" s="2"/>
      <c r="R1119" s="2"/>
      <c r="S1119" s="2"/>
    </row>
    <row r="1120" spans="1:19" x14ac:dyDescent="0.3">
      <c r="A1120" s="2"/>
      <c r="B1120" s="2"/>
      <c r="C1120" s="2"/>
      <c r="D1120" s="2"/>
      <c r="E1120" s="2"/>
      <c r="F1120" s="2"/>
      <c r="G1120" s="4"/>
      <c r="H1120" s="2"/>
      <c r="I1120" s="4"/>
      <c r="J1120" s="2"/>
      <c r="K1120" s="3"/>
      <c r="L1120" s="3"/>
      <c r="M1120" s="3"/>
      <c r="N1120" s="5"/>
      <c r="O1120" s="5"/>
      <c r="P1120" s="2"/>
      <c r="Q1120" s="2"/>
      <c r="R1120" s="2"/>
      <c r="S1120" s="2"/>
    </row>
    <row r="1121" spans="1:19" x14ac:dyDescent="0.3">
      <c r="A1121" s="2"/>
      <c r="B1121" s="2"/>
      <c r="C1121" s="2"/>
      <c r="D1121" s="2"/>
      <c r="E1121" s="2"/>
      <c r="F1121" s="2"/>
      <c r="G1121" s="4"/>
      <c r="H1121" s="2"/>
      <c r="I1121" s="4"/>
      <c r="J1121" s="2"/>
      <c r="K1121" s="3"/>
      <c r="L1121" s="3"/>
      <c r="M1121" s="3"/>
      <c r="N1121" s="5"/>
      <c r="O1121" s="5"/>
      <c r="P1121" s="2"/>
      <c r="Q1121" s="2"/>
      <c r="R1121" s="2"/>
      <c r="S1121" s="2"/>
    </row>
    <row r="1122" spans="1:19" x14ac:dyDescent="0.3">
      <c r="A1122" s="2"/>
      <c r="B1122" s="2"/>
      <c r="C1122" s="2"/>
      <c r="D1122" s="2"/>
      <c r="E1122" s="2"/>
      <c r="F1122" s="2"/>
      <c r="G1122" s="4"/>
      <c r="H1122" s="2"/>
      <c r="I1122" s="4"/>
      <c r="J1122" s="2"/>
      <c r="K1122" s="3"/>
      <c r="L1122" s="3"/>
      <c r="M1122" s="3"/>
      <c r="N1122" s="5"/>
      <c r="O1122" s="5"/>
      <c r="P1122" s="2"/>
      <c r="Q1122" s="2"/>
      <c r="R1122" s="2"/>
      <c r="S1122" s="2"/>
    </row>
    <row r="1123" spans="1:19" x14ac:dyDescent="0.3">
      <c r="A1123" s="2"/>
      <c r="B1123" s="2"/>
      <c r="C1123" s="2"/>
      <c r="D1123" s="2"/>
      <c r="E1123" s="2"/>
      <c r="F1123" s="2"/>
      <c r="G1123" s="4"/>
      <c r="H1123" s="2"/>
      <c r="I1123" s="4"/>
      <c r="J1123" s="2"/>
      <c r="K1123" s="3"/>
      <c r="L1123" s="3"/>
      <c r="M1123" s="3"/>
      <c r="N1123" s="5"/>
      <c r="O1123" s="5"/>
      <c r="P1123" s="2"/>
      <c r="Q1123" s="2"/>
      <c r="R1123" s="6"/>
      <c r="S1123" s="2"/>
    </row>
    <row r="1124" spans="1:19" x14ac:dyDescent="0.3">
      <c r="A1124" s="2"/>
      <c r="B1124" s="2"/>
      <c r="C1124" s="2"/>
      <c r="D1124" s="2"/>
      <c r="E1124" s="2"/>
      <c r="F1124" s="2"/>
      <c r="G1124" s="4"/>
      <c r="H1124" s="2"/>
      <c r="I1124" s="4"/>
      <c r="J1124" s="2"/>
      <c r="K1124" s="3"/>
      <c r="L1124" s="3"/>
      <c r="M1124" s="3"/>
      <c r="N1124" s="5"/>
      <c r="O1124" s="5"/>
      <c r="P1124" s="2"/>
      <c r="Q1124" s="2"/>
      <c r="R1124" s="6"/>
      <c r="S1124" s="2"/>
    </row>
    <row r="1125" spans="1:19" x14ac:dyDescent="0.3">
      <c r="A1125" s="2"/>
      <c r="B1125" s="2"/>
      <c r="C1125" s="2"/>
      <c r="D1125" s="2"/>
      <c r="E1125" s="2"/>
      <c r="F1125" s="2"/>
      <c r="G1125" s="4"/>
      <c r="H1125" s="2"/>
      <c r="I1125" s="4"/>
      <c r="J1125" s="2"/>
      <c r="K1125" s="3"/>
      <c r="L1125" s="3"/>
      <c r="M1125" s="3"/>
      <c r="N1125" s="5"/>
      <c r="O1125" s="5"/>
      <c r="P1125" s="2"/>
      <c r="Q1125" s="2"/>
      <c r="R1125" s="6"/>
      <c r="S1125" s="2"/>
    </row>
    <row r="1126" spans="1:19" x14ac:dyDescent="0.3">
      <c r="A1126" s="2"/>
      <c r="B1126" s="2"/>
      <c r="C1126" s="2"/>
      <c r="D1126" s="2"/>
      <c r="E1126" s="2"/>
      <c r="F1126" s="2"/>
      <c r="G1126" s="4"/>
      <c r="H1126" s="2"/>
      <c r="I1126" s="4"/>
      <c r="J1126" s="2"/>
      <c r="K1126" s="3"/>
      <c r="L1126" s="3"/>
      <c r="M1126" s="3"/>
      <c r="N1126" s="5"/>
      <c r="O1126" s="5"/>
      <c r="P1126" s="2"/>
      <c r="Q1126" s="2"/>
      <c r="R1126" s="6"/>
      <c r="S1126" s="2"/>
    </row>
    <row r="1127" spans="1:19" x14ac:dyDescent="0.3">
      <c r="A1127" s="2"/>
      <c r="B1127" s="2"/>
      <c r="C1127" s="2"/>
      <c r="D1127" s="2"/>
      <c r="E1127" s="2"/>
      <c r="F1127" s="2"/>
      <c r="G1127" s="4"/>
      <c r="H1127" s="2"/>
      <c r="I1127" s="4"/>
      <c r="J1127" s="2"/>
      <c r="K1127" s="3"/>
      <c r="L1127" s="3"/>
      <c r="M1127" s="3"/>
      <c r="N1127" s="5"/>
      <c r="O1127" s="5"/>
      <c r="P1127" s="2"/>
      <c r="Q1127" s="2"/>
      <c r="R1127" s="2"/>
      <c r="S1127" s="2"/>
    </row>
    <row r="1128" spans="1:19" x14ac:dyDescent="0.3">
      <c r="A1128" s="2"/>
      <c r="B1128" s="2"/>
      <c r="C1128" s="2"/>
      <c r="D1128" s="2"/>
      <c r="E1128" s="2"/>
      <c r="F1128" s="2"/>
      <c r="G1128" s="4"/>
      <c r="H1128" s="2"/>
      <c r="I1128" s="4"/>
      <c r="J1128" s="2"/>
      <c r="K1128" s="3"/>
      <c r="L1128" s="3"/>
      <c r="M1128" s="3"/>
      <c r="N1128" s="5"/>
      <c r="O1128" s="5"/>
      <c r="P1128" s="2"/>
      <c r="Q1128" s="2"/>
      <c r="R1128" s="2"/>
      <c r="S1128" s="2"/>
    </row>
    <row r="1129" spans="1:19" x14ac:dyDescent="0.3">
      <c r="A1129" s="2"/>
      <c r="B1129" s="2"/>
      <c r="C1129" s="2"/>
      <c r="D1129" s="2"/>
      <c r="E1129" s="2"/>
      <c r="F1129" s="2"/>
      <c r="G1129" s="4"/>
      <c r="H1129" s="2"/>
      <c r="I1129" s="4"/>
      <c r="J1129" s="2"/>
      <c r="K1129" s="3"/>
      <c r="L1129" s="3"/>
      <c r="M1129" s="3"/>
      <c r="N1129" s="5"/>
      <c r="O1129" s="5"/>
      <c r="P1129" s="2"/>
      <c r="Q1129" s="2"/>
      <c r="R1129" s="6"/>
      <c r="S1129" s="2"/>
    </row>
    <row r="1130" spans="1:19" x14ac:dyDescent="0.3">
      <c r="A1130" s="2"/>
      <c r="B1130" s="2"/>
      <c r="C1130" s="2"/>
      <c r="D1130" s="2"/>
      <c r="E1130" s="2"/>
      <c r="F1130" s="2"/>
      <c r="G1130" s="4"/>
      <c r="H1130" s="2"/>
      <c r="I1130" s="4"/>
      <c r="J1130" s="2"/>
      <c r="K1130" s="3"/>
      <c r="L1130" s="3"/>
      <c r="M1130" s="3"/>
      <c r="N1130" s="5"/>
      <c r="O1130" s="5"/>
      <c r="P1130" s="2"/>
      <c r="Q1130" s="2"/>
      <c r="R1130" s="6"/>
      <c r="S1130" s="2"/>
    </row>
    <row r="1131" spans="1:19" x14ac:dyDescent="0.3">
      <c r="A1131" s="2"/>
      <c r="B1131" s="2"/>
      <c r="C1131" s="2"/>
      <c r="D1131" s="2"/>
      <c r="E1131" s="2"/>
      <c r="F1131" s="2"/>
      <c r="G1131" s="4"/>
      <c r="H1131" s="2"/>
      <c r="I1131" s="4"/>
      <c r="J1131" s="2"/>
      <c r="K1131" s="3"/>
      <c r="L1131" s="3"/>
      <c r="M1131" s="3"/>
      <c r="N1131" s="5"/>
      <c r="O1131" s="5"/>
      <c r="P1131" s="2"/>
      <c r="Q1131" s="2"/>
      <c r="R1131" s="2"/>
      <c r="S1131" s="2"/>
    </row>
    <row r="1132" spans="1:19" x14ac:dyDescent="0.3">
      <c r="A1132" s="2"/>
      <c r="B1132" s="2"/>
      <c r="C1132" s="2"/>
      <c r="D1132" s="2"/>
      <c r="E1132" s="2"/>
      <c r="F1132" s="2"/>
      <c r="G1132" s="4"/>
      <c r="H1132" s="2"/>
      <c r="I1132" s="4"/>
      <c r="J1132" s="2"/>
      <c r="K1132" s="3"/>
      <c r="L1132" s="3"/>
      <c r="M1132" s="3"/>
      <c r="N1132" s="5"/>
      <c r="O1132" s="5"/>
      <c r="P1132" s="2"/>
      <c r="Q1132" s="2"/>
      <c r="R1132" s="2"/>
      <c r="S1132" s="2"/>
    </row>
    <row r="1133" spans="1:19" x14ac:dyDescent="0.3">
      <c r="A1133" s="2"/>
      <c r="B1133" s="2"/>
      <c r="C1133" s="2"/>
      <c r="D1133" s="2"/>
      <c r="E1133" s="2"/>
      <c r="F1133" s="2"/>
      <c r="G1133" s="4"/>
      <c r="H1133" s="2"/>
      <c r="I1133" s="4"/>
      <c r="J1133" s="2"/>
      <c r="K1133" s="3"/>
      <c r="L1133" s="3"/>
      <c r="M1133" s="3"/>
      <c r="N1133" s="5"/>
      <c r="O1133" s="5"/>
      <c r="P1133" s="2"/>
      <c r="Q1133" s="2"/>
      <c r="R1133" s="2"/>
      <c r="S1133" s="2"/>
    </row>
    <row r="1134" spans="1:19" x14ac:dyDescent="0.3">
      <c r="A1134" s="2"/>
      <c r="B1134" s="2"/>
      <c r="C1134" s="2"/>
      <c r="D1134" s="2"/>
      <c r="E1134" s="2"/>
      <c r="F1134" s="2"/>
      <c r="G1134" s="4"/>
      <c r="H1134" s="2"/>
      <c r="I1134" s="4"/>
      <c r="J1134" s="2"/>
      <c r="K1134" s="3"/>
      <c r="L1134" s="3"/>
      <c r="M1134" s="3"/>
      <c r="N1134" s="5"/>
      <c r="O1134" s="5"/>
      <c r="P1134" s="2"/>
      <c r="Q1134" s="2"/>
      <c r="R1134" s="6"/>
      <c r="S1134" s="2"/>
    </row>
    <row r="1135" spans="1:19" x14ac:dyDescent="0.3">
      <c r="A1135" s="2"/>
      <c r="B1135" s="2"/>
      <c r="C1135" s="2"/>
      <c r="D1135" s="2"/>
      <c r="E1135" s="2"/>
      <c r="F1135" s="2"/>
      <c r="G1135" s="4"/>
      <c r="H1135" s="2"/>
      <c r="I1135" s="4"/>
      <c r="J1135" s="2"/>
      <c r="K1135" s="3"/>
      <c r="L1135" s="3"/>
      <c r="M1135" s="3"/>
      <c r="N1135" s="5"/>
      <c r="O1135" s="5"/>
      <c r="P1135" s="2"/>
      <c r="Q1135" s="2"/>
      <c r="R1135" s="6"/>
      <c r="S1135" s="2"/>
    </row>
    <row r="1136" spans="1:19" x14ac:dyDescent="0.3">
      <c r="A1136" s="2"/>
      <c r="B1136" s="2"/>
      <c r="C1136" s="2"/>
      <c r="D1136" s="2"/>
      <c r="E1136" s="2"/>
      <c r="F1136" s="2"/>
      <c r="G1136" s="4"/>
      <c r="H1136" s="2"/>
      <c r="I1136" s="4"/>
      <c r="J1136" s="2"/>
      <c r="K1136" s="3"/>
      <c r="L1136" s="3"/>
      <c r="M1136" s="3"/>
      <c r="N1136" s="5"/>
      <c r="O1136" s="5"/>
      <c r="P1136" s="2"/>
      <c r="Q1136" s="2"/>
      <c r="R1136" s="6"/>
      <c r="S1136" s="2"/>
    </row>
    <row r="1137" spans="1:19" x14ac:dyDescent="0.3">
      <c r="A1137" s="2"/>
      <c r="B1137" s="2"/>
      <c r="C1137" s="2"/>
      <c r="D1137" s="2"/>
      <c r="E1137" s="2"/>
      <c r="F1137" s="2"/>
      <c r="G1137" s="4"/>
      <c r="H1137" s="2"/>
      <c r="I1137" s="4"/>
      <c r="J1137" s="2"/>
      <c r="K1137" s="3"/>
      <c r="L1137" s="3"/>
      <c r="M1137" s="3"/>
      <c r="N1137" s="5"/>
      <c r="O1137" s="5"/>
      <c r="P1137" s="2"/>
      <c r="Q1137" s="2"/>
      <c r="R1137" s="6"/>
      <c r="S1137" s="2"/>
    </row>
    <row r="1138" spans="1:19" x14ac:dyDescent="0.3">
      <c r="A1138" s="2"/>
      <c r="B1138" s="2"/>
      <c r="C1138" s="2"/>
      <c r="D1138" s="2"/>
      <c r="E1138" s="2"/>
      <c r="F1138" s="2"/>
      <c r="G1138" s="4"/>
      <c r="H1138" s="2"/>
      <c r="I1138" s="4"/>
      <c r="J1138" s="2"/>
      <c r="K1138" s="3"/>
      <c r="L1138" s="3"/>
      <c r="M1138" s="3"/>
      <c r="N1138" s="5"/>
      <c r="O1138" s="5"/>
      <c r="P1138" s="2"/>
      <c r="Q1138" s="2"/>
      <c r="R1138" s="6"/>
      <c r="S1138" s="2"/>
    </row>
    <row r="1139" spans="1:19" x14ac:dyDescent="0.3">
      <c r="A1139" s="2"/>
      <c r="B1139" s="2"/>
      <c r="C1139" s="2"/>
      <c r="D1139" s="2"/>
      <c r="E1139" s="2"/>
      <c r="F1139" s="2"/>
      <c r="G1139" s="4"/>
      <c r="H1139" s="2"/>
      <c r="I1139" s="4"/>
      <c r="J1139" s="2"/>
      <c r="K1139" s="3"/>
      <c r="L1139" s="3"/>
      <c r="M1139" s="3"/>
      <c r="N1139" s="5"/>
      <c r="O1139" s="5"/>
      <c r="P1139" s="2"/>
      <c r="Q1139" s="2"/>
      <c r="R1139" s="6"/>
      <c r="S1139" s="2"/>
    </row>
    <row r="1140" spans="1:19" x14ac:dyDescent="0.3">
      <c r="A1140" s="2"/>
      <c r="B1140" s="2"/>
      <c r="C1140" s="2"/>
      <c r="D1140" s="2"/>
      <c r="E1140" s="2"/>
      <c r="F1140" s="2"/>
      <c r="G1140" s="4"/>
      <c r="H1140" s="2"/>
      <c r="I1140" s="4"/>
      <c r="J1140" s="2"/>
      <c r="K1140" s="3"/>
      <c r="L1140" s="3"/>
      <c r="M1140" s="3"/>
      <c r="N1140" s="5"/>
      <c r="O1140" s="5"/>
      <c r="P1140" s="2"/>
      <c r="Q1140" s="2"/>
      <c r="R1140" s="6"/>
      <c r="S1140" s="2"/>
    </row>
    <row r="1141" spans="1:19" x14ac:dyDescent="0.3">
      <c r="A1141" s="2"/>
      <c r="B1141" s="2"/>
      <c r="C1141" s="2"/>
      <c r="D1141" s="2"/>
      <c r="E1141" s="2"/>
      <c r="F1141" s="2"/>
      <c r="G1141" s="4"/>
      <c r="H1141" s="2"/>
      <c r="I1141" s="4"/>
      <c r="J1141" s="2"/>
      <c r="K1141" s="3"/>
      <c r="L1141" s="3"/>
      <c r="M1141" s="3"/>
      <c r="N1141" s="5"/>
      <c r="O1141" s="5"/>
      <c r="P1141" s="2"/>
      <c r="Q1141" s="2"/>
      <c r="R1141" s="6"/>
      <c r="S1141" s="2"/>
    </row>
    <row r="1142" spans="1:19" x14ac:dyDescent="0.3">
      <c r="A1142" s="2"/>
      <c r="B1142" s="2"/>
      <c r="C1142" s="2"/>
      <c r="D1142" s="2"/>
      <c r="E1142" s="2"/>
      <c r="F1142" s="2"/>
      <c r="G1142" s="4"/>
      <c r="H1142" s="2"/>
      <c r="I1142" s="4"/>
      <c r="J1142" s="2"/>
      <c r="K1142" s="3"/>
      <c r="L1142" s="3"/>
      <c r="M1142" s="3"/>
      <c r="N1142" s="5"/>
      <c r="O1142" s="5"/>
      <c r="P1142" s="2"/>
      <c r="Q1142" s="2"/>
      <c r="R1142" s="6"/>
      <c r="S1142" s="2"/>
    </row>
    <row r="1143" spans="1:19" x14ac:dyDescent="0.3">
      <c r="A1143" s="2"/>
      <c r="B1143" s="2"/>
      <c r="C1143" s="2"/>
      <c r="D1143" s="2"/>
      <c r="E1143" s="2"/>
      <c r="F1143" s="2"/>
      <c r="G1143" s="4"/>
      <c r="H1143" s="2"/>
      <c r="I1143" s="4"/>
      <c r="J1143" s="2"/>
      <c r="K1143" s="3"/>
      <c r="L1143" s="3"/>
      <c r="M1143" s="3"/>
      <c r="N1143" s="5"/>
      <c r="O1143" s="5"/>
      <c r="P1143" s="2"/>
      <c r="Q1143" s="2"/>
      <c r="R1143" s="6"/>
      <c r="S1143" s="2"/>
    </row>
    <row r="1144" spans="1:19" x14ac:dyDescent="0.3">
      <c r="A1144" s="2"/>
      <c r="B1144" s="2"/>
      <c r="C1144" s="2"/>
      <c r="D1144" s="2"/>
      <c r="E1144" s="2"/>
      <c r="F1144" s="2"/>
      <c r="G1144" s="4"/>
      <c r="H1144" s="2"/>
      <c r="I1144" s="4"/>
      <c r="J1144" s="2"/>
      <c r="K1144" s="3"/>
      <c r="L1144" s="3"/>
      <c r="M1144" s="3"/>
      <c r="N1144" s="5"/>
      <c r="O1144" s="5"/>
      <c r="P1144" s="2"/>
      <c r="Q1144" s="2"/>
      <c r="R1144" s="6"/>
      <c r="S1144" s="2"/>
    </row>
    <row r="1145" spans="1:19" x14ac:dyDescent="0.3">
      <c r="A1145" s="2"/>
      <c r="B1145" s="2"/>
      <c r="C1145" s="2"/>
      <c r="D1145" s="2"/>
      <c r="E1145" s="2"/>
      <c r="F1145" s="2"/>
      <c r="G1145" s="4"/>
      <c r="H1145" s="2"/>
      <c r="I1145" s="4"/>
      <c r="J1145" s="2"/>
      <c r="K1145" s="3"/>
      <c r="L1145" s="3"/>
      <c r="M1145" s="3"/>
      <c r="N1145" s="5"/>
      <c r="O1145" s="5"/>
      <c r="P1145" s="2"/>
      <c r="Q1145" s="2"/>
      <c r="R1145" s="6"/>
      <c r="S1145" s="2"/>
    </row>
    <row r="1146" spans="1:19" x14ac:dyDescent="0.3">
      <c r="A1146" s="2"/>
      <c r="B1146" s="2"/>
      <c r="C1146" s="2"/>
      <c r="D1146" s="2"/>
      <c r="E1146" s="2"/>
      <c r="F1146" s="2"/>
      <c r="G1146" s="4"/>
      <c r="H1146" s="2"/>
      <c r="I1146" s="4"/>
      <c r="J1146" s="2"/>
      <c r="K1146" s="3"/>
      <c r="L1146" s="3"/>
      <c r="M1146" s="3"/>
      <c r="N1146" s="5"/>
      <c r="O1146" s="5"/>
      <c r="P1146" s="2"/>
      <c r="Q1146" s="2"/>
      <c r="R1146" s="2"/>
      <c r="S1146" s="2"/>
    </row>
    <row r="1147" spans="1:19" x14ac:dyDescent="0.3">
      <c r="A1147" s="2"/>
      <c r="B1147" s="2"/>
      <c r="C1147" s="2"/>
      <c r="D1147" s="2"/>
      <c r="E1147" s="2"/>
      <c r="F1147" s="2"/>
      <c r="G1147" s="4"/>
      <c r="H1147" s="2"/>
      <c r="I1147" s="4"/>
      <c r="J1147" s="2"/>
      <c r="K1147" s="3"/>
      <c r="L1147" s="3"/>
      <c r="M1147" s="3"/>
      <c r="N1147" s="5"/>
      <c r="O1147" s="5"/>
      <c r="P1147" s="2"/>
      <c r="Q1147" s="2"/>
      <c r="R1147" s="2"/>
      <c r="S1147" s="2"/>
    </row>
    <row r="1148" spans="1:19" x14ac:dyDescent="0.3">
      <c r="A1148" s="2"/>
      <c r="B1148" s="2"/>
      <c r="C1148" s="2"/>
      <c r="D1148" s="2"/>
      <c r="E1148" s="2"/>
      <c r="F1148" s="2"/>
      <c r="G1148" s="4"/>
      <c r="H1148" s="2"/>
      <c r="I1148" s="4"/>
      <c r="J1148" s="2"/>
      <c r="K1148" s="3"/>
      <c r="L1148" s="3"/>
      <c r="M1148" s="3"/>
      <c r="N1148" s="5"/>
      <c r="O1148" s="5"/>
      <c r="P1148" s="2"/>
      <c r="Q1148" s="2"/>
      <c r="R1148" s="6"/>
      <c r="S1148" s="2"/>
    </row>
    <row r="1149" spans="1:19" x14ac:dyDescent="0.3">
      <c r="A1149" s="2"/>
      <c r="B1149" s="2"/>
      <c r="C1149" s="2"/>
      <c r="D1149" s="2"/>
      <c r="E1149" s="2"/>
      <c r="F1149" s="2"/>
      <c r="G1149" s="4"/>
      <c r="H1149" s="2"/>
      <c r="I1149" s="4"/>
      <c r="J1149" s="2"/>
      <c r="K1149" s="3"/>
      <c r="L1149" s="3"/>
      <c r="M1149" s="3"/>
      <c r="N1149" s="5"/>
      <c r="O1149" s="5"/>
      <c r="P1149" s="2"/>
      <c r="Q1149" s="2"/>
      <c r="R1149" s="2"/>
      <c r="S1149" s="2"/>
    </row>
    <row r="1150" spans="1:19" x14ac:dyDescent="0.3">
      <c r="A1150" s="2"/>
      <c r="B1150" s="2"/>
      <c r="C1150" s="2"/>
      <c r="D1150" s="2"/>
      <c r="E1150" s="2"/>
      <c r="F1150" s="2"/>
      <c r="G1150" s="4"/>
      <c r="H1150" s="2"/>
      <c r="I1150" s="4"/>
      <c r="J1150" s="2"/>
      <c r="K1150" s="3"/>
      <c r="L1150" s="3"/>
      <c r="M1150" s="3"/>
      <c r="N1150" s="5"/>
      <c r="O1150" s="5"/>
      <c r="P1150" s="2"/>
      <c r="Q1150" s="2"/>
      <c r="R1150" s="2"/>
      <c r="S1150" s="2"/>
    </row>
    <row r="1151" spans="1:19" x14ac:dyDescent="0.3">
      <c r="A1151" s="2"/>
      <c r="B1151" s="2"/>
      <c r="C1151" s="2"/>
      <c r="D1151" s="2"/>
      <c r="E1151" s="2"/>
      <c r="F1151" s="2"/>
      <c r="G1151" s="4"/>
      <c r="H1151" s="2"/>
      <c r="I1151" s="4"/>
      <c r="J1151" s="2"/>
      <c r="K1151" s="3"/>
      <c r="L1151" s="3"/>
      <c r="M1151" s="3"/>
      <c r="N1151" s="5"/>
      <c r="O1151" s="5"/>
      <c r="P1151" s="2"/>
      <c r="Q1151" s="2"/>
      <c r="R1151" s="2"/>
      <c r="S1151" s="2"/>
    </row>
    <row r="1152" spans="1:19" x14ac:dyDescent="0.3">
      <c r="A1152" s="2"/>
      <c r="B1152" s="2"/>
      <c r="C1152" s="2"/>
      <c r="D1152" s="2"/>
      <c r="E1152" s="2"/>
      <c r="F1152" s="2"/>
      <c r="G1152" s="4"/>
      <c r="H1152" s="2"/>
      <c r="I1152" s="4"/>
      <c r="J1152" s="2"/>
      <c r="K1152" s="3"/>
      <c r="L1152" s="3"/>
      <c r="M1152" s="3"/>
      <c r="N1152" s="5"/>
      <c r="O1152" s="5"/>
      <c r="P1152" s="2"/>
      <c r="Q1152" s="2"/>
      <c r="R1152" s="2"/>
      <c r="S1152" s="2"/>
    </row>
    <row r="1153" spans="1:19" x14ac:dyDescent="0.3">
      <c r="A1153" s="2"/>
      <c r="B1153" s="2"/>
      <c r="C1153" s="2"/>
      <c r="D1153" s="2"/>
      <c r="E1153" s="2"/>
      <c r="F1153" s="2"/>
      <c r="G1153" s="4"/>
      <c r="H1153" s="2"/>
      <c r="I1153" s="4"/>
      <c r="J1153" s="2"/>
      <c r="K1153" s="3"/>
      <c r="L1153" s="3"/>
      <c r="M1153" s="3"/>
      <c r="N1153" s="5"/>
      <c r="O1153" s="5"/>
      <c r="P1153" s="2"/>
      <c r="Q1153" s="2"/>
      <c r="R1153" s="2"/>
      <c r="S1153" s="2"/>
    </row>
    <row r="1154" spans="1:19" x14ac:dyDescent="0.3">
      <c r="A1154" s="2"/>
      <c r="B1154" s="2"/>
      <c r="C1154" s="2"/>
      <c r="D1154" s="2"/>
      <c r="E1154" s="2"/>
      <c r="F1154" s="2"/>
      <c r="G1154" s="4"/>
      <c r="H1154" s="2"/>
      <c r="I1154" s="4"/>
      <c r="J1154" s="2"/>
      <c r="K1154" s="3"/>
      <c r="L1154" s="3"/>
      <c r="M1154" s="3"/>
      <c r="N1154" s="5"/>
      <c r="O1154" s="5"/>
      <c r="P1154" s="2"/>
      <c r="Q1154" s="2"/>
      <c r="R1154" s="2"/>
      <c r="S1154" s="2"/>
    </row>
    <row r="1155" spans="1:19" x14ac:dyDescent="0.3">
      <c r="A1155" s="2"/>
      <c r="B1155" s="2"/>
      <c r="C1155" s="2"/>
      <c r="D1155" s="2"/>
      <c r="E1155" s="2"/>
      <c r="F1155" s="2"/>
      <c r="G1155" s="4"/>
      <c r="H1155" s="2"/>
      <c r="I1155" s="4"/>
      <c r="J1155" s="2"/>
      <c r="K1155" s="3"/>
      <c r="L1155" s="3"/>
      <c r="M1155" s="3"/>
      <c r="N1155" s="5"/>
      <c r="O1155" s="5"/>
      <c r="P1155" s="2"/>
      <c r="Q1155" s="2"/>
      <c r="R1155" s="2"/>
      <c r="S1155" s="2"/>
    </row>
    <row r="1156" spans="1:19" x14ac:dyDescent="0.3">
      <c r="A1156" s="2"/>
      <c r="B1156" s="2"/>
      <c r="C1156" s="2"/>
      <c r="D1156" s="2"/>
      <c r="E1156" s="2"/>
      <c r="F1156" s="2"/>
      <c r="G1156" s="4"/>
      <c r="H1156" s="2"/>
      <c r="I1156" s="4"/>
      <c r="J1156" s="2"/>
      <c r="K1156" s="3"/>
      <c r="L1156" s="3"/>
      <c r="M1156" s="3"/>
      <c r="N1156" s="5"/>
      <c r="O1156" s="5"/>
      <c r="P1156" s="2"/>
      <c r="Q1156" s="2"/>
      <c r="R1156" s="6"/>
      <c r="S1156" s="2"/>
    </row>
    <row r="1157" spans="1:19" x14ac:dyDescent="0.3">
      <c r="A1157" s="2"/>
      <c r="B1157" s="2"/>
      <c r="C1157" s="2"/>
      <c r="D1157" s="2"/>
      <c r="E1157" s="2"/>
      <c r="F1157" s="2"/>
      <c r="G1157" s="4"/>
      <c r="H1157" s="2"/>
      <c r="I1157" s="4"/>
      <c r="J1157" s="2"/>
      <c r="K1157" s="3"/>
      <c r="L1157" s="3"/>
      <c r="M1157" s="3"/>
      <c r="N1157" s="5"/>
      <c r="O1157" s="5"/>
      <c r="P1157" s="2"/>
      <c r="Q1157" s="2"/>
      <c r="R1157" s="6"/>
      <c r="S1157" s="2"/>
    </row>
    <row r="1158" spans="1:19" x14ac:dyDescent="0.3">
      <c r="A1158" s="2"/>
      <c r="B1158" s="2"/>
      <c r="C1158" s="2"/>
      <c r="D1158" s="2"/>
      <c r="E1158" s="2"/>
      <c r="F1158" s="2"/>
      <c r="G1158" s="4"/>
      <c r="H1158" s="2"/>
      <c r="I1158" s="4"/>
      <c r="J1158" s="2"/>
      <c r="K1158" s="3"/>
      <c r="L1158" s="3"/>
      <c r="M1158" s="3"/>
      <c r="N1158" s="5"/>
      <c r="O1158" s="5"/>
      <c r="P1158" s="2"/>
      <c r="Q1158" s="2"/>
      <c r="R1158" s="6"/>
      <c r="S1158" s="2"/>
    </row>
    <row r="1159" spans="1:19" x14ac:dyDescent="0.3">
      <c r="A1159" s="2"/>
      <c r="B1159" s="2"/>
      <c r="C1159" s="2"/>
      <c r="D1159" s="2"/>
      <c r="E1159" s="2"/>
      <c r="F1159" s="2"/>
      <c r="G1159" s="4"/>
      <c r="H1159" s="2"/>
      <c r="I1159" s="4"/>
      <c r="J1159" s="2"/>
      <c r="K1159" s="3"/>
      <c r="L1159" s="3"/>
      <c r="M1159" s="3"/>
      <c r="N1159" s="5"/>
      <c r="O1159" s="5"/>
      <c r="P1159" s="2"/>
      <c r="Q1159" s="2"/>
      <c r="R1159" s="6"/>
      <c r="S1159" s="2"/>
    </row>
    <row r="1160" spans="1:19" x14ac:dyDescent="0.3">
      <c r="A1160" s="2"/>
      <c r="B1160" s="2"/>
      <c r="C1160" s="2"/>
      <c r="D1160" s="2"/>
      <c r="E1160" s="2"/>
      <c r="F1160" s="2"/>
      <c r="G1160" s="4"/>
      <c r="H1160" s="2"/>
      <c r="I1160" s="4"/>
      <c r="J1160" s="2"/>
      <c r="K1160" s="3"/>
      <c r="L1160" s="3"/>
      <c r="M1160" s="3"/>
      <c r="N1160" s="5"/>
      <c r="O1160" s="5"/>
      <c r="P1160" s="2"/>
      <c r="Q1160" s="2"/>
      <c r="R1160" s="6"/>
      <c r="S1160" s="2"/>
    </row>
    <row r="1161" spans="1:19" x14ac:dyDescent="0.3">
      <c r="A1161" s="2"/>
      <c r="B1161" s="2"/>
      <c r="C1161" s="2"/>
      <c r="D1161" s="2"/>
      <c r="E1161" s="2"/>
      <c r="F1161" s="2"/>
      <c r="G1161" s="4"/>
      <c r="H1161" s="2"/>
      <c r="I1161" s="4"/>
      <c r="J1161" s="2"/>
      <c r="K1161" s="3"/>
      <c r="L1161" s="3"/>
      <c r="M1161" s="3"/>
      <c r="N1161" s="5"/>
      <c r="O1161" s="5"/>
      <c r="P1161" s="2"/>
      <c r="Q1161" s="2"/>
      <c r="R1161" s="6"/>
      <c r="S1161" s="2"/>
    </row>
    <row r="1162" spans="1:19" x14ac:dyDescent="0.3">
      <c r="A1162" s="2"/>
      <c r="B1162" s="2"/>
      <c r="C1162" s="2"/>
      <c r="D1162" s="2"/>
      <c r="E1162" s="2"/>
      <c r="F1162" s="2"/>
      <c r="G1162" s="4"/>
      <c r="H1162" s="2"/>
      <c r="I1162" s="4"/>
      <c r="J1162" s="2"/>
      <c r="K1162" s="3"/>
      <c r="L1162" s="3"/>
      <c r="M1162" s="3"/>
      <c r="N1162" s="5"/>
      <c r="O1162" s="5"/>
      <c r="P1162" s="2"/>
      <c r="Q1162" s="2"/>
      <c r="R1162" s="6"/>
      <c r="S1162" s="2"/>
    </row>
    <row r="1163" spans="1:19" x14ac:dyDescent="0.3">
      <c r="A1163" s="2"/>
      <c r="B1163" s="2"/>
      <c r="C1163" s="2"/>
      <c r="D1163" s="2"/>
      <c r="E1163" s="2"/>
      <c r="F1163" s="2"/>
      <c r="G1163" s="4"/>
      <c r="H1163" s="2"/>
      <c r="I1163" s="4"/>
      <c r="J1163" s="2"/>
      <c r="K1163" s="3"/>
      <c r="L1163" s="3"/>
      <c r="M1163" s="3"/>
      <c r="N1163" s="5"/>
      <c r="O1163" s="5"/>
      <c r="P1163" s="2"/>
      <c r="Q1163" s="2"/>
      <c r="R1163" s="6"/>
      <c r="S1163" s="2"/>
    </row>
    <row r="1164" spans="1:19" x14ac:dyDescent="0.3">
      <c r="A1164" s="2"/>
      <c r="B1164" s="2"/>
      <c r="C1164" s="2"/>
      <c r="D1164" s="2"/>
      <c r="E1164" s="2"/>
      <c r="F1164" s="2"/>
      <c r="G1164" s="4"/>
      <c r="H1164" s="2"/>
      <c r="I1164" s="4"/>
      <c r="J1164" s="2"/>
      <c r="K1164" s="3"/>
      <c r="L1164" s="3"/>
      <c r="M1164" s="3"/>
      <c r="N1164" s="5"/>
      <c r="O1164" s="5"/>
      <c r="P1164" s="2"/>
      <c r="Q1164" s="2"/>
      <c r="R1164" s="6"/>
      <c r="S1164" s="2"/>
    </row>
    <row r="1165" spans="1:19" x14ac:dyDescent="0.3">
      <c r="A1165" s="2"/>
      <c r="B1165" s="2"/>
      <c r="C1165" s="2"/>
      <c r="D1165" s="2"/>
      <c r="E1165" s="2"/>
      <c r="F1165" s="2"/>
      <c r="G1165" s="4"/>
      <c r="H1165" s="2"/>
      <c r="I1165" s="4"/>
      <c r="J1165" s="2"/>
      <c r="K1165" s="3"/>
      <c r="L1165" s="3"/>
      <c r="M1165" s="3"/>
      <c r="N1165" s="5"/>
      <c r="O1165" s="5"/>
      <c r="P1165" s="2"/>
      <c r="Q1165" s="2"/>
      <c r="R1165" s="6"/>
      <c r="S1165" s="2"/>
    </row>
    <row r="1166" spans="1:19" x14ac:dyDescent="0.3">
      <c r="A1166" s="2"/>
      <c r="B1166" s="2"/>
      <c r="C1166" s="2"/>
      <c r="D1166" s="2"/>
      <c r="E1166" s="2"/>
      <c r="F1166" s="2"/>
      <c r="G1166" s="4"/>
      <c r="H1166" s="2"/>
      <c r="I1166" s="4"/>
      <c r="J1166" s="2"/>
      <c r="K1166" s="3"/>
      <c r="L1166" s="3"/>
      <c r="M1166" s="3"/>
      <c r="N1166" s="5"/>
      <c r="O1166" s="5"/>
      <c r="P1166" s="2"/>
      <c r="Q1166" s="2"/>
      <c r="R1166" s="6"/>
      <c r="S1166" s="2"/>
    </row>
    <row r="1167" spans="1:19" x14ac:dyDescent="0.3">
      <c r="A1167" s="2"/>
      <c r="B1167" s="2"/>
      <c r="C1167" s="2"/>
      <c r="D1167" s="2"/>
      <c r="E1167" s="2"/>
      <c r="F1167" s="2"/>
      <c r="G1167" s="4"/>
      <c r="H1167" s="2"/>
      <c r="I1167" s="4"/>
      <c r="J1167" s="2"/>
      <c r="K1167" s="3"/>
      <c r="L1167" s="3"/>
      <c r="M1167" s="3"/>
      <c r="N1167" s="5"/>
      <c r="O1167" s="5"/>
      <c r="P1167" s="2"/>
      <c r="Q1167" s="2"/>
      <c r="R1167" s="6"/>
      <c r="S1167" s="2"/>
    </row>
    <row r="1168" spans="1:19" x14ac:dyDescent="0.3">
      <c r="A1168" s="2"/>
      <c r="B1168" s="2"/>
      <c r="C1168" s="2"/>
      <c r="D1168" s="2"/>
      <c r="E1168" s="2"/>
      <c r="F1168" s="2"/>
      <c r="G1168" s="4"/>
      <c r="H1168" s="2"/>
      <c r="I1168" s="4"/>
      <c r="J1168" s="2"/>
      <c r="K1168" s="3"/>
      <c r="L1168" s="3"/>
      <c r="M1168" s="3"/>
      <c r="N1168" s="5"/>
      <c r="O1168" s="5"/>
      <c r="P1168" s="2"/>
      <c r="Q1168" s="2"/>
      <c r="R1168" s="6"/>
      <c r="S1168" s="2"/>
    </row>
    <row r="1169" spans="1:19" x14ac:dyDescent="0.3">
      <c r="A1169" s="2"/>
      <c r="B1169" s="2"/>
      <c r="C1169" s="2"/>
      <c r="D1169" s="2"/>
      <c r="E1169" s="2"/>
      <c r="F1169" s="2"/>
      <c r="G1169" s="4"/>
      <c r="H1169" s="2"/>
      <c r="I1169" s="4"/>
      <c r="J1169" s="2"/>
      <c r="K1169" s="3"/>
      <c r="L1169" s="3"/>
      <c r="M1169" s="3"/>
      <c r="N1169" s="5"/>
      <c r="O1169" s="5"/>
      <c r="P1169" s="2"/>
      <c r="Q1169" s="2"/>
      <c r="R1169" s="6"/>
      <c r="S1169" s="2"/>
    </row>
    <row r="1170" spans="1:19" x14ac:dyDescent="0.3">
      <c r="A1170" s="2"/>
      <c r="B1170" s="2"/>
      <c r="C1170" s="2"/>
      <c r="D1170" s="2"/>
      <c r="E1170" s="2"/>
      <c r="F1170" s="2"/>
      <c r="G1170" s="4"/>
      <c r="H1170" s="2"/>
      <c r="I1170" s="4"/>
      <c r="J1170" s="2"/>
      <c r="K1170" s="3"/>
      <c r="L1170" s="3"/>
      <c r="M1170" s="3"/>
      <c r="N1170" s="5"/>
      <c r="O1170" s="5"/>
      <c r="P1170" s="2"/>
      <c r="Q1170" s="2"/>
      <c r="R1170" s="6"/>
      <c r="S1170" s="2"/>
    </row>
    <row r="1171" spans="1:19" x14ac:dyDescent="0.3">
      <c r="A1171" s="2"/>
      <c r="B1171" s="2"/>
      <c r="C1171" s="2"/>
      <c r="D1171" s="2"/>
      <c r="E1171" s="2"/>
      <c r="F1171" s="2"/>
      <c r="G1171" s="4"/>
      <c r="H1171" s="2"/>
      <c r="I1171" s="4"/>
      <c r="J1171" s="2"/>
      <c r="K1171" s="3"/>
      <c r="L1171" s="3"/>
      <c r="M1171" s="3"/>
      <c r="N1171" s="5"/>
      <c r="O1171" s="5"/>
      <c r="P1171" s="2"/>
      <c r="Q1171" s="2"/>
      <c r="R1171" s="6"/>
      <c r="S1171" s="2"/>
    </row>
    <row r="1172" spans="1:19" x14ac:dyDescent="0.3">
      <c r="A1172" s="2"/>
      <c r="B1172" s="2"/>
      <c r="C1172" s="2"/>
      <c r="D1172" s="2"/>
      <c r="E1172" s="2"/>
      <c r="F1172" s="2"/>
      <c r="G1172" s="4"/>
      <c r="H1172" s="2"/>
      <c r="I1172" s="4"/>
      <c r="J1172" s="2"/>
      <c r="K1172" s="3"/>
      <c r="L1172" s="3"/>
      <c r="M1172" s="3"/>
      <c r="N1172" s="5"/>
      <c r="O1172" s="5"/>
      <c r="P1172" s="2"/>
      <c r="Q1172" s="2"/>
      <c r="R1172" s="6"/>
      <c r="S1172" s="2"/>
    </row>
    <row r="1173" spans="1:19" x14ac:dyDescent="0.3">
      <c r="A1173" s="2"/>
      <c r="B1173" s="2"/>
      <c r="C1173" s="2"/>
      <c r="D1173" s="2"/>
      <c r="E1173" s="2"/>
      <c r="F1173" s="2"/>
      <c r="G1173" s="4"/>
      <c r="H1173" s="2"/>
      <c r="I1173" s="4"/>
      <c r="J1173" s="2"/>
      <c r="K1173" s="3"/>
      <c r="L1173" s="3"/>
      <c r="M1173" s="3"/>
      <c r="N1173" s="5"/>
      <c r="O1173" s="5"/>
      <c r="P1173" s="2"/>
      <c r="Q1173" s="2"/>
      <c r="R1173" s="6"/>
      <c r="S1173" s="2"/>
    </row>
    <row r="1174" spans="1:19" x14ac:dyDescent="0.3">
      <c r="A1174" s="2"/>
      <c r="B1174" s="2"/>
      <c r="C1174" s="2"/>
      <c r="D1174" s="2"/>
      <c r="E1174" s="2"/>
      <c r="F1174" s="2"/>
      <c r="G1174" s="4"/>
      <c r="H1174" s="2"/>
      <c r="I1174" s="4"/>
      <c r="J1174" s="2"/>
      <c r="K1174" s="3"/>
      <c r="L1174" s="3"/>
      <c r="M1174" s="3"/>
      <c r="N1174" s="5"/>
      <c r="O1174" s="5"/>
      <c r="P1174" s="2"/>
      <c r="Q1174" s="2"/>
      <c r="R1174" s="6"/>
      <c r="S1174" s="2"/>
    </row>
    <row r="1175" spans="1:19" x14ac:dyDescent="0.3">
      <c r="A1175" s="2"/>
      <c r="B1175" s="2"/>
      <c r="C1175" s="2"/>
      <c r="D1175" s="2"/>
      <c r="E1175" s="2"/>
      <c r="F1175" s="2"/>
      <c r="G1175" s="4"/>
      <c r="H1175" s="2"/>
      <c r="I1175" s="4"/>
      <c r="J1175" s="2"/>
      <c r="K1175" s="3"/>
      <c r="L1175" s="3"/>
      <c r="M1175" s="3"/>
      <c r="N1175" s="5"/>
      <c r="O1175" s="5"/>
      <c r="P1175" s="2"/>
      <c r="Q1175" s="2"/>
      <c r="R1175" s="6"/>
      <c r="S1175" s="2"/>
    </row>
    <row r="1176" spans="1:19" x14ac:dyDescent="0.3">
      <c r="A1176" s="2"/>
      <c r="B1176" s="2"/>
      <c r="C1176" s="2"/>
      <c r="D1176" s="2"/>
      <c r="E1176" s="2"/>
      <c r="F1176" s="2"/>
      <c r="G1176" s="4"/>
      <c r="H1176" s="2"/>
      <c r="I1176" s="4"/>
      <c r="J1176" s="2"/>
      <c r="K1176" s="3"/>
      <c r="L1176" s="3"/>
      <c r="M1176" s="3"/>
      <c r="N1176" s="5"/>
      <c r="O1176" s="5"/>
      <c r="P1176" s="2"/>
      <c r="Q1176" s="2"/>
      <c r="R1176" s="6"/>
      <c r="S1176" s="2"/>
    </row>
    <row r="1177" spans="1:19" x14ac:dyDescent="0.3">
      <c r="A1177" s="2"/>
      <c r="B1177" s="2"/>
      <c r="C1177" s="2"/>
      <c r="D1177" s="2"/>
      <c r="E1177" s="2"/>
      <c r="F1177" s="2"/>
      <c r="G1177" s="4"/>
      <c r="H1177" s="2"/>
      <c r="I1177" s="4"/>
      <c r="J1177" s="2"/>
      <c r="K1177" s="3"/>
      <c r="L1177" s="3"/>
      <c r="M1177" s="3"/>
      <c r="N1177" s="5"/>
      <c r="O1177" s="5"/>
      <c r="P1177" s="2"/>
      <c r="Q1177" s="2"/>
      <c r="R1177" s="6"/>
      <c r="S1177" s="2"/>
    </row>
    <row r="1178" spans="1:19" x14ac:dyDescent="0.3">
      <c r="A1178" s="2"/>
      <c r="B1178" s="2"/>
      <c r="C1178" s="2"/>
      <c r="D1178" s="2"/>
      <c r="E1178" s="2"/>
      <c r="F1178" s="2"/>
      <c r="G1178" s="4"/>
      <c r="H1178" s="2"/>
      <c r="I1178" s="4"/>
      <c r="J1178" s="2"/>
      <c r="K1178" s="3"/>
      <c r="L1178" s="3"/>
      <c r="M1178" s="3"/>
      <c r="N1178" s="5"/>
      <c r="O1178" s="5"/>
      <c r="P1178" s="2"/>
      <c r="Q1178" s="2"/>
      <c r="R1178" s="6"/>
      <c r="S1178" s="2"/>
    </row>
    <row r="1179" spans="1:19" x14ac:dyDescent="0.3">
      <c r="A1179" s="2"/>
      <c r="B1179" s="2"/>
      <c r="C1179" s="2"/>
      <c r="D1179" s="2"/>
      <c r="E1179" s="2"/>
      <c r="F1179" s="2"/>
      <c r="G1179" s="4"/>
      <c r="H1179" s="2"/>
      <c r="I1179" s="4"/>
      <c r="J1179" s="2"/>
      <c r="K1179" s="3"/>
      <c r="L1179" s="3"/>
      <c r="M1179" s="3"/>
      <c r="N1179" s="5"/>
      <c r="O1179" s="5"/>
      <c r="P1179" s="2"/>
      <c r="Q1179" s="2"/>
      <c r="R1179" s="6"/>
      <c r="S1179" s="2"/>
    </row>
    <row r="1180" spans="1:19" x14ac:dyDescent="0.3">
      <c r="A1180" s="2"/>
      <c r="B1180" s="2"/>
      <c r="C1180" s="2"/>
      <c r="D1180" s="2"/>
      <c r="E1180" s="2"/>
      <c r="F1180" s="2"/>
      <c r="G1180" s="4"/>
      <c r="H1180" s="2"/>
      <c r="I1180" s="4"/>
      <c r="J1180" s="2"/>
      <c r="K1180" s="3"/>
      <c r="L1180" s="3"/>
      <c r="M1180" s="3"/>
      <c r="N1180" s="5"/>
      <c r="O1180" s="5"/>
      <c r="P1180" s="2"/>
      <c r="Q1180" s="2"/>
      <c r="R1180" s="6"/>
      <c r="S1180" s="2"/>
    </row>
    <row r="1181" spans="1:19" x14ac:dyDescent="0.3">
      <c r="A1181" s="2"/>
      <c r="B1181" s="2"/>
      <c r="C1181" s="2"/>
      <c r="D1181" s="2"/>
      <c r="E1181" s="2"/>
      <c r="F1181" s="2"/>
      <c r="G1181" s="4"/>
      <c r="H1181" s="2"/>
      <c r="I1181" s="4"/>
      <c r="J1181" s="2"/>
      <c r="K1181" s="3"/>
      <c r="L1181" s="3"/>
      <c r="M1181" s="3"/>
      <c r="N1181" s="5"/>
      <c r="O1181" s="5"/>
      <c r="P1181" s="2"/>
      <c r="Q1181" s="2"/>
      <c r="R1181" s="6"/>
      <c r="S1181" s="2"/>
    </row>
    <row r="1182" spans="1:19" x14ac:dyDescent="0.3">
      <c r="A1182" s="2"/>
      <c r="B1182" s="2"/>
      <c r="C1182" s="2"/>
      <c r="D1182" s="2"/>
      <c r="E1182" s="2"/>
      <c r="F1182" s="2"/>
      <c r="G1182" s="4"/>
      <c r="H1182" s="2"/>
      <c r="I1182" s="4"/>
      <c r="J1182" s="2"/>
      <c r="K1182" s="3"/>
      <c r="L1182" s="3"/>
      <c r="M1182" s="3"/>
      <c r="N1182" s="5"/>
      <c r="O1182" s="5"/>
      <c r="P1182" s="2"/>
      <c r="Q1182" s="2"/>
      <c r="R1182" s="6"/>
      <c r="S1182" s="2"/>
    </row>
    <row r="1183" spans="1:19" x14ac:dyDescent="0.3">
      <c r="A1183" s="2"/>
      <c r="B1183" s="2"/>
      <c r="C1183" s="2"/>
      <c r="D1183" s="2"/>
      <c r="E1183" s="2"/>
      <c r="F1183" s="2"/>
      <c r="G1183" s="4"/>
      <c r="H1183" s="2"/>
      <c r="I1183" s="4"/>
      <c r="J1183" s="2"/>
      <c r="K1183" s="3"/>
      <c r="L1183" s="3"/>
      <c r="M1183" s="3"/>
      <c r="N1183" s="5"/>
      <c r="O1183" s="5"/>
      <c r="P1183" s="2"/>
      <c r="Q1183" s="2"/>
      <c r="R1183" s="6"/>
      <c r="S1183" s="2"/>
    </row>
    <row r="1184" spans="1:19" x14ac:dyDescent="0.3">
      <c r="A1184" s="2"/>
      <c r="B1184" s="2"/>
      <c r="C1184" s="2"/>
      <c r="D1184" s="2"/>
      <c r="E1184" s="2"/>
      <c r="F1184" s="2"/>
      <c r="G1184" s="4"/>
      <c r="H1184" s="2"/>
      <c r="I1184" s="4"/>
      <c r="J1184" s="2"/>
      <c r="K1184" s="3"/>
      <c r="L1184" s="3"/>
      <c r="M1184" s="3"/>
      <c r="N1184" s="5"/>
      <c r="O1184" s="5"/>
      <c r="P1184" s="2"/>
      <c r="Q1184" s="2"/>
      <c r="R1184" s="6"/>
      <c r="S1184" s="2"/>
    </row>
    <row r="1185" spans="1:19" x14ac:dyDescent="0.3">
      <c r="A1185" s="2"/>
      <c r="B1185" s="2"/>
      <c r="C1185" s="2"/>
      <c r="D1185" s="2"/>
      <c r="E1185" s="2"/>
      <c r="F1185" s="2"/>
      <c r="G1185" s="4"/>
      <c r="H1185" s="2"/>
      <c r="I1185" s="4"/>
      <c r="J1185" s="2"/>
      <c r="K1185" s="3"/>
      <c r="L1185" s="3"/>
      <c r="M1185" s="3"/>
      <c r="N1185" s="5"/>
      <c r="O1185" s="5"/>
      <c r="P1185" s="2"/>
      <c r="Q1185" s="2"/>
      <c r="R1185" s="6"/>
      <c r="S1185" s="2"/>
    </row>
    <row r="1186" spans="1:19" x14ac:dyDescent="0.3">
      <c r="A1186" s="2"/>
      <c r="B1186" s="2"/>
      <c r="C1186" s="2"/>
      <c r="D1186" s="2"/>
      <c r="E1186" s="2"/>
      <c r="F1186" s="2"/>
      <c r="G1186" s="4"/>
      <c r="H1186" s="2"/>
      <c r="I1186" s="4"/>
      <c r="J1186" s="2"/>
      <c r="K1186" s="3"/>
      <c r="L1186" s="3"/>
      <c r="M1186" s="3"/>
      <c r="N1186" s="5"/>
      <c r="O1186" s="5"/>
      <c r="P1186" s="2"/>
      <c r="Q1186" s="2"/>
      <c r="R1186" s="6"/>
      <c r="S1186" s="2"/>
    </row>
    <row r="1187" spans="1:19" x14ac:dyDescent="0.3">
      <c r="A1187" s="2"/>
      <c r="B1187" s="2"/>
      <c r="C1187" s="2"/>
      <c r="D1187" s="2"/>
      <c r="E1187" s="2"/>
      <c r="F1187" s="2"/>
      <c r="G1187" s="4"/>
      <c r="H1187" s="2"/>
      <c r="I1187" s="4"/>
      <c r="J1187" s="2"/>
      <c r="K1187" s="3"/>
      <c r="L1187" s="3"/>
      <c r="M1187" s="3"/>
      <c r="N1187" s="5"/>
      <c r="O1187" s="5"/>
      <c r="P1187" s="2"/>
      <c r="Q1187" s="2"/>
      <c r="R1187" s="6"/>
      <c r="S1187" s="2"/>
    </row>
    <row r="1188" spans="1:19" x14ac:dyDescent="0.3">
      <c r="A1188" s="2"/>
      <c r="B1188" s="2"/>
      <c r="C1188" s="2"/>
      <c r="D1188" s="2"/>
      <c r="E1188" s="2"/>
      <c r="F1188" s="2"/>
      <c r="G1188" s="4"/>
      <c r="H1188" s="2"/>
      <c r="I1188" s="4"/>
      <c r="J1188" s="2"/>
      <c r="K1188" s="3"/>
      <c r="L1188" s="3"/>
      <c r="M1188" s="3"/>
      <c r="N1188" s="5"/>
      <c r="O1188" s="5"/>
      <c r="P1188" s="2"/>
      <c r="Q1188" s="2"/>
      <c r="R1188" s="6"/>
      <c r="S1188" s="2"/>
    </row>
    <row r="1189" spans="1:19" x14ac:dyDescent="0.3">
      <c r="A1189" s="2"/>
      <c r="B1189" s="2"/>
      <c r="C1189" s="2"/>
      <c r="D1189" s="2"/>
      <c r="E1189" s="2"/>
      <c r="F1189" s="2"/>
      <c r="G1189" s="4"/>
      <c r="H1189" s="2"/>
      <c r="I1189" s="4"/>
      <c r="J1189" s="2"/>
      <c r="K1189" s="3"/>
      <c r="L1189" s="3"/>
      <c r="M1189" s="3"/>
      <c r="N1189" s="5"/>
      <c r="O1189" s="5"/>
      <c r="P1189" s="2"/>
      <c r="Q1189" s="2"/>
      <c r="R1189" s="6"/>
      <c r="S1189" s="2"/>
    </row>
    <row r="1190" spans="1:19" x14ac:dyDescent="0.3">
      <c r="A1190" s="2"/>
      <c r="B1190" s="2"/>
      <c r="C1190" s="2"/>
      <c r="D1190" s="2"/>
      <c r="E1190" s="2"/>
      <c r="F1190" s="2"/>
      <c r="G1190" s="4"/>
      <c r="H1190" s="2"/>
      <c r="I1190" s="4"/>
      <c r="J1190" s="2"/>
      <c r="K1190" s="3"/>
      <c r="L1190" s="3"/>
      <c r="M1190" s="3"/>
      <c r="N1190" s="5"/>
      <c r="O1190" s="5"/>
      <c r="P1190" s="2"/>
      <c r="Q1190" s="2"/>
      <c r="R1190" s="6"/>
      <c r="S1190" s="2"/>
    </row>
    <row r="1191" spans="1:19" x14ac:dyDescent="0.3">
      <c r="A1191" s="2"/>
      <c r="B1191" s="2"/>
      <c r="C1191" s="2"/>
      <c r="D1191" s="2"/>
      <c r="E1191" s="2"/>
      <c r="F1191" s="2"/>
      <c r="G1191" s="4"/>
      <c r="H1191" s="2"/>
      <c r="I1191" s="4"/>
      <c r="J1191" s="2"/>
      <c r="K1191" s="3"/>
      <c r="L1191" s="3"/>
      <c r="M1191" s="3"/>
      <c r="N1191" s="5"/>
      <c r="O1191" s="5"/>
      <c r="P1191" s="2"/>
      <c r="Q1191" s="2"/>
      <c r="R1191" s="6"/>
      <c r="S1191" s="2"/>
    </row>
    <row r="1192" spans="1:19" x14ac:dyDescent="0.3">
      <c r="A1192" s="2"/>
      <c r="B1192" s="2"/>
      <c r="C1192" s="2"/>
      <c r="D1192" s="2"/>
      <c r="E1192" s="2"/>
      <c r="F1192" s="2"/>
      <c r="G1192" s="4"/>
      <c r="H1192" s="2"/>
      <c r="I1192" s="4"/>
      <c r="J1192" s="2"/>
      <c r="K1192" s="3"/>
      <c r="L1192" s="3"/>
      <c r="M1192" s="3"/>
      <c r="N1192" s="5"/>
      <c r="O1192" s="5"/>
      <c r="P1192" s="2"/>
      <c r="Q1192" s="2"/>
      <c r="R1192" s="6"/>
      <c r="S1192" s="2"/>
    </row>
    <row r="1193" spans="1:19" x14ac:dyDescent="0.3">
      <c r="A1193" s="2"/>
      <c r="B1193" s="2"/>
      <c r="C1193" s="2"/>
      <c r="D1193" s="2"/>
      <c r="E1193" s="2"/>
      <c r="F1193" s="2"/>
      <c r="G1193" s="4"/>
      <c r="H1193" s="2"/>
      <c r="I1193" s="4"/>
      <c r="J1193" s="2"/>
      <c r="K1193" s="3"/>
      <c r="L1193" s="3"/>
      <c r="M1193" s="3"/>
      <c r="N1193" s="5"/>
      <c r="O1193" s="5"/>
      <c r="P1193" s="2"/>
      <c r="Q1193" s="2"/>
      <c r="R1193" s="6"/>
      <c r="S1193" s="2"/>
    </row>
    <row r="1194" spans="1:19" x14ac:dyDescent="0.3">
      <c r="A1194" s="2"/>
      <c r="B1194" s="2"/>
      <c r="C1194" s="2"/>
      <c r="D1194" s="2"/>
      <c r="E1194" s="2"/>
      <c r="F1194" s="2"/>
      <c r="G1194" s="4"/>
      <c r="H1194" s="2"/>
      <c r="I1194" s="4"/>
      <c r="J1194" s="2"/>
      <c r="K1194" s="3"/>
      <c r="L1194" s="3"/>
      <c r="M1194" s="3"/>
      <c r="N1194" s="5"/>
      <c r="O1194" s="5"/>
      <c r="P1194" s="2"/>
      <c r="Q1194" s="2"/>
      <c r="R1194" s="6"/>
      <c r="S1194" s="2"/>
    </row>
    <row r="1195" spans="1:19" x14ac:dyDescent="0.3">
      <c r="A1195" s="2"/>
      <c r="B1195" s="2"/>
      <c r="C1195" s="2"/>
      <c r="D1195" s="2"/>
      <c r="E1195" s="2"/>
      <c r="F1195" s="2"/>
      <c r="G1195" s="4"/>
      <c r="H1195" s="2"/>
      <c r="I1195" s="4"/>
      <c r="J1195" s="2"/>
      <c r="K1195" s="3"/>
      <c r="L1195" s="3"/>
      <c r="M1195" s="3"/>
      <c r="N1195" s="5"/>
      <c r="O1195" s="5"/>
      <c r="P1195" s="2"/>
      <c r="Q1195" s="2"/>
      <c r="R1195" s="6"/>
      <c r="S1195" s="2"/>
    </row>
    <row r="1196" spans="1:19" x14ac:dyDescent="0.3">
      <c r="A1196" s="2"/>
      <c r="B1196" s="2"/>
      <c r="C1196" s="2"/>
      <c r="D1196" s="2"/>
      <c r="E1196" s="2"/>
      <c r="F1196" s="2"/>
      <c r="G1196" s="4"/>
      <c r="H1196" s="2"/>
      <c r="I1196" s="4"/>
      <c r="J1196" s="2"/>
      <c r="K1196" s="3"/>
      <c r="L1196" s="3"/>
      <c r="M1196" s="3"/>
      <c r="N1196" s="5"/>
      <c r="O1196" s="5"/>
      <c r="P1196" s="2"/>
      <c r="Q1196" s="2"/>
      <c r="R1196" s="2"/>
      <c r="S1196" s="2"/>
    </row>
    <row r="1197" spans="1:19" x14ac:dyDescent="0.3">
      <c r="A1197" s="2"/>
      <c r="B1197" s="2"/>
      <c r="C1197" s="2"/>
      <c r="D1197" s="2"/>
      <c r="E1197" s="2"/>
      <c r="F1197" s="2"/>
      <c r="G1197" s="4"/>
      <c r="H1197" s="2"/>
      <c r="I1197" s="4"/>
      <c r="J1197" s="2"/>
      <c r="K1197" s="3"/>
      <c r="L1197" s="3"/>
      <c r="M1197" s="3"/>
      <c r="N1197" s="5"/>
      <c r="O1197" s="5"/>
      <c r="P1197" s="2"/>
      <c r="Q1197" s="2"/>
      <c r="R1197" s="2"/>
      <c r="S1197" s="2"/>
    </row>
    <row r="1198" spans="1:19" x14ac:dyDescent="0.3">
      <c r="A1198" s="2"/>
      <c r="B1198" s="2"/>
      <c r="C1198" s="2"/>
      <c r="D1198" s="2"/>
      <c r="E1198" s="2"/>
      <c r="F1198" s="2"/>
      <c r="G1198" s="4"/>
      <c r="H1198" s="2"/>
      <c r="I1198" s="4"/>
      <c r="J1198" s="2"/>
      <c r="K1198" s="3"/>
      <c r="L1198" s="3"/>
      <c r="M1198" s="3"/>
      <c r="N1198" s="5"/>
      <c r="O1198" s="5"/>
      <c r="P1198" s="2"/>
      <c r="Q1198" s="2"/>
      <c r="R1198" s="2"/>
      <c r="S1198" s="2"/>
    </row>
    <row r="1199" spans="1:19" x14ac:dyDescent="0.3">
      <c r="A1199" s="2"/>
      <c r="B1199" s="2"/>
      <c r="C1199" s="2"/>
      <c r="D1199" s="2"/>
      <c r="E1199" s="2"/>
      <c r="F1199" s="2"/>
      <c r="G1199" s="4"/>
      <c r="H1199" s="2"/>
      <c r="I1199" s="4"/>
      <c r="J1199" s="2"/>
      <c r="K1199" s="3"/>
      <c r="L1199" s="3"/>
      <c r="M1199" s="3"/>
      <c r="N1199" s="5"/>
      <c r="O1199" s="5"/>
      <c r="P1199" s="2"/>
      <c r="Q1199" s="2"/>
      <c r="R1199" s="2"/>
      <c r="S1199" s="2"/>
    </row>
    <row r="1200" spans="1:19" x14ac:dyDescent="0.3">
      <c r="A1200" s="2"/>
      <c r="B1200" s="2"/>
      <c r="C1200" s="2"/>
      <c r="D1200" s="2"/>
      <c r="E1200" s="2"/>
      <c r="F1200" s="2"/>
      <c r="G1200" s="4"/>
      <c r="H1200" s="2"/>
      <c r="I1200" s="4"/>
      <c r="J1200" s="2"/>
      <c r="K1200" s="3"/>
      <c r="L1200" s="3"/>
      <c r="M1200" s="3"/>
      <c r="N1200" s="5"/>
      <c r="O1200" s="5"/>
      <c r="P1200" s="2"/>
      <c r="Q1200" s="2"/>
      <c r="R1200" s="2"/>
      <c r="S1200" s="2"/>
    </row>
    <row r="1201" spans="1:19" x14ac:dyDescent="0.3">
      <c r="A1201" s="2"/>
      <c r="B1201" s="2"/>
      <c r="C1201" s="2"/>
      <c r="D1201" s="2"/>
      <c r="E1201" s="2"/>
      <c r="F1201" s="2"/>
      <c r="G1201" s="4"/>
      <c r="H1201" s="2"/>
      <c r="I1201" s="4"/>
      <c r="J1201" s="2"/>
      <c r="K1201" s="3"/>
      <c r="L1201" s="3"/>
      <c r="M1201" s="3"/>
      <c r="N1201" s="5"/>
      <c r="O1201" s="5"/>
      <c r="P1201" s="2"/>
      <c r="Q1201" s="2"/>
      <c r="R1201" s="2"/>
      <c r="S1201" s="2"/>
    </row>
    <row r="1202" spans="1:19" x14ac:dyDescent="0.3">
      <c r="A1202" s="2"/>
      <c r="B1202" s="2"/>
      <c r="C1202" s="2"/>
      <c r="D1202" s="2"/>
      <c r="E1202" s="2"/>
      <c r="F1202" s="2"/>
      <c r="G1202" s="4"/>
      <c r="H1202" s="2"/>
      <c r="I1202" s="4"/>
      <c r="J1202" s="2"/>
      <c r="K1202" s="3"/>
      <c r="L1202" s="3"/>
      <c r="M1202" s="3"/>
      <c r="N1202" s="5"/>
      <c r="O1202" s="5"/>
      <c r="P1202" s="2"/>
      <c r="Q1202" s="2"/>
      <c r="R1202" s="2"/>
      <c r="S1202" s="2"/>
    </row>
    <row r="1203" spans="1:19" x14ac:dyDescent="0.3">
      <c r="A1203" s="2"/>
      <c r="B1203" s="2"/>
      <c r="C1203" s="2"/>
      <c r="D1203" s="2"/>
      <c r="E1203" s="2"/>
      <c r="F1203" s="2"/>
      <c r="G1203" s="4"/>
      <c r="H1203" s="2"/>
      <c r="I1203" s="4"/>
      <c r="J1203" s="2"/>
      <c r="K1203" s="3"/>
      <c r="L1203" s="3"/>
      <c r="M1203" s="3"/>
      <c r="N1203" s="5"/>
      <c r="O1203" s="5"/>
      <c r="P1203" s="2"/>
      <c r="Q1203" s="2"/>
      <c r="R1203" s="2"/>
      <c r="S1203" s="2"/>
    </row>
    <row r="1204" spans="1:19" x14ac:dyDescent="0.3">
      <c r="A1204" s="2"/>
      <c r="B1204" s="2"/>
      <c r="C1204" s="2"/>
      <c r="D1204" s="2"/>
      <c r="E1204" s="2"/>
      <c r="F1204" s="2"/>
      <c r="G1204" s="4"/>
      <c r="H1204" s="2"/>
      <c r="I1204" s="4"/>
      <c r="J1204" s="2"/>
      <c r="K1204" s="3"/>
      <c r="L1204" s="3"/>
      <c r="M1204" s="3"/>
      <c r="N1204" s="5"/>
      <c r="O1204" s="5"/>
      <c r="P1204" s="2"/>
      <c r="Q1204" s="2"/>
      <c r="R1204" s="2"/>
      <c r="S1204" s="2"/>
    </row>
    <row r="1205" spans="1:19" x14ac:dyDescent="0.3">
      <c r="A1205" s="2"/>
      <c r="B1205" s="2"/>
      <c r="C1205" s="2"/>
      <c r="D1205" s="2"/>
      <c r="E1205" s="2"/>
      <c r="F1205" s="2"/>
      <c r="G1205" s="4"/>
      <c r="H1205" s="2"/>
      <c r="I1205" s="4"/>
      <c r="J1205" s="2"/>
      <c r="K1205" s="3"/>
      <c r="L1205" s="3"/>
      <c r="M1205" s="3"/>
      <c r="N1205" s="5"/>
      <c r="O1205" s="5"/>
      <c r="P1205" s="2"/>
      <c r="Q1205" s="2"/>
      <c r="R1205" s="2"/>
      <c r="S1205" s="2"/>
    </row>
    <row r="1206" spans="1:19" x14ac:dyDescent="0.3">
      <c r="A1206" s="2"/>
      <c r="B1206" s="2"/>
      <c r="C1206" s="2"/>
      <c r="D1206" s="2"/>
      <c r="E1206" s="2"/>
      <c r="F1206" s="2"/>
      <c r="G1206" s="4"/>
      <c r="H1206" s="2"/>
      <c r="I1206" s="4"/>
      <c r="J1206" s="2"/>
      <c r="K1206" s="3"/>
      <c r="L1206" s="3"/>
      <c r="M1206" s="3"/>
      <c r="N1206" s="5"/>
      <c r="O1206" s="5"/>
      <c r="P1206" s="2"/>
      <c r="Q1206" s="2"/>
      <c r="R1206" s="2"/>
      <c r="S1206" s="2"/>
    </row>
    <row r="1207" spans="1:19" x14ac:dyDescent="0.3">
      <c r="A1207" s="2"/>
      <c r="B1207" s="2"/>
      <c r="C1207" s="2"/>
      <c r="D1207" s="2"/>
      <c r="E1207" s="2"/>
      <c r="F1207" s="2"/>
      <c r="G1207" s="4"/>
      <c r="H1207" s="2"/>
      <c r="I1207" s="4"/>
      <c r="J1207" s="2"/>
      <c r="K1207" s="3"/>
      <c r="L1207" s="3"/>
      <c r="M1207" s="3"/>
      <c r="N1207" s="5"/>
      <c r="O1207" s="5"/>
      <c r="P1207" s="2"/>
      <c r="Q1207" s="2"/>
      <c r="R1207" s="2"/>
      <c r="S1207" s="2"/>
    </row>
    <row r="1208" spans="1:19" x14ac:dyDescent="0.3">
      <c r="A1208" s="2"/>
      <c r="B1208" s="2"/>
      <c r="C1208" s="2"/>
      <c r="D1208" s="2"/>
      <c r="E1208" s="2"/>
      <c r="F1208" s="2"/>
      <c r="G1208" s="4"/>
      <c r="H1208" s="2"/>
      <c r="I1208" s="4"/>
      <c r="J1208" s="2"/>
      <c r="K1208" s="3"/>
      <c r="L1208" s="3"/>
      <c r="M1208" s="3"/>
      <c r="N1208" s="5"/>
      <c r="O1208" s="5"/>
      <c r="P1208" s="2"/>
      <c r="Q1208" s="2"/>
      <c r="R1208" s="6"/>
      <c r="S1208" s="2"/>
    </row>
    <row r="1209" spans="1:19" x14ac:dyDescent="0.3">
      <c r="A1209" s="2"/>
      <c r="B1209" s="2"/>
      <c r="C1209" s="2"/>
      <c r="D1209" s="2"/>
      <c r="E1209" s="2"/>
      <c r="F1209" s="2"/>
      <c r="G1209" s="4"/>
      <c r="H1209" s="2"/>
      <c r="I1209" s="4"/>
      <c r="J1209" s="2"/>
      <c r="K1209" s="3"/>
      <c r="L1209" s="3"/>
      <c r="M1209" s="3"/>
      <c r="N1209" s="5"/>
      <c r="O1209" s="5"/>
      <c r="P1209" s="2"/>
      <c r="Q1209" s="2"/>
      <c r="R1209" s="6"/>
      <c r="S1209" s="2"/>
    </row>
    <row r="1210" spans="1:19" x14ac:dyDescent="0.3">
      <c r="A1210" s="2"/>
      <c r="B1210" s="2"/>
      <c r="C1210" s="2"/>
      <c r="D1210" s="2"/>
      <c r="E1210" s="2"/>
      <c r="F1210" s="2"/>
      <c r="G1210" s="4"/>
      <c r="H1210" s="2"/>
      <c r="I1210" s="4"/>
      <c r="J1210" s="2"/>
      <c r="K1210" s="3"/>
      <c r="L1210" s="3"/>
      <c r="M1210" s="3"/>
      <c r="N1210" s="5"/>
      <c r="O1210" s="5"/>
      <c r="P1210" s="2"/>
      <c r="Q1210" s="2"/>
      <c r="R1210" s="6"/>
      <c r="S1210" s="2"/>
    </row>
    <row r="1211" spans="1:19" x14ac:dyDescent="0.3">
      <c r="A1211" s="2"/>
      <c r="B1211" s="2"/>
      <c r="C1211" s="2"/>
      <c r="D1211" s="2"/>
      <c r="E1211" s="2"/>
      <c r="F1211" s="2"/>
      <c r="G1211" s="4"/>
      <c r="H1211" s="2"/>
      <c r="I1211" s="4"/>
      <c r="J1211" s="2"/>
      <c r="K1211" s="3"/>
      <c r="L1211" s="3"/>
      <c r="M1211" s="3"/>
      <c r="N1211" s="5"/>
      <c r="O1211" s="5"/>
      <c r="P1211" s="2"/>
      <c r="Q1211" s="2"/>
      <c r="R1211" s="2"/>
      <c r="S1211" s="2"/>
    </row>
    <row r="1212" spans="1:19" x14ac:dyDescent="0.3">
      <c r="A1212" s="2"/>
      <c r="B1212" s="2"/>
      <c r="C1212" s="2"/>
      <c r="D1212" s="2"/>
      <c r="E1212" s="2"/>
      <c r="F1212" s="2"/>
      <c r="G1212" s="4"/>
      <c r="H1212" s="2"/>
      <c r="I1212" s="4"/>
      <c r="J1212" s="2"/>
      <c r="K1212" s="3"/>
      <c r="L1212" s="3"/>
      <c r="M1212" s="3"/>
      <c r="N1212" s="5"/>
      <c r="O1212" s="5"/>
      <c r="P1212" s="2"/>
      <c r="Q1212" s="2"/>
      <c r="R1212" s="2"/>
      <c r="S1212" s="2"/>
    </row>
    <row r="1213" spans="1:19" x14ac:dyDescent="0.3">
      <c r="A1213" s="2"/>
      <c r="B1213" s="2"/>
      <c r="C1213" s="2"/>
      <c r="D1213" s="2"/>
      <c r="E1213" s="2"/>
      <c r="F1213" s="2"/>
      <c r="G1213" s="4"/>
      <c r="H1213" s="2"/>
      <c r="I1213" s="4"/>
      <c r="J1213" s="2"/>
      <c r="K1213" s="3"/>
      <c r="L1213" s="3"/>
      <c r="M1213" s="3"/>
      <c r="N1213" s="5"/>
      <c r="O1213" s="5"/>
      <c r="P1213" s="2"/>
      <c r="Q1213" s="2"/>
      <c r="R1213" s="2"/>
      <c r="S1213" s="2"/>
    </row>
    <row r="1214" spans="1:19" x14ac:dyDescent="0.3">
      <c r="A1214" s="2"/>
      <c r="B1214" s="2"/>
      <c r="C1214" s="2"/>
      <c r="D1214" s="2"/>
      <c r="E1214" s="2"/>
      <c r="F1214" s="2"/>
      <c r="G1214" s="4"/>
      <c r="H1214" s="2"/>
      <c r="I1214" s="4"/>
      <c r="J1214" s="2"/>
      <c r="K1214" s="3"/>
      <c r="L1214" s="3"/>
      <c r="M1214" s="3"/>
      <c r="N1214" s="5"/>
      <c r="O1214" s="5"/>
      <c r="P1214" s="2"/>
      <c r="Q1214" s="2"/>
      <c r="R1214" s="2"/>
      <c r="S1214" s="2"/>
    </row>
    <row r="1215" spans="1:19" x14ac:dyDescent="0.3">
      <c r="A1215" s="2"/>
      <c r="B1215" s="2"/>
      <c r="C1215" s="2"/>
      <c r="D1215" s="2"/>
      <c r="E1215" s="2"/>
      <c r="F1215" s="2"/>
      <c r="G1215" s="4"/>
      <c r="H1215" s="2"/>
      <c r="I1215" s="4"/>
      <c r="J1215" s="2"/>
      <c r="K1215" s="3"/>
      <c r="L1215" s="3"/>
      <c r="M1215" s="3"/>
      <c r="N1215" s="5"/>
      <c r="O1215" s="5"/>
      <c r="P1215" s="2"/>
      <c r="Q1215" s="2"/>
      <c r="R1215" s="6"/>
      <c r="S1215" s="2"/>
    </row>
    <row r="1216" spans="1:19" x14ac:dyDescent="0.3">
      <c r="A1216" s="2"/>
      <c r="B1216" s="2"/>
      <c r="C1216" s="2"/>
      <c r="D1216" s="2"/>
      <c r="E1216" s="2"/>
      <c r="F1216" s="2"/>
      <c r="G1216" s="4"/>
      <c r="H1216" s="2"/>
      <c r="I1216" s="4"/>
      <c r="J1216" s="2"/>
      <c r="K1216" s="3"/>
      <c r="L1216" s="3"/>
      <c r="M1216" s="3"/>
      <c r="N1216" s="5"/>
      <c r="O1216" s="5"/>
      <c r="P1216" s="2"/>
      <c r="Q1216" s="2"/>
      <c r="R1216" s="6"/>
      <c r="S1216" s="2"/>
    </row>
    <row r="1217" spans="1:19" x14ac:dyDescent="0.3">
      <c r="A1217" s="2"/>
      <c r="B1217" s="2"/>
      <c r="C1217" s="2"/>
      <c r="D1217" s="2"/>
      <c r="E1217" s="2"/>
      <c r="F1217" s="2"/>
      <c r="G1217" s="4"/>
      <c r="H1217" s="2"/>
      <c r="I1217" s="4"/>
      <c r="J1217" s="2"/>
      <c r="K1217" s="3"/>
      <c r="L1217" s="3"/>
      <c r="M1217" s="3"/>
      <c r="N1217" s="5"/>
      <c r="O1217" s="5"/>
      <c r="P1217" s="2"/>
      <c r="Q1217" s="2"/>
      <c r="R1217" s="6"/>
      <c r="S1217" s="2"/>
    </row>
    <row r="1218" spans="1:19" x14ac:dyDescent="0.3">
      <c r="A1218" s="2"/>
      <c r="B1218" s="2"/>
      <c r="C1218" s="2"/>
      <c r="D1218" s="2"/>
      <c r="E1218" s="2"/>
      <c r="F1218" s="2"/>
      <c r="G1218" s="4"/>
      <c r="H1218" s="2"/>
      <c r="I1218" s="4"/>
      <c r="J1218" s="2"/>
      <c r="K1218" s="3"/>
      <c r="L1218" s="3"/>
      <c r="M1218" s="3"/>
      <c r="N1218" s="5"/>
      <c r="O1218" s="5"/>
      <c r="P1218" s="2"/>
      <c r="Q1218" s="2"/>
      <c r="R1218" s="6"/>
      <c r="S1218" s="2"/>
    </row>
    <row r="1219" spans="1:19" x14ac:dyDescent="0.3">
      <c r="A1219" s="2"/>
      <c r="B1219" s="2"/>
      <c r="C1219" s="2"/>
      <c r="D1219" s="2"/>
      <c r="E1219" s="2"/>
      <c r="F1219" s="2"/>
      <c r="G1219" s="4"/>
      <c r="H1219" s="2"/>
      <c r="I1219" s="4"/>
      <c r="J1219" s="2"/>
      <c r="K1219" s="3"/>
      <c r="L1219" s="3"/>
      <c r="M1219" s="3"/>
      <c r="N1219" s="5"/>
      <c r="O1219" s="5"/>
      <c r="P1219" s="2"/>
      <c r="Q1219" s="2"/>
      <c r="R1219" s="6"/>
      <c r="S1219" s="2"/>
    </row>
    <row r="1220" spans="1:19" x14ac:dyDescent="0.3">
      <c r="A1220" s="2"/>
      <c r="B1220" s="2"/>
      <c r="C1220" s="2"/>
      <c r="D1220" s="2"/>
      <c r="E1220" s="2"/>
      <c r="F1220" s="2"/>
      <c r="G1220" s="4"/>
      <c r="H1220" s="2"/>
      <c r="I1220" s="4"/>
      <c r="J1220" s="2"/>
      <c r="K1220" s="3"/>
      <c r="L1220" s="3"/>
      <c r="M1220" s="3"/>
      <c r="N1220" s="5"/>
      <c r="O1220" s="5"/>
      <c r="P1220" s="2"/>
      <c r="Q1220" s="2"/>
      <c r="R1220" s="6"/>
      <c r="S1220" s="2"/>
    </row>
    <row r="1221" spans="1:19" x14ac:dyDescent="0.3">
      <c r="A1221" s="2"/>
      <c r="B1221" s="2"/>
      <c r="C1221" s="2"/>
      <c r="D1221" s="2"/>
      <c r="E1221" s="2"/>
      <c r="F1221" s="2"/>
      <c r="G1221" s="4"/>
      <c r="H1221" s="2"/>
      <c r="I1221" s="4"/>
      <c r="J1221" s="2"/>
      <c r="K1221" s="3"/>
      <c r="L1221" s="3"/>
      <c r="M1221" s="3"/>
      <c r="N1221" s="5"/>
      <c r="O1221" s="5"/>
      <c r="P1221" s="2"/>
      <c r="Q1221" s="2"/>
      <c r="R1221" s="6"/>
      <c r="S1221" s="2"/>
    </row>
    <row r="1222" spans="1:19" x14ac:dyDescent="0.3">
      <c r="A1222" s="2"/>
      <c r="B1222" s="2"/>
      <c r="C1222" s="2"/>
      <c r="D1222" s="2"/>
      <c r="E1222" s="2"/>
      <c r="F1222" s="2"/>
      <c r="G1222" s="4"/>
      <c r="H1222" s="2"/>
      <c r="I1222" s="4"/>
      <c r="J1222" s="2"/>
      <c r="K1222" s="3"/>
      <c r="L1222" s="3"/>
      <c r="M1222" s="3"/>
      <c r="N1222" s="5"/>
      <c r="O1222" s="5"/>
      <c r="P1222" s="2"/>
      <c r="Q1222" s="2"/>
      <c r="R1222" s="6"/>
      <c r="S1222" s="2"/>
    </row>
    <row r="1223" spans="1:19" x14ac:dyDescent="0.3">
      <c r="A1223" s="2"/>
      <c r="B1223" s="2"/>
      <c r="C1223" s="2"/>
      <c r="D1223" s="2"/>
      <c r="E1223" s="2"/>
      <c r="F1223" s="2"/>
      <c r="G1223" s="4"/>
      <c r="H1223" s="2"/>
      <c r="I1223" s="4"/>
      <c r="J1223" s="2"/>
      <c r="K1223" s="3"/>
      <c r="L1223" s="3"/>
      <c r="M1223" s="3"/>
      <c r="N1223" s="5"/>
      <c r="O1223" s="5"/>
      <c r="P1223" s="2"/>
      <c r="Q1223" s="2"/>
      <c r="R1223" s="6"/>
      <c r="S1223" s="2"/>
    </row>
    <row r="1224" spans="1:19" x14ac:dyDescent="0.3">
      <c r="A1224" s="2"/>
      <c r="B1224" s="2"/>
      <c r="C1224" s="2"/>
      <c r="D1224" s="2"/>
      <c r="E1224" s="2"/>
      <c r="F1224" s="2"/>
      <c r="G1224" s="4"/>
      <c r="H1224" s="2"/>
      <c r="I1224" s="4"/>
      <c r="J1224" s="2"/>
      <c r="K1224" s="3"/>
      <c r="L1224" s="3"/>
      <c r="M1224" s="3"/>
      <c r="N1224" s="5"/>
      <c r="O1224" s="5"/>
      <c r="P1224" s="2"/>
      <c r="Q1224" s="2"/>
      <c r="R1224" s="6"/>
      <c r="S1224" s="2"/>
    </row>
    <row r="1225" spans="1:19" x14ac:dyDescent="0.3">
      <c r="A1225" s="2"/>
      <c r="B1225" s="2"/>
      <c r="C1225" s="2"/>
      <c r="D1225" s="2"/>
      <c r="E1225" s="2"/>
      <c r="F1225" s="2"/>
      <c r="G1225" s="4"/>
      <c r="H1225" s="2"/>
      <c r="I1225" s="4"/>
      <c r="J1225" s="2"/>
      <c r="K1225" s="3"/>
      <c r="L1225" s="3"/>
      <c r="M1225" s="3"/>
      <c r="N1225" s="5"/>
      <c r="O1225" s="5"/>
      <c r="P1225" s="2"/>
      <c r="Q1225" s="2"/>
      <c r="R1225" s="6"/>
      <c r="S1225" s="2"/>
    </row>
    <row r="1226" spans="1:19" x14ac:dyDescent="0.3">
      <c r="A1226" s="2"/>
      <c r="B1226" s="2"/>
      <c r="C1226" s="2"/>
      <c r="D1226" s="2"/>
      <c r="E1226" s="2"/>
      <c r="F1226" s="2"/>
      <c r="G1226" s="4"/>
      <c r="H1226" s="2"/>
      <c r="I1226" s="4"/>
      <c r="J1226" s="2"/>
      <c r="K1226" s="3"/>
      <c r="L1226" s="3"/>
      <c r="M1226" s="3"/>
      <c r="N1226" s="5"/>
      <c r="O1226" s="5"/>
      <c r="P1226" s="2"/>
      <c r="Q1226" s="2"/>
      <c r="R1226" s="6"/>
      <c r="S1226" s="2"/>
    </row>
    <row r="1227" spans="1:19" x14ac:dyDescent="0.3">
      <c r="A1227" s="2"/>
      <c r="B1227" s="2"/>
      <c r="C1227" s="2"/>
      <c r="D1227" s="2"/>
      <c r="E1227" s="2"/>
      <c r="F1227" s="2"/>
      <c r="G1227" s="4"/>
      <c r="H1227" s="2"/>
      <c r="I1227" s="4"/>
      <c r="J1227" s="2"/>
      <c r="K1227" s="3"/>
      <c r="L1227" s="3"/>
      <c r="M1227" s="3"/>
      <c r="N1227" s="5"/>
      <c r="O1227" s="5"/>
      <c r="P1227" s="2"/>
      <c r="Q1227" s="2"/>
      <c r="R1227" s="6"/>
      <c r="S1227" s="2"/>
    </row>
    <row r="1228" spans="1:19" x14ac:dyDescent="0.3">
      <c r="A1228" s="2"/>
      <c r="B1228" s="2"/>
      <c r="C1228" s="2"/>
      <c r="D1228" s="2"/>
      <c r="E1228" s="2"/>
      <c r="F1228" s="2"/>
      <c r="G1228" s="4"/>
      <c r="H1228" s="2"/>
      <c r="I1228" s="4"/>
      <c r="J1228" s="2"/>
      <c r="K1228" s="3"/>
      <c r="L1228" s="3"/>
      <c r="M1228" s="3"/>
      <c r="N1228" s="5"/>
      <c r="O1228" s="5"/>
      <c r="P1228" s="2"/>
      <c r="Q1228" s="2"/>
      <c r="R1228" s="6"/>
      <c r="S1228" s="2"/>
    </row>
    <row r="1229" spans="1:19" x14ac:dyDescent="0.3">
      <c r="A1229" s="2"/>
      <c r="B1229" s="2"/>
      <c r="C1229" s="2"/>
      <c r="D1229" s="2"/>
      <c r="E1229" s="2"/>
      <c r="F1229" s="2"/>
      <c r="G1229" s="4"/>
      <c r="H1229" s="2"/>
      <c r="I1229" s="4"/>
      <c r="J1229" s="2"/>
      <c r="K1229" s="3"/>
      <c r="L1229" s="3"/>
      <c r="M1229" s="3"/>
      <c r="N1229" s="5"/>
      <c r="O1229" s="5"/>
      <c r="P1229" s="2"/>
      <c r="Q1229" s="2"/>
      <c r="R1229" s="6"/>
      <c r="S1229" s="2"/>
    </row>
    <row r="1230" spans="1:19" x14ac:dyDescent="0.3">
      <c r="A1230" s="2"/>
      <c r="B1230" s="2"/>
      <c r="C1230" s="2"/>
      <c r="D1230" s="2"/>
      <c r="E1230" s="2"/>
      <c r="F1230" s="2"/>
      <c r="G1230" s="4"/>
      <c r="H1230" s="2"/>
      <c r="I1230" s="4"/>
      <c r="J1230" s="2"/>
      <c r="K1230" s="3"/>
      <c r="L1230" s="3"/>
      <c r="M1230" s="3"/>
      <c r="N1230" s="5"/>
      <c r="O1230" s="5"/>
      <c r="P1230" s="2"/>
      <c r="Q1230" s="2"/>
      <c r="R1230" s="6"/>
      <c r="S1230" s="2"/>
    </row>
    <row r="1231" spans="1:19" x14ac:dyDescent="0.3">
      <c r="A1231" s="2"/>
      <c r="B1231" s="2"/>
      <c r="C1231" s="2"/>
      <c r="D1231" s="2"/>
      <c r="E1231" s="2"/>
      <c r="F1231" s="2"/>
      <c r="G1231" s="4"/>
      <c r="H1231" s="2"/>
      <c r="I1231" s="4"/>
      <c r="J1231" s="2"/>
      <c r="K1231" s="3"/>
      <c r="L1231" s="3"/>
      <c r="M1231" s="3"/>
      <c r="N1231" s="5"/>
      <c r="O1231" s="5"/>
      <c r="P1231" s="2"/>
      <c r="Q1231" s="2"/>
      <c r="R1231" s="6"/>
      <c r="S1231" s="2"/>
    </row>
    <row r="1232" spans="1:19" x14ac:dyDescent="0.3">
      <c r="A1232" s="2"/>
      <c r="B1232" s="2"/>
      <c r="C1232" s="2"/>
      <c r="D1232" s="2"/>
      <c r="E1232" s="2"/>
      <c r="F1232" s="2"/>
      <c r="G1232" s="4"/>
      <c r="H1232" s="2"/>
      <c r="I1232" s="4"/>
      <c r="J1232" s="2"/>
      <c r="K1232" s="3"/>
      <c r="L1232" s="3"/>
      <c r="M1232" s="3"/>
      <c r="N1232" s="5"/>
      <c r="O1232" s="5"/>
      <c r="P1232" s="2"/>
      <c r="Q1232" s="2"/>
      <c r="R1232" s="6"/>
      <c r="S1232" s="2"/>
    </row>
    <row r="1233" spans="1:19" x14ac:dyDescent="0.3">
      <c r="A1233" s="2"/>
      <c r="B1233" s="2"/>
      <c r="C1233" s="2"/>
      <c r="D1233" s="2"/>
      <c r="E1233" s="2"/>
      <c r="F1233" s="2"/>
      <c r="G1233" s="4"/>
      <c r="H1233" s="2"/>
      <c r="I1233" s="4"/>
      <c r="J1233" s="2"/>
      <c r="K1233" s="3"/>
      <c r="L1233" s="3"/>
      <c r="M1233" s="3"/>
      <c r="N1233" s="5"/>
      <c r="O1233" s="5"/>
      <c r="P1233" s="2"/>
      <c r="Q1233" s="2"/>
      <c r="R1233" s="6"/>
      <c r="S1233" s="2"/>
    </row>
    <row r="1234" spans="1:19" x14ac:dyDescent="0.3">
      <c r="A1234" s="2"/>
      <c r="B1234" s="2"/>
      <c r="C1234" s="2"/>
      <c r="D1234" s="2"/>
      <c r="E1234" s="2"/>
      <c r="F1234" s="2"/>
      <c r="G1234" s="4"/>
      <c r="H1234" s="2"/>
      <c r="I1234" s="4"/>
      <c r="J1234" s="2"/>
      <c r="K1234" s="3"/>
      <c r="L1234" s="3"/>
      <c r="M1234" s="3"/>
      <c r="N1234" s="5"/>
      <c r="O1234" s="5"/>
      <c r="P1234" s="2"/>
      <c r="Q1234" s="2"/>
      <c r="R1234" s="6"/>
      <c r="S1234" s="2"/>
    </row>
    <row r="1235" spans="1:19" x14ac:dyDescent="0.3">
      <c r="A1235" s="2"/>
      <c r="B1235" s="2"/>
      <c r="C1235" s="2"/>
      <c r="D1235" s="2"/>
      <c r="E1235" s="2"/>
      <c r="F1235" s="2"/>
      <c r="G1235" s="4"/>
      <c r="H1235" s="2"/>
      <c r="I1235" s="4"/>
      <c r="J1235" s="2"/>
      <c r="K1235" s="3"/>
      <c r="L1235" s="3"/>
      <c r="M1235" s="3"/>
      <c r="N1235" s="5"/>
      <c r="O1235" s="5"/>
      <c r="P1235" s="2"/>
      <c r="Q1235" s="2"/>
      <c r="R1235" s="6"/>
      <c r="S1235" s="2"/>
    </row>
    <row r="1236" spans="1:19" x14ac:dyDescent="0.3">
      <c r="A1236" s="2"/>
      <c r="B1236" s="2"/>
      <c r="C1236" s="2"/>
      <c r="D1236" s="2"/>
      <c r="E1236" s="2"/>
      <c r="F1236" s="2"/>
      <c r="G1236" s="4"/>
      <c r="H1236" s="2"/>
      <c r="I1236" s="4"/>
      <c r="J1236" s="2"/>
      <c r="K1236" s="3"/>
      <c r="L1236" s="3"/>
      <c r="M1236" s="3"/>
      <c r="N1236" s="5"/>
      <c r="O1236" s="5"/>
      <c r="P1236" s="2"/>
      <c r="Q1236" s="2"/>
      <c r="R1236" s="6"/>
      <c r="S1236" s="2"/>
    </row>
    <row r="1237" spans="1:19" x14ac:dyDescent="0.3">
      <c r="A1237" s="2"/>
      <c r="B1237" s="2"/>
      <c r="C1237" s="2"/>
      <c r="D1237" s="2"/>
      <c r="E1237" s="2"/>
      <c r="F1237" s="2"/>
      <c r="G1237" s="4"/>
      <c r="H1237" s="2"/>
      <c r="I1237" s="4"/>
      <c r="J1237" s="2"/>
      <c r="K1237" s="3"/>
      <c r="L1237" s="3"/>
      <c r="M1237" s="3"/>
      <c r="N1237" s="5"/>
      <c r="O1237" s="5"/>
      <c r="P1237" s="2"/>
      <c r="Q1237" s="2"/>
      <c r="R1237" s="6"/>
      <c r="S1237" s="2"/>
    </row>
    <row r="1238" spans="1:19" x14ac:dyDescent="0.3">
      <c r="A1238" s="2"/>
      <c r="B1238" s="2"/>
      <c r="C1238" s="2"/>
      <c r="D1238" s="2"/>
      <c r="E1238" s="2"/>
      <c r="F1238" s="2"/>
      <c r="G1238" s="4"/>
      <c r="H1238" s="2"/>
      <c r="I1238" s="4"/>
      <c r="J1238" s="2"/>
      <c r="K1238" s="3"/>
      <c r="L1238" s="3"/>
      <c r="M1238" s="3"/>
      <c r="N1238" s="5"/>
      <c r="O1238" s="5"/>
      <c r="P1238" s="2"/>
      <c r="Q1238" s="2"/>
      <c r="R1238" s="6"/>
      <c r="S1238" s="2"/>
    </row>
    <row r="1239" spans="1:19" x14ac:dyDescent="0.3">
      <c r="A1239" s="2"/>
      <c r="B1239" s="2"/>
      <c r="C1239" s="2"/>
      <c r="D1239" s="2"/>
      <c r="E1239" s="2"/>
      <c r="F1239" s="2"/>
      <c r="G1239" s="4"/>
      <c r="H1239" s="2"/>
      <c r="I1239" s="4"/>
      <c r="J1239" s="2"/>
      <c r="K1239" s="3"/>
      <c r="L1239" s="3"/>
      <c r="M1239" s="3"/>
      <c r="N1239" s="5"/>
      <c r="O1239" s="5"/>
      <c r="P1239" s="2"/>
      <c r="Q1239" s="2"/>
      <c r="R1239" s="6"/>
      <c r="S1239" s="2"/>
    </row>
    <row r="1240" spans="1:19" x14ac:dyDescent="0.3">
      <c r="A1240" s="2"/>
      <c r="B1240" s="2"/>
      <c r="C1240" s="2"/>
      <c r="D1240" s="2"/>
      <c r="E1240" s="2"/>
      <c r="F1240" s="2"/>
      <c r="G1240" s="4"/>
      <c r="H1240" s="2"/>
      <c r="I1240" s="4"/>
      <c r="J1240" s="2"/>
      <c r="K1240" s="3"/>
      <c r="L1240" s="3"/>
      <c r="M1240" s="3"/>
      <c r="N1240" s="5"/>
      <c r="O1240" s="5"/>
      <c r="P1240" s="2"/>
      <c r="Q1240" s="2"/>
      <c r="R1240" s="6"/>
      <c r="S1240" s="2"/>
    </row>
    <row r="1241" spans="1:19" x14ac:dyDescent="0.3">
      <c r="A1241" s="2"/>
      <c r="B1241" s="2"/>
      <c r="C1241" s="2"/>
      <c r="D1241" s="2"/>
      <c r="E1241" s="2"/>
      <c r="F1241" s="2"/>
      <c r="G1241" s="4"/>
      <c r="H1241" s="2"/>
      <c r="I1241" s="4"/>
      <c r="J1241" s="2"/>
      <c r="K1241" s="3"/>
      <c r="L1241" s="3"/>
      <c r="M1241" s="3"/>
      <c r="N1241" s="5"/>
      <c r="O1241" s="5"/>
      <c r="P1241" s="2"/>
      <c r="Q1241" s="2"/>
      <c r="R1241" s="6"/>
      <c r="S1241" s="2"/>
    </row>
    <row r="1242" spans="1:19" x14ac:dyDescent="0.3">
      <c r="A1242" s="2"/>
      <c r="B1242" s="2"/>
      <c r="C1242" s="2"/>
      <c r="D1242" s="2"/>
      <c r="E1242" s="2"/>
      <c r="F1242" s="2"/>
      <c r="G1242" s="4"/>
      <c r="H1242" s="2"/>
      <c r="I1242" s="4"/>
      <c r="J1242" s="2"/>
      <c r="K1242" s="3"/>
      <c r="L1242" s="3"/>
      <c r="M1242" s="3"/>
      <c r="N1242" s="5"/>
      <c r="O1242" s="5"/>
      <c r="P1242" s="2"/>
      <c r="Q1242" s="2"/>
      <c r="R1242" s="6"/>
      <c r="S1242" s="2"/>
    </row>
    <row r="1243" spans="1:19" x14ac:dyDescent="0.3">
      <c r="A1243" s="2"/>
      <c r="B1243" s="2"/>
      <c r="C1243" s="2"/>
      <c r="D1243" s="2"/>
      <c r="E1243" s="2"/>
      <c r="F1243" s="2"/>
      <c r="G1243" s="4"/>
      <c r="H1243" s="2"/>
      <c r="I1243" s="4"/>
      <c r="J1243" s="2"/>
      <c r="K1243" s="3"/>
      <c r="L1243" s="3"/>
      <c r="M1243" s="3"/>
      <c r="N1243" s="5"/>
      <c r="O1243" s="5"/>
      <c r="P1243" s="2"/>
      <c r="Q1243" s="2"/>
      <c r="R1243" s="6"/>
      <c r="S1243" s="2"/>
    </row>
    <row r="1244" spans="1:19" x14ac:dyDescent="0.3">
      <c r="A1244" s="2"/>
      <c r="B1244" s="2"/>
      <c r="C1244" s="2"/>
      <c r="D1244" s="2"/>
      <c r="E1244" s="2"/>
      <c r="F1244" s="2"/>
      <c r="G1244" s="4"/>
      <c r="H1244" s="2"/>
      <c r="I1244" s="4"/>
      <c r="J1244" s="2"/>
      <c r="K1244" s="3"/>
      <c r="L1244" s="3"/>
      <c r="M1244" s="3"/>
      <c r="N1244" s="5"/>
      <c r="O1244" s="5"/>
      <c r="P1244" s="2"/>
      <c r="Q1244" s="2"/>
      <c r="R1244" s="6"/>
      <c r="S1244" s="2"/>
    </row>
    <row r="1245" spans="1:19" x14ac:dyDescent="0.3">
      <c r="A1245" s="2"/>
      <c r="B1245" s="2"/>
      <c r="C1245" s="2"/>
      <c r="D1245" s="2"/>
      <c r="E1245" s="2"/>
      <c r="F1245" s="2"/>
      <c r="G1245" s="4"/>
      <c r="H1245" s="2"/>
      <c r="I1245" s="4"/>
      <c r="J1245" s="2"/>
      <c r="K1245" s="3"/>
      <c r="L1245" s="3"/>
      <c r="M1245" s="3"/>
      <c r="N1245" s="5"/>
      <c r="O1245" s="5"/>
      <c r="P1245" s="2"/>
      <c r="Q1245" s="2"/>
      <c r="R1245" s="6"/>
      <c r="S1245" s="2"/>
    </row>
    <row r="1246" spans="1:19" x14ac:dyDescent="0.3">
      <c r="A1246" s="2"/>
      <c r="B1246" s="2"/>
      <c r="C1246" s="2"/>
      <c r="D1246" s="2"/>
      <c r="E1246" s="2"/>
      <c r="F1246" s="2"/>
      <c r="G1246" s="4"/>
      <c r="H1246" s="2"/>
      <c r="I1246" s="4"/>
      <c r="J1246" s="2"/>
      <c r="K1246" s="3"/>
      <c r="L1246" s="3"/>
      <c r="M1246" s="3"/>
      <c r="N1246" s="5"/>
      <c r="O1246" s="5"/>
      <c r="P1246" s="2"/>
      <c r="Q1246" s="2"/>
      <c r="R1246" s="6"/>
      <c r="S1246" s="2"/>
    </row>
    <row r="1247" spans="1:19" x14ac:dyDescent="0.3">
      <c r="A1247" s="2"/>
      <c r="B1247" s="2"/>
      <c r="C1247" s="2"/>
      <c r="D1247" s="2"/>
      <c r="E1247" s="2"/>
      <c r="F1247" s="2"/>
      <c r="G1247" s="4"/>
      <c r="H1247" s="2"/>
      <c r="I1247" s="4"/>
      <c r="J1247" s="2"/>
      <c r="K1247" s="3"/>
      <c r="L1247" s="3"/>
      <c r="M1247" s="3"/>
      <c r="N1247" s="5"/>
      <c r="O1247" s="5"/>
      <c r="P1247" s="2"/>
      <c r="Q1247" s="2"/>
      <c r="R1247" s="6"/>
      <c r="S1247" s="2"/>
    </row>
    <row r="1248" spans="1:19" x14ac:dyDescent="0.3">
      <c r="A1248" s="2"/>
      <c r="B1248" s="2"/>
      <c r="C1248" s="2"/>
      <c r="D1248" s="2"/>
      <c r="E1248" s="2"/>
      <c r="F1248" s="2"/>
      <c r="G1248" s="4"/>
      <c r="H1248" s="2"/>
      <c r="I1248" s="4"/>
      <c r="J1248" s="2"/>
      <c r="K1248" s="3"/>
      <c r="L1248" s="3"/>
      <c r="M1248" s="3"/>
      <c r="N1248" s="5"/>
      <c r="O1248" s="5"/>
      <c r="P1248" s="2"/>
      <c r="Q1248" s="2"/>
      <c r="R1248" s="6"/>
      <c r="S1248" s="2"/>
    </row>
    <row r="1249" spans="1:19" x14ac:dyDescent="0.3">
      <c r="A1249" s="2"/>
      <c r="B1249" s="2"/>
      <c r="C1249" s="2"/>
      <c r="D1249" s="2"/>
      <c r="E1249" s="2"/>
      <c r="F1249" s="2"/>
      <c r="G1249" s="4"/>
      <c r="H1249" s="2"/>
      <c r="I1249" s="4"/>
      <c r="J1249" s="2"/>
      <c r="K1249" s="3"/>
      <c r="L1249" s="3"/>
      <c r="M1249" s="3"/>
      <c r="N1249" s="5"/>
      <c r="O1249" s="5"/>
      <c r="P1249" s="2"/>
      <c r="Q1249" s="2"/>
      <c r="R1249" s="6"/>
      <c r="S1249" s="2"/>
    </row>
    <row r="1250" spans="1:19" x14ac:dyDescent="0.3">
      <c r="A1250" s="2"/>
      <c r="B1250" s="2"/>
      <c r="C1250" s="2"/>
      <c r="D1250" s="2"/>
      <c r="E1250" s="2"/>
      <c r="F1250" s="2"/>
      <c r="G1250" s="4"/>
      <c r="H1250" s="2"/>
      <c r="I1250" s="4"/>
      <c r="J1250" s="2"/>
      <c r="K1250" s="3"/>
      <c r="L1250" s="3"/>
      <c r="M1250" s="3"/>
      <c r="N1250" s="5"/>
      <c r="O1250" s="5"/>
      <c r="P1250" s="2"/>
      <c r="Q1250" s="2"/>
      <c r="R1250" s="6"/>
      <c r="S1250" s="2"/>
    </row>
    <row r="1251" spans="1:19" x14ac:dyDescent="0.3">
      <c r="A1251" s="2"/>
      <c r="B1251" s="2"/>
      <c r="C1251" s="2"/>
      <c r="D1251" s="2"/>
      <c r="E1251" s="2"/>
      <c r="F1251" s="2"/>
      <c r="G1251" s="4"/>
      <c r="H1251" s="2"/>
      <c r="I1251" s="4"/>
      <c r="J1251" s="2"/>
      <c r="K1251" s="3"/>
      <c r="L1251" s="3"/>
      <c r="M1251" s="3"/>
      <c r="N1251" s="5"/>
      <c r="O1251" s="5"/>
      <c r="P1251" s="2"/>
      <c r="Q1251" s="2"/>
      <c r="R1251" s="6"/>
      <c r="S1251" s="2"/>
    </row>
    <row r="1252" spans="1:19" x14ac:dyDescent="0.3">
      <c r="A1252" s="2"/>
      <c r="B1252" s="2"/>
      <c r="C1252" s="2"/>
      <c r="D1252" s="2"/>
      <c r="E1252" s="2"/>
      <c r="F1252" s="2"/>
      <c r="G1252" s="4"/>
      <c r="H1252" s="2"/>
      <c r="I1252" s="4"/>
      <c r="J1252" s="2"/>
      <c r="K1252" s="3"/>
      <c r="L1252" s="3"/>
      <c r="M1252" s="3"/>
      <c r="N1252" s="5"/>
      <c r="O1252" s="5"/>
      <c r="P1252" s="2"/>
      <c r="Q1252" s="2"/>
      <c r="R1252" s="6"/>
      <c r="S1252" s="2"/>
    </row>
    <row r="1253" spans="1:19" x14ac:dyDescent="0.3">
      <c r="A1253" s="2"/>
      <c r="B1253" s="2"/>
      <c r="C1253" s="2"/>
      <c r="D1253" s="2"/>
      <c r="E1253" s="2"/>
      <c r="F1253" s="2"/>
      <c r="G1253" s="4"/>
      <c r="H1253" s="2"/>
      <c r="I1253" s="4"/>
      <c r="J1253" s="2"/>
      <c r="K1253" s="3"/>
      <c r="L1253" s="3"/>
      <c r="M1253" s="3"/>
      <c r="N1253" s="5"/>
      <c r="O1253" s="5"/>
      <c r="P1253" s="2"/>
      <c r="Q1253" s="2"/>
      <c r="R1253" s="6"/>
      <c r="S1253" s="2"/>
    </row>
    <row r="1254" spans="1:19" x14ac:dyDescent="0.3">
      <c r="A1254" s="2"/>
      <c r="B1254" s="2"/>
      <c r="C1254" s="2"/>
      <c r="D1254" s="2"/>
      <c r="E1254" s="2"/>
      <c r="F1254" s="2"/>
      <c r="G1254" s="4"/>
      <c r="H1254" s="2"/>
      <c r="I1254" s="4"/>
      <c r="J1254" s="2"/>
      <c r="K1254" s="3"/>
      <c r="L1254" s="3"/>
      <c r="M1254" s="3"/>
      <c r="N1254" s="5"/>
      <c r="O1254" s="5"/>
      <c r="P1254" s="2"/>
      <c r="Q1254" s="2"/>
      <c r="R1254" s="6"/>
      <c r="S1254" s="2"/>
    </row>
    <row r="1255" spans="1:19" x14ac:dyDescent="0.3">
      <c r="A1255" s="2"/>
      <c r="B1255" s="2"/>
      <c r="C1255" s="2"/>
      <c r="D1255" s="2"/>
      <c r="E1255" s="2"/>
      <c r="F1255" s="2"/>
      <c r="G1255" s="4"/>
      <c r="H1255" s="2"/>
      <c r="I1255" s="4"/>
      <c r="J1255" s="2"/>
      <c r="K1255" s="3"/>
      <c r="L1255" s="3"/>
      <c r="M1255" s="3"/>
      <c r="N1255" s="5"/>
      <c r="O1255" s="5"/>
      <c r="P1255" s="2"/>
      <c r="Q1255" s="2"/>
      <c r="R1255" s="6"/>
      <c r="S1255" s="2"/>
    </row>
    <row r="1256" spans="1:19" x14ac:dyDescent="0.3">
      <c r="A1256" s="2"/>
      <c r="B1256" s="2"/>
      <c r="C1256" s="2"/>
      <c r="D1256" s="2"/>
      <c r="E1256" s="2"/>
      <c r="F1256" s="2"/>
      <c r="G1256" s="4"/>
      <c r="H1256" s="2"/>
      <c r="I1256" s="4"/>
      <c r="J1256" s="2"/>
      <c r="K1256" s="3"/>
      <c r="L1256" s="3"/>
      <c r="M1256" s="3"/>
      <c r="N1256" s="5"/>
      <c r="O1256" s="5"/>
      <c r="P1256" s="2"/>
      <c r="Q1256" s="2"/>
      <c r="R1256" s="6"/>
      <c r="S1256" s="2"/>
    </row>
    <row r="1257" spans="1:19" x14ac:dyDescent="0.3">
      <c r="A1257" s="2"/>
      <c r="B1257" s="2"/>
      <c r="C1257" s="2"/>
      <c r="D1257" s="2"/>
      <c r="E1257" s="2"/>
      <c r="F1257" s="2"/>
      <c r="G1257" s="4"/>
      <c r="H1257" s="2"/>
      <c r="I1257" s="4"/>
      <c r="J1257" s="2"/>
      <c r="K1257" s="3"/>
      <c r="L1257" s="3"/>
      <c r="M1257" s="3"/>
      <c r="N1257" s="5"/>
      <c r="O1257" s="5"/>
      <c r="P1257" s="2"/>
      <c r="Q1257" s="2"/>
      <c r="R1257" s="6"/>
      <c r="S1257" s="2"/>
    </row>
    <row r="1258" spans="1:19" x14ac:dyDescent="0.3">
      <c r="A1258" s="2"/>
      <c r="B1258" s="2"/>
      <c r="C1258" s="2"/>
      <c r="D1258" s="2"/>
      <c r="E1258" s="2"/>
      <c r="F1258" s="2"/>
      <c r="G1258" s="4"/>
      <c r="H1258" s="2"/>
      <c r="I1258" s="4"/>
      <c r="J1258" s="2"/>
      <c r="K1258" s="3"/>
      <c r="L1258" s="3"/>
      <c r="M1258" s="3"/>
      <c r="N1258" s="5"/>
      <c r="O1258" s="5"/>
      <c r="P1258" s="2"/>
      <c r="Q1258" s="2"/>
      <c r="R1258" s="6"/>
      <c r="S1258" s="2"/>
    </row>
    <row r="1259" spans="1:19" x14ac:dyDescent="0.3">
      <c r="A1259" s="2"/>
      <c r="B1259" s="2"/>
      <c r="C1259" s="2"/>
      <c r="D1259" s="2"/>
      <c r="E1259" s="2"/>
      <c r="F1259" s="2"/>
      <c r="G1259" s="4"/>
      <c r="H1259" s="2"/>
      <c r="I1259" s="4"/>
      <c r="J1259" s="2"/>
      <c r="K1259" s="3"/>
      <c r="L1259" s="3"/>
      <c r="M1259" s="3"/>
      <c r="N1259" s="5"/>
      <c r="O1259" s="5"/>
      <c r="P1259" s="2"/>
      <c r="Q1259" s="2"/>
      <c r="R1259" s="6"/>
      <c r="S1259" s="2"/>
    </row>
    <row r="1260" spans="1:19" x14ac:dyDescent="0.3">
      <c r="A1260" s="2"/>
      <c r="B1260" s="2"/>
      <c r="C1260" s="2"/>
      <c r="D1260" s="2"/>
      <c r="E1260" s="2"/>
      <c r="F1260" s="2"/>
      <c r="G1260" s="4"/>
      <c r="H1260" s="2"/>
      <c r="I1260" s="4"/>
      <c r="J1260" s="2"/>
      <c r="K1260" s="3"/>
      <c r="L1260" s="3"/>
      <c r="M1260" s="3"/>
      <c r="N1260" s="5"/>
      <c r="O1260" s="5"/>
      <c r="P1260" s="2"/>
      <c r="Q1260" s="2"/>
      <c r="R1260" s="6"/>
      <c r="S1260" s="2"/>
    </row>
    <row r="1261" spans="1:19" x14ac:dyDescent="0.3">
      <c r="A1261" s="2"/>
      <c r="B1261" s="2"/>
      <c r="C1261" s="2"/>
      <c r="D1261" s="2"/>
      <c r="E1261" s="2"/>
      <c r="F1261" s="2"/>
      <c r="G1261" s="4"/>
      <c r="H1261" s="2"/>
      <c r="I1261" s="4"/>
      <c r="J1261" s="2"/>
      <c r="K1261" s="3"/>
      <c r="L1261" s="3"/>
      <c r="M1261" s="3"/>
      <c r="N1261" s="5"/>
      <c r="O1261" s="5"/>
      <c r="P1261" s="2"/>
      <c r="Q1261" s="2"/>
      <c r="R1261" s="6"/>
      <c r="S1261" s="2"/>
    </row>
    <row r="1262" spans="1:19" x14ac:dyDescent="0.3">
      <c r="A1262" s="2"/>
      <c r="B1262" s="2"/>
      <c r="C1262" s="2"/>
      <c r="D1262" s="2"/>
      <c r="E1262" s="2"/>
      <c r="F1262" s="2"/>
      <c r="G1262" s="4"/>
      <c r="H1262" s="2"/>
      <c r="I1262" s="4"/>
      <c r="J1262" s="2"/>
      <c r="K1262" s="3"/>
      <c r="L1262" s="3"/>
      <c r="M1262" s="3"/>
      <c r="N1262" s="5"/>
      <c r="O1262" s="5"/>
      <c r="P1262" s="2"/>
      <c r="Q1262" s="2"/>
      <c r="R1262" s="6"/>
      <c r="S1262" s="2"/>
    </row>
    <row r="1263" spans="1:19" x14ac:dyDescent="0.3">
      <c r="A1263" s="2"/>
      <c r="B1263" s="2"/>
      <c r="C1263" s="2"/>
      <c r="D1263" s="2"/>
      <c r="E1263" s="2"/>
      <c r="F1263" s="2"/>
      <c r="G1263" s="4"/>
      <c r="H1263" s="2"/>
      <c r="I1263" s="4"/>
      <c r="J1263" s="2"/>
      <c r="K1263" s="3"/>
      <c r="L1263" s="3"/>
      <c r="M1263" s="3"/>
      <c r="N1263" s="5"/>
      <c r="O1263" s="5"/>
      <c r="P1263" s="2"/>
      <c r="Q1263" s="2"/>
      <c r="R1263" s="6"/>
      <c r="S1263" s="2"/>
    </row>
    <row r="1264" spans="1:19" x14ac:dyDescent="0.3">
      <c r="A1264" s="2"/>
      <c r="B1264" s="2"/>
      <c r="C1264" s="2"/>
      <c r="D1264" s="2"/>
      <c r="E1264" s="2"/>
      <c r="F1264" s="2"/>
      <c r="G1264" s="4"/>
      <c r="H1264" s="2"/>
      <c r="I1264" s="4"/>
      <c r="J1264" s="2"/>
      <c r="K1264" s="3"/>
      <c r="L1264" s="3"/>
      <c r="M1264" s="3"/>
      <c r="N1264" s="5"/>
      <c r="O1264" s="5"/>
      <c r="P1264" s="2"/>
      <c r="Q1264" s="2"/>
      <c r="R1264" s="6"/>
      <c r="S1264" s="2"/>
    </row>
    <row r="1265" spans="1:19" x14ac:dyDescent="0.3">
      <c r="A1265" s="2"/>
      <c r="B1265" s="2"/>
      <c r="C1265" s="2"/>
      <c r="D1265" s="2"/>
      <c r="E1265" s="2"/>
      <c r="F1265" s="2"/>
      <c r="G1265" s="4"/>
      <c r="H1265" s="2"/>
      <c r="I1265" s="4"/>
      <c r="J1265" s="2"/>
      <c r="K1265" s="3"/>
      <c r="L1265" s="3"/>
      <c r="M1265" s="3"/>
      <c r="N1265" s="5"/>
      <c r="O1265" s="5"/>
      <c r="P1265" s="2"/>
      <c r="Q1265" s="2"/>
      <c r="R1265" s="6"/>
      <c r="S1265" s="2"/>
    </row>
    <row r="1266" spans="1:19" x14ac:dyDescent="0.3">
      <c r="A1266" s="2"/>
      <c r="B1266" s="2"/>
      <c r="C1266" s="2"/>
      <c r="D1266" s="2"/>
      <c r="E1266" s="2"/>
      <c r="F1266" s="2"/>
      <c r="G1266" s="4"/>
      <c r="H1266" s="2"/>
      <c r="I1266" s="4"/>
      <c r="J1266" s="2"/>
      <c r="K1266" s="3"/>
      <c r="L1266" s="3"/>
      <c r="M1266" s="3"/>
      <c r="N1266" s="5"/>
      <c r="O1266" s="5"/>
      <c r="P1266" s="2"/>
      <c r="Q1266" s="2"/>
      <c r="R1266" s="6"/>
      <c r="S1266" s="2"/>
    </row>
    <row r="1267" spans="1:19" x14ac:dyDescent="0.3">
      <c r="A1267" s="2"/>
      <c r="B1267" s="2"/>
      <c r="C1267" s="2"/>
      <c r="D1267" s="2"/>
      <c r="E1267" s="2"/>
      <c r="F1267" s="2"/>
      <c r="G1267" s="4"/>
      <c r="H1267" s="2"/>
      <c r="I1267" s="4"/>
      <c r="J1267" s="2"/>
      <c r="K1267" s="3"/>
      <c r="L1267" s="3"/>
      <c r="M1267" s="3"/>
      <c r="N1267" s="5"/>
      <c r="O1267" s="5"/>
      <c r="P1267" s="2"/>
      <c r="Q1267" s="2"/>
      <c r="R1267" s="6"/>
      <c r="S1267" s="2"/>
    </row>
    <row r="1268" spans="1:19" x14ac:dyDescent="0.3">
      <c r="A1268" s="2"/>
      <c r="B1268" s="2"/>
      <c r="C1268" s="2"/>
      <c r="D1268" s="2"/>
      <c r="E1268" s="2"/>
      <c r="F1268" s="2"/>
      <c r="G1268" s="4"/>
      <c r="H1268" s="2"/>
      <c r="I1268" s="4"/>
      <c r="J1268" s="2"/>
      <c r="K1268" s="3"/>
      <c r="L1268" s="3"/>
      <c r="M1268" s="3"/>
      <c r="N1268" s="5"/>
      <c r="O1268" s="5"/>
      <c r="P1268" s="2"/>
      <c r="Q1268" s="2"/>
      <c r="R1268" s="6"/>
      <c r="S1268" s="2"/>
    </row>
    <row r="1269" spans="1:19" x14ac:dyDescent="0.3">
      <c r="A1269" s="2"/>
      <c r="B1269" s="2"/>
      <c r="C1269" s="2"/>
      <c r="D1269" s="2"/>
      <c r="E1269" s="2"/>
      <c r="F1269" s="2"/>
      <c r="G1269" s="4"/>
      <c r="H1269" s="2"/>
      <c r="I1269" s="4"/>
      <c r="J1269" s="2"/>
      <c r="K1269" s="3"/>
      <c r="L1269" s="3"/>
      <c r="M1269" s="3"/>
      <c r="N1269" s="5"/>
      <c r="O1269" s="5"/>
      <c r="P1269" s="2"/>
      <c r="Q1269" s="2"/>
      <c r="R1269" s="6"/>
      <c r="S1269" s="2"/>
    </row>
    <row r="1270" spans="1:19" x14ac:dyDescent="0.3">
      <c r="A1270" s="2"/>
      <c r="B1270" s="2"/>
      <c r="C1270" s="2"/>
      <c r="D1270" s="2"/>
      <c r="E1270" s="2"/>
      <c r="F1270" s="2"/>
      <c r="G1270" s="4"/>
      <c r="H1270" s="2"/>
      <c r="I1270" s="4"/>
      <c r="J1270" s="2"/>
      <c r="K1270" s="3"/>
      <c r="L1270" s="3"/>
      <c r="M1270" s="3"/>
      <c r="N1270" s="5"/>
      <c r="O1270" s="5"/>
      <c r="P1270" s="2"/>
      <c r="Q1270" s="2"/>
      <c r="R1270" s="6"/>
      <c r="S1270" s="2"/>
    </row>
    <row r="1271" spans="1:19" x14ac:dyDescent="0.3">
      <c r="A1271" s="2"/>
      <c r="B1271" s="2"/>
      <c r="C1271" s="2"/>
      <c r="D1271" s="2"/>
      <c r="E1271" s="2"/>
      <c r="F1271" s="2"/>
      <c r="G1271" s="4"/>
      <c r="H1271" s="2"/>
      <c r="I1271" s="4"/>
      <c r="J1271" s="2"/>
      <c r="K1271" s="3"/>
      <c r="L1271" s="3"/>
      <c r="M1271" s="3"/>
      <c r="N1271" s="5"/>
      <c r="O1271" s="5"/>
      <c r="P1271" s="2"/>
      <c r="Q1271" s="2"/>
      <c r="R1271" s="6"/>
      <c r="S1271" s="2"/>
    </row>
    <row r="1272" spans="1:19" x14ac:dyDescent="0.3">
      <c r="A1272" s="2"/>
      <c r="B1272" s="2"/>
      <c r="C1272" s="2"/>
      <c r="D1272" s="2"/>
      <c r="E1272" s="2"/>
      <c r="F1272" s="2"/>
      <c r="G1272" s="4"/>
      <c r="H1272" s="2"/>
      <c r="I1272" s="4"/>
      <c r="J1272" s="2"/>
      <c r="K1272" s="3"/>
      <c r="L1272" s="3"/>
      <c r="M1272" s="3"/>
      <c r="N1272" s="5"/>
      <c r="O1272" s="5"/>
      <c r="P1272" s="2"/>
      <c r="Q1272" s="2"/>
      <c r="R1272" s="6"/>
      <c r="S1272" s="2"/>
    </row>
    <row r="1273" spans="1:19" x14ac:dyDescent="0.3">
      <c r="A1273" s="2"/>
      <c r="B1273" s="2"/>
      <c r="C1273" s="2"/>
      <c r="D1273" s="2"/>
      <c r="E1273" s="2"/>
      <c r="F1273" s="2"/>
      <c r="G1273" s="4"/>
      <c r="H1273" s="2"/>
      <c r="I1273" s="4"/>
      <c r="J1273" s="2"/>
      <c r="K1273" s="3"/>
      <c r="L1273" s="3"/>
      <c r="M1273" s="3"/>
      <c r="N1273" s="5"/>
      <c r="O1273" s="5"/>
      <c r="P1273" s="2"/>
      <c r="Q1273" s="2"/>
      <c r="R1273" s="6"/>
      <c r="S1273" s="2"/>
    </row>
    <row r="1274" spans="1:19" x14ac:dyDescent="0.3">
      <c r="A1274" s="2"/>
      <c r="B1274" s="2"/>
      <c r="C1274" s="2"/>
      <c r="D1274" s="2"/>
      <c r="E1274" s="2"/>
      <c r="F1274" s="2"/>
      <c r="G1274" s="4"/>
      <c r="H1274" s="2"/>
      <c r="I1274" s="4"/>
      <c r="J1274" s="2"/>
      <c r="K1274" s="3"/>
      <c r="L1274" s="3"/>
      <c r="M1274" s="3"/>
      <c r="N1274" s="5"/>
      <c r="O1274" s="5"/>
      <c r="P1274" s="2"/>
      <c r="Q1274" s="2"/>
      <c r="R1274" s="6"/>
      <c r="S1274" s="2"/>
    </row>
    <row r="1275" spans="1:19" x14ac:dyDescent="0.3">
      <c r="A1275" s="2"/>
      <c r="B1275" s="2"/>
      <c r="C1275" s="2"/>
      <c r="D1275" s="2"/>
      <c r="E1275" s="2"/>
      <c r="F1275" s="2"/>
      <c r="G1275" s="4"/>
      <c r="H1275" s="2"/>
      <c r="I1275" s="4"/>
      <c r="J1275" s="2"/>
      <c r="K1275" s="3"/>
      <c r="L1275" s="3"/>
      <c r="M1275" s="3"/>
      <c r="N1275" s="5"/>
      <c r="O1275" s="5"/>
      <c r="P1275" s="2"/>
      <c r="Q1275" s="2"/>
      <c r="R1275" s="6"/>
      <c r="S1275" s="2"/>
    </row>
    <row r="1276" spans="1:19" x14ac:dyDescent="0.3">
      <c r="A1276" s="2"/>
      <c r="B1276" s="2"/>
      <c r="C1276" s="2"/>
      <c r="D1276" s="2"/>
      <c r="E1276" s="2"/>
      <c r="F1276" s="2"/>
      <c r="G1276" s="4"/>
      <c r="H1276" s="2"/>
      <c r="I1276" s="4"/>
      <c r="J1276" s="2"/>
      <c r="K1276" s="3"/>
      <c r="L1276" s="3"/>
      <c r="M1276" s="3"/>
      <c r="N1276" s="5"/>
      <c r="O1276" s="5"/>
      <c r="P1276" s="2"/>
      <c r="Q1276" s="2"/>
      <c r="R1276" s="6"/>
      <c r="S1276" s="2"/>
    </row>
    <row r="1277" spans="1:19" x14ac:dyDescent="0.3">
      <c r="A1277" s="2"/>
      <c r="B1277" s="2"/>
      <c r="C1277" s="2"/>
      <c r="D1277" s="2"/>
      <c r="E1277" s="2"/>
      <c r="F1277" s="2"/>
      <c r="G1277" s="4"/>
      <c r="H1277" s="2"/>
      <c r="I1277" s="4"/>
      <c r="J1277" s="2"/>
      <c r="K1277" s="3"/>
      <c r="L1277" s="3"/>
      <c r="M1277" s="3"/>
      <c r="N1277" s="5"/>
      <c r="O1277" s="5"/>
      <c r="P1277" s="2"/>
      <c r="Q1277" s="2"/>
      <c r="R1277" s="2"/>
      <c r="S1277" s="2"/>
    </row>
    <row r="1278" spans="1:19" x14ac:dyDescent="0.3">
      <c r="A1278" s="2"/>
      <c r="B1278" s="2"/>
      <c r="C1278" s="2"/>
      <c r="D1278" s="2"/>
      <c r="E1278" s="2"/>
      <c r="F1278" s="2"/>
      <c r="G1278" s="4"/>
      <c r="H1278" s="2"/>
      <c r="I1278" s="4"/>
      <c r="J1278" s="2"/>
      <c r="K1278" s="3"/>
      <c r="L1278" s="3"/>
      <c r="M1278" s="3"/>
      <c r="N1278" s="5"/>
      <c r="O1278" s="5"/>
      <c r="P1278" s="2"/>
      <c r="Q1278" s="2"/>
      <c r="R1278" s="2"/>
      <c r="S1278" s="2"/>
    </row>
    <row r="1279" spans="1:19" x14ac:dyDescent="0.3">
      <c r="A1279" s="2"/>
      <c r="B1279" s="2"/>
      <c r="C1279" s="2"/>
      <c r="D1279" s="2"/>
      <c r="E1279" s="2"/>
      <c r="F1279" s="2"/>
      <c r="G1279" s="4"/>
      <c r="H1279" s="2"/>
      <c r="I1279" s="4"/>
      <c r="J1279" s="2"/>
      <c r="K1279" s="3"/>
      <c r="L1279" s="3"/>
      <c r="M1279" s="3"/>
      <c r="N1279" s="5"/>
      <c r="O1279" s="5"/>
      <c r="P1279" s="2"/>
      <c r="Q1279" s="2"/>
      <c r="R1279" s="6"/>
      <c r="S1279" s="2"/>
    </row>
    <row r="1280" spans="1:19" x14ac:dyDescent="0.3">
      <c r="A1280" s="2"/>
      <c r="B1280" s="2"/>
      <c r="C1280" s="2"/>
      <c r="D1280" s="2"/>
      <c r="E1280" s="2"/>
      <c r="F1280" s="2"/>
      <c r="G1280" s="4"/>
      <c r="H1280" s="2"/>
      <c r="I1280" s="4"/>
      <c r="J1280" s="2"/>
      <c r="K1280" s="3"/>
      <c r="L1280" s="3"/>
      <c r="M1280" s="3"/>
      <c r="N1280" s="5"/>
      <c r="O1280" s="5"/>
      <c r="P1280" s="2"/>
      <c r="Q1280" s="2"/>
      <c r="R1280" s="2"/>
      <c r="S1280" s="2"/>
    </row>
    <row r="1281" spans="1:19" x14ac:dyDescent="0.3">
      <c r="A1281" s="2"/>
      <c r="B1281" s="2"/>
      <c r="C1281" s="2"/>
      <c r="D1281" s="2"/>
      <c r="E1281" s="2"/>
      <c r="F1281" s="2"/>
      <c r="G1281" s="4"/>
      <c r="H1281" s="2"/>
      <c r="I1281" s="4"/>
      <c r="J1281" s="2"/>
      <c r="K1281" s="3"/>
      <c r="L1281" s="3"/>
      <c r="M1281" s="3"/>
      <c r="N1281" s="5"/>
      <c r="O1281" s="5"/>
      <c r="P1281" s="2"/>
      <c r="Q1281" s="2"/>
      <c r="R1281" s="2"/>
      <c r="S1281" s="2"/>
    </row>
    <row r="1282" spans="1:19" x14ac:dyDescent="0.3">
      <c r="A1282" s="2"/>
      <c r="B1282" s="2"/>
      <c r="C1282" s="2"/>
      <c r="D1282" s="2"/>
      <c r="E1282" s="2"/>
      <c r="F1282" s="2"/>
      <c r="G1282" s="4"/>
      <c r="H1282" s="2"/>
      <c r="I1282" s="4"/>
      <c r="J1282" s="2"/>
      <c r="K1282" s="3"/>
      <c r="L1282" s="3"/>
      <c r="M1282" s="3"/>
      <c r="N1282" s="5"/>
      <c r="O1282" s="5"/>
      <c r="P1282" s="2"/>
      <c r="Q1282" s="2"/>
      <c r="R1282" s="6"/>
      <c r="S1282" s="2"/>
    </row>
    <row r="1283" spans="1:19" x14ac:dyDescent="0.3">
      <c r="A1283" s="2"/>
      <c r="B1283" s="2"/>
      <c r="C1283" s="2"/>
      <c r="D1283" s="2"/>
      <c r="E1283" s="2"/>
      <c r="F1283" s="2"/>
      <c r="G1283" s="4"/>
      <c r="H1283" s="2"/>
      <c r="I1283" s="4"/>
      <c r="J1283" s="2"/>
      <c r="K1283" s="3"/>
      <c r="L1283" s="3"/>
      <c r="M1283" s="3"/>
      <c r="N1283" s="5"/>
      <c r="O1283" s="5"/>
      <c r="P1283" s="2"/>
      <c r="Q1283" s="2"/>
      <c r="R1283" s="2"/>
      <c r="S1283" s="2"/>
    </row>
    <row r="1284" spans="1:19" x14ac:dyDescent="0.3">
      <c r="A1284" s="2"/>
      <c r="B1284" s="2"/>
      <c r="C1284" s="2"/>
      <c r="D1284" s="2"/>
      <c r="E1284" s="2"/>
      <c r="F1284" s="2"/>
      <c r="G1284" s="4"/>
      <c r="H1284" s="2"/>
      <c r="I1284" s="4"/>
      <c r="J1284" s="2"/>
      <c r="K1284" s="3"/>
      <c r="L1284" s="3"/>
      <c r="M1284" s="3"/>
      <c r="N1284" s="5"/>
      <c r="O1284" s="5"/>
      <c r="P1284" s="2"/>
      <c r="Q1284" s="2"/>
      <c r="R1284" s="6"/>
      <c r="S1284" s="2"/>
    </row>
    <row r="1285" spans="1:19" x14ac:dyDescent="0.3">
      <c r="A1285" s="2"/>
      <c r="B1285" s="2"/>
      <c r="C1285" s="2"/>
      <c r="D1285" s="2"/>
      <c r="E1285" s="2"/>
      <c r="F1285" s="2"/>
      <c r="G1285" s="4"/>
      <c r="H1285" s="2"/>
      <c r="I1285" s="4"/>
      <c r="J1285" s="2"/>
      <c r="K1285" s="3"/>
      <c r="L1285" s="3"/>
      <c r="M1285" s="3"/>
      <c r="N1285" s="5"/>
      <c r="O1285" s="5"/>
      <c r="P1285" s="2"/>
      <c r="Q1285" s="2"/>
      <c r="R1285" s="6"/>
      <c r="S1285" s="2"/>
    </row>
    <row r="1286" spans="1:19" x14ac:dyDescent="0.3">
      <c r="A1286" s="2"/>
      <c r="B1286" s="2"/>
      <c r="C1286" s="2"/>
      <c r="D1286" s="2"/>
      <c r="E1286" s="2"/>
      <c r="F1286" s="2"/>
      <c r="G1286" s="4"/>
      <c r="H1286" s="2"/>
      <c r="I1286" s="4"/>
      <c r="J1286" s="2"/>
      <c r="K1286" s="3"/>
      <c r="L1286" s="3"/>
      <c r="M1286" s="3"/>
      <c r="N1286" s="5"/>
      <c r="O1286" s="5"/>
      <c r="P1286" s="2"/>
      <c r="Q1286" s="2"/>
      <c r="R1286" s="6"/>
      <c r="S1286" s="2"/>
    </row>
    <row r="1287" spans="1:19" x14ac:dyDescent="0.3">
      <c r="A1287" s="2"/>
      <c r="B1287" s="2"/>
      <c r="C1287" s="2"/>
      <c r="D1287" s="2"/>
      <c r="E1287" s="2"/>
      <c r="F1287" s="2"/>
      <c r="G1287" s="4"/>
      <c r="H1287" s="2"/>
      <c r="I1287" s="4"/>
      <c r="J1287" s="2"/>
      <c r="K1287" s="3"/>
      <c r="L1287" s="3"/>
      <c r="M1287" s="3"/>
      <c r="N1287" s="5"/>
      <c r="O1287" s="5"/>
      <c r="P1287" s="2"/>
      <c r="Q1287" s="2"/>
      <c r="R1287" s="6"/>
      <c r="S1287" s="2"/>
    </row>
    <row r="1288" spans="1:19" x14ac:dyDescent="0.3">
      <c r="A1288" s="2"/>
      <c r="B1288" s="2"/>
      <c r="C1288" s="2"/>
      <c r="D1288" s="2"/>
      <c r="E1288" s="2"/>
      <c r="F1288" s="2"/>
      <c r="G1288" s="4"/>
      <c r="H1288" s="2"/>
      <c r="I1288" s="4"/>
      <c r="J1288" s="2"/>
      <c r="K1288" s="3"/>
      <c r="L1288" s="3"/>
      <c r="M1288" s="3"/>
      <c r="N1288" s="5"/>
      <c r="O1288" s="5"/>
      <c r="P1288" s="2"/>
      <c r="Q1288" s="2"/>
      <c r="R1288" s="6"/>
      <c r="S1288" s="2"/>
    </row>
    <row r="1289" spans="1:19" x14ac:dyDescent="0.3">
      <c r="A1289" s="2"/>
      <c r="B1289" s="2"/>
      <c r="C1289" s="2"/>
      <c r="D1289" s="2"/>
      <c r="E1289" s="2"/>
      <c r="F1289" s="2"/>
      <c r="G1289" s="4"/>
      <c r="H1289" s="2"/>
      <c r="I1289" s="4"/>
      <c r="J1289" s="2"/>
      <c r="K1289" s="3"/>
      <c r="L1289" s="3"/>
      <c r="M1289" s="3"/>
      <c r="N1289" s="5"/>
      <c r="O1289" s="5"/>
      <c r="P1289" s="2"/>
      <c r="Q1289" s="2"/>
      <c r="R1289" s="6"/>
      <c r="S1289" s="2"/>
    </row>
    <row r="1290" spans="1:19" x14ac:dyDescent="0.3">
      <c r="A1290" s="2"/>
      <c r="B1290" s="2"/>
      <c r="C1290" s="2"/>
      <c r="D1290" s="2"/>
      <c r="E1290" s="2"/>
      <c r="F1290" s="2"/>
      <c r="G1290" s="4"/>
      <c r="H1290" s="2"/>
      <c r="I1290" s="4"/>
      <c r="J1290" s="2"/>
      <c r="K1290" s="3"/>
      <c r="L1290" s="3"/>
      <c r="M1290" s="3"/>
      <c r="N1290" s="5"/>
      <c r="O1290" s="5"/>
      <c r="P1290" s="2"/>
      <c r="Q1290" s="2"/>
      <c r="R1290" s="6"/>
      <c r="S1290" s="2"/>
    </row>
    <row r="1291" spans="1:19" x14ac:dyDescent="0.3">
      <c r="A1291" s="2"/>
      <c r="B1291" s="2"/>
      <c r="C1291" s="2"/>
      <c r="D1291" s="2"/>
      <c r="E1291" s="2"/>
      <c r="F1291" s="2"/>
      <c r="G1291" s="4"/>
      <c r="H1291" s="2"/>
      <c r="I1291" s="4"/>
      <c r="J1291" s="2"/>
      <c r="K1291" s="3"/>
      <c r="L1291" s="3"/>
      <c r="M1291" s="3"/>
      <c r="N1291" s="5"/>
      <c r="O1291" s="5"/>
      <c r="P1291" s="2"/>
      <c r="Q1291" s="2"/>
      <c r="R1291" s="6"/>
      <c r="S1291" s="2"/>
    </row>
    <row r="1292" spans="1:19" x14ac:dyDescent="0.3">
      <c r="A1292" s="2"/>
      <c r="B1292" s="2"/>
      <c r="C1292" s="2"/>
      <c r="D1292" s="2"/>
      <c r="E1292" s="2"/>
      <c r="F1292" s="2"/>
      <c r="G1292" s="4"/>
      <c r="H1292" s="2"/>
      <c r="I1292" s="4"/>
      <c r="J1292" s="2"/>
      <c r="K1292" s="3"/>
      <c r="L1292" s="3"/>
      <c r="M1292" s="3"/>
      <c r="N1292" s="5"/>
      <c r="O1292" s="5"/>
      <c r="P1292" s="2"/>
      <c r="Q1292" s="2"/>
      <c r="R1292" s="6"/>
      <c r="S1292" s="2"/>
    </row>
    <row r="1293" spans="1:19" x14ac:dyDescent="0.3">
      <c r="A1293" s="2"/>
      <c r="B1293" s="2"/>
      <c r="C1293" s="2"/>
      <c r="D1293" s="2"/>
      <c r="E1293" s="2"/>
      <c r="F1293" s="2"/>
      <c r="G1293" s="4"/>
      <c r="H1293" s="2"/>
      <c r="I1293" s="4"/>
      <c r="J1293" s="2"/>
      <c r="K1293" s="3"/>
      <c r="L1293" s="3"/>
      <c r="M1293" s="3"/>
      <c r="N1293" s="5"/>
      <c r="O1293" s="5"/>
      <c r="P1293" s="2"/>
      <c r="Q1293" s="2"/>
      <c r="R1293" s="6"/>
      <c r="S1293" s="2"/>
    </row>
    <row r="1294" spans="1:19" x14ac:dyDescent="0.3">
      <c r="A1294" s="2"/>
      <c r="B1294" s="2"/>
      <c r="C1294" s="2"/>
      <c r="D1294" s="2"/>
      <c r="E1294" s="2"/>
      <c r="F1294" s="2"/>
      <c r="G1294" s="4"/>
      <c r="H1294" s="2"/>
      <c r="I1294" s="4"/>
      <c r="J1294" s="2"/>
      <c r="K1294" s="3"/>
      <c r="L1294" s="3"/>
      <c r="M1294" s="3"/>
      <c r="N1294" s="5"/>
      <c r="O1294" s="5"/>
      <c r="P1294" s="2"/>
      <c r="Q1294" s="2"/>
      <c r="R1294" s="2"/>
      <c r="S1294" s="2"/>
    </row>
    <row r="1295" spans="1:19" x14ac:dyDescent="0.3">
      <c r="A1295" s="2"/>
      <c r="B1295" s="2"/>
      <c r="C1295" s="2"/>
      <c r="D1295" s="2"/>
      <c r="E1295" s="2"/>
      <c r="F1295" s="2"/>
      <c r="G1295" s="4"/>
      <c r="H1295" s="2"/>
      <c r="I1295" s="4"/>
      <c r="J1295" s="2"/>
      <c r="K1295" s="3"/>
      <c r="L1295" s="3"/>
      <c r="M1295" s="3"/>
      <c r="N1295" s="5"/>
      <c r="O1295" s="5"/>
      <c r="P1295" s="2"/>
      <c r="Q1295" s="2"/>
      <c r="R1295" s="2"/>
      <c r="S1295" s="2"/>
    </row>
    <row r="1296" spans="1:19" x14ac:dyDescent="0.3">
      <c r="A1296" s="2"/>
      <c r="B1296" s="2"/>
      <c r="C1296" s="2"/>
      <c r="D1296" s="2"/>
      <c r="E1296" s="2"/>
      <c r="F1296" s="2"/>
      <c r="G1296" s="4"/>
      <c r="H1296" s="2"/>
      <c r="I1296" s="4"/>
      <c r="J1296" s="2"/>
      <c r="K1296" s="3"/>
      <c r="L1296" s="3"/>
      <c r="M1296" s="3"/>
      <c r="N1296" s="5"/>
      <c r="O1296" s="5"/>
      <c r="P1296" s="2"/>
      <c r="Q1296" s="2"/>
      <c r="R1296" s="6"/>
      <c r="S1296" s="2"/>
    </row>
  </sheetData>
  <autoFilter ref="A1:S890" xr:uid="{00000000-0009-0000-0000-000000000000}"/>
  <conditionalFormatting sqref="T1:T1048576">
    <cfRule type="duplicateValues" dxfId="5"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448FB-774C-4C04-9F29-BE6F0F73D30A}">
  <dimension ref="A1:AK883"/>
  <sheetViews>
    <sheetView topLeftCell="P1" zoomScale="80" zoomScaleNormal="80" workbookViewId="0">
      <pane ySplit="1" topLeftCell="A194" activePane="bottomLeft" state="frozen"/>
      <selection pane="bottomLeft" activeCell="R195" sqref="R195:R196"/>
    </sheetView>
  </sheetViews>
  <sheetFormatPr defaultRowHeight="13" x14ac:dyDescent="0.3"/>
  <cols>
    <col min="1" max="1" width="11" bestFit="1" customWidth="1"/>
    <col min="2" max="2" width="22.453125" customWidth="1"/>
    <col min="3" max="4" width="12.7265625" customWidth="1"/>
    <col min="5" max="5" width="20.453125" customWidth="1"/>
    <col min="7" max="7" width="8.26953125" customWidth="1"/>
    <col min="9" max="9" width="13.453125" customWidth="1"/>
    <col min="13" max="13" width="14.54296875" customWidth="1"/>
    <col min="14" max="15" width="18.54296875" customWidth="1"/>
    <col min="16" max="17" width="15.81640625" customWidth="1"/>
    <col min="18" max="18" width="19.54296875" customWidth="1"/>
    <col min="19" max="19" width="10.453125" customWidth="1"/>
    <col min="20" max="20" width="20.26953125" customWidth="1"/>
    <col min="22" max="22" width="16.54296875" customWidth="1"/>
    <col min="23" max="23" width="12.453125" customWidth="1"/>
    <col min="24" max="24" width="22.54296875" customWidth="1"/>
  </cols>
  <sheetData>
    <row r="1" spans="1:24" ht="26" x14ac:dyDescent="0.3">
      <c r="A1" s="1" t="s">
        <v>45</v>
      </c>
      <c r="B1" s="1" t="s">
        <v>8</v>
      </c>
      <c r="C1" s="1" t="s">
        <v>46</v>
      </c>
      <c r="D1" s="1" t="s">
        <v>47</v>
      </c>
      <c r="E1" s="1" t="s">
        <v>48</v>
      </c>
      <c r="F1" s="1" t="s">
        <v>28</v>
      </c>
      <c r="G1" s="1" t="s">
        <v>49</v>
      </c>
      <c r="H1" s="1" t="s">
        <v>50</v>
      </c>
      <c r="I1" s="1" t="s">
        <v>51</v>
      </c>
      <c r="J1" s="1" t="s">
        <v>52</v>
      </c>
      <c r="K1" s="1" t="s">
        <v>53</v>
      </c>
      <c r="L1" s="1" t="s">
        <v>54</v>
      </c>
      <c r="M1" s="1" t="s">
        <v>55</v>
      </c>
      <c r="N1" s="1" t="s">
        <v>56</v>
      </c>
      <c r="O1" s="1" t="s">
        <v>327</v>
      </c>
      <c r="P1" s="1" t="s">
        <v>328</v>
      </c>
      <c r="Q1" s="1" t="s">
        <v>57</v>
      </c>
      <c r="R1" s="1" t="s">
        <v>329</v>
      </c>
      <c r="S1" s="1" t="s">
        <v>58</v>
      </c>
      <c r="T1" s="1" t="s">
        <v>59</v>
      </c>
      <c r="U1" s="1" t="s">
        <v>60</v>
      </c>
      <c r="V1" s="1" t="s">
        <v>330</v>
      </c>
      <c r="W1" s="1" t="s">
        <v>61</v>
      </c>
      <c r="X1" s="40" t="s">
        <v>62</v>
      </c>
    </row>
    <row r="2" spans="1:24" x14ac:dyDescent="0.3">
      <c r="A2" s="2">
        <v>1000001010</v>
      </c>
      <c r="B2" s="2" t="s">
        <v>63</v>
      </c>
      <c r="C2" s="2" t="s">
        <v>64</v>
      </c>
      <c r="D2" s="2" t="s">
        <v>65</v>
      </c>
      <c r="E2" s="2" t="s">
        <v>66</v>
      </c>
      <c r="F2" s="2" t="s">
        <v>67</v>
      </c>
      <c r="G2" s="3">
        <v>2</v>
      </c>
      <c r="H2" s="2" t="s">
        <v>68</v>
      </c>
      <c r="I2" s="4">
        <v>2.16</v>
      </c>
      <c r="J2" s="2" t="s">
        <v>69</v>
      </c>
      <c r="K2" s="3">
        <v>100000</v>
      </c>
      <c r="L2" s="3" t="s">
        <v>70</v>
      </c>
      <c r="M2" s="3">
        <f>+G2*K2</f>
        <v>200000</v>
      </c>
      <c r="N2" s="5">
        <v>45127</v>
      </c>
      <c r="O2" s="43">
        <f>WEEKDAY(N2,2)</f>
        <v>4</v>
      </c>
      <c r="P2" s="43">
        <f>MONTH(N2)</f>
        <v>7</v>
      </c>
      <c r="Q2" s="5">
        <v>45127</v>
      </c>
      <c r="R2" s="43">
        <f>MONTH(Q2)</f>
        <v>7</v>
      </c>
      <c r="S2" s="2"/>
      <c r="T2" s="2"/>
      <c r="U2" s="2">
        <v>0</v>
      </c>
      <c r="V2" s="45">
        <f>M2-U2</f>
        <v>200000</v>
      </c>
      <c r="W2" s="2" t="s">
        <v>71</v>
      </c>
      <c r="X2" t="str">
        <f t="shared" ref="X2:X65" si="0">_xlfn.CONCAT(A2:W2)</f>
        <v>1000001010KERAMIK 123BAMBANGAGT602503RdPalacio Perla60X602BOX2,16M2100000Biru20000045127474512770200000Depok</v>
      </c>
    </row>
    <row r="3" spans="1:24" x14ac:dyDescent="0.3">
      <c r="A3" s="2">
        <v>1000001010</v>
      </c>
      <c r="B3" s="2" t="s">
        <v>63</v>
      </c>
      <c r="C3" s="2" t="s">
        <v>64</v>
      </c>
      <c r="D3" s="2" t="s">
        <v>65</v>
      </c>
      <c r="E3" s="2" t="s">
        <v>66</v>
      </c>
      <c r="F3" s="2" t="s">
        <v>67</v>
      </c>
      <c r="G3" s="3">
        <v>1</v>
      </c>
      <c r="H3" s="2" t="s">
        <v>68</v>
      </c>
      <c r="I3" s="4">
        <v>1.08</v>
      </c>
      <c r="J3" s="2" t="s">
        <v>69</v>
      </c>
      <c r="K3" s="3">
        <v>100000</v>
      </c>
      <c r="L3" s="3" t="s">
        <v>70</v>
      </c>
      <c r="M3" s="3">
        <v>100000</v>
      </c>
      <c r="N3" s="5">
        <v>45133</v>
      </c>
      <c r="O3" s="43">
        <f t="shared" ref="O3:O68" si="1">WEEKDAY(N3,2)</f>
        <v>3</v>
      </c>
      <c r="P3" s="43">
        <f t="shared" ref="P3:P66" si="2">MONTH(N3)</f>
        <v>7</v>
      </c>
      <c r="Q3" s="5">
        <v>45133</v>
      </c>
      <c r="R3" s="43">
        <f t="shared" ref="R3:R68" si="3">MONTH(Q3)</f>
        <v>7</v>
      </c>
      <c r="S3" s="2"/>
      <c r="T3" s="2"/>
      <c r="U3" s="2">
        <v>0</v>
      </c>
      <c r="V3" s="45">
        <f t="shared" ref="V3:V66" si="4">M3-U3</f>
        <v>100000</v>
      </c>
      <c r="W3" s="2" t="s">
        <v>71</v>
      </c>
      <c r="X3" t="str">
        <f t="shared" si="0"/>
        <v>1000001010KERAMIK 123BAMBANGAGT602503RdPalacio Perla60X601BOX1,08M2100000Biru10000045133374513370100000Depok</v>
      </c>
    </row>
    <row r="4" spans="1:24" x14ac:dyDescent="0.3">
      <c r="A4" s="2">
        <v>1000001212</v>
      </c>
      <c r="B4" s="2" t="s">
        <v>72</v>
      </c>
      <c r="C4" s="2" t="s">
        <v>64</v>
      </c>
      <c r="D4" s="2" t="s">
        <v>73</v>
      </c>
      <c r="E4" s="2" t="s">
        <v>74</v>
      </c>
      <c r="F4" s="2" t="s">
        <v>67</v>
      </c>
      <c r="G4" s="3">
        <v>26</v>
      </c>
      <c r="H4" s="2" t="s">
        <v>68</v>
      </c>
      <c r="I4" s="4">
        <v>28.08</v>
      </c>
      <c r="J4" s="2" t="s">
        <v>69</v>
      </c>
      <c r="K4" s="3">
        <v>100000</v>
      </c>
      <c r="L4" s="3" t="s">
        <v>70</v>
      </c>
      <c r="M4" s="3">
        <v>2600000</v>
      </c>
      <c r="N4" s="5">
        <v>45159</v>
      </c>
      <c r="O4" s="43">
        <f t="shared" si="1"/>
        <v>1</v>
      </c>
      <c r="P4" s="43">
        <f t="shared" si="2"/>
        <v>8</v>
      </c>
      <c r="Q4" s="5">
        <v>45160</v>
      </c>
      <c r="R4" s="43">
        <f t="shared" si="3"/>
        <v>8</v>
      </c>
      <c r="S4" s="2"/>
      <c r="T4" s="2"/>
      <c r="U4" s="2">
        <v>0</v>
      </c>
      <c r="V4" s="45">
        <f t="shared" si="4"/>
        <v>2600000</v>
      </c>
      <c r="W4" s="2" t="s">
        <v>75</v>
      </c>
      <c r="X4" t="str">
        <f t="shared" si="0"/>
        <v>1000001212KARYA MATERIALBAMBANGAGT602201RSiberia White60X6026BOX28,08M2100000Biru2600000451591845160802600000Bekasi</v>
      </c>
    </row>
    <row r="5" spans="1:24" x14ac:dyDescent="0.3">
      <c r="A5" s="2">
        <v>1000001212</v>
      </c>
      <c r="B5" s="2" t="s">
        <v>72</v>
      </c>
      <c r="C5" s="2" t="s">
        <v>64</v>
      </c>
      <c r="D5" s="2" t="s">
        <v>73</v>
      </c>
      <c r="E5" s="2" t="s">
        <v>74</v>
      </c>
      <c r="F5" s="2" t="s">
        <v>67</v>
      </c>
      <c r="G5" s="3">
        <v>9</v>
      </c>
      <c r="H5" s="2" t="s">
        <v>68</v>
      </c>
      <c r="I5" s="4">
        <v>9.7200000000000006</v>
      </c>
      <c r="J5" s="2" t="s">
        <v>69</v>
      </c>
      <c r="K5" s="3">
        <v>100000</v>
      </c>
      <c r="L5" s="3" t="s">
        <v>70</v>
      </c>
      <c r="M5" s="3">
        <v>900000</v>
      </c>
      <c r="N5" s="5">
        <v>45160</v>
      </c>
      <c r="O5" s="43">
        <f t="shared" si="1"/>
        <v>2</v>
      </c>
      <c r="P5" s="43">
        <f t="shared" si="2"/>
        <v>8</v>
      </c>
      <c r="Q5" s="5">
        <v>45161</v>
      </c>
      <c r="R5" s="43">
        <f t="shared" si="3"/>
        <v>8</v>
      </c>
      <c r="S5" s="2"/>
      <c r="T5" s="2"/>
      <c r="U5" s="2">
        <v>0</v>
      </c>
      <c r="V5" s="45">
        <f t="shared" si="4"/>
        <v>900000</v>
      </c>
      <c r="W5" s="2" t="s">
        <v>75</v>
      </c>
      <c r="X5" t="str">
        <f t="shared" si="0"/>
        <v>1000001212KARYA MATERIALBAMBANGAGT602201RSiberia White60X609BOX9,72M2100000Biru90000045160284516180900000Bekasi</v>
      </c>
    </row>
    <row r="6" spans="1:24" x14ac:dyDescent="0.3">
      <c r="A6" s="2">
        <v>1000001212</v>
      </c>
      <c r="B6" s="2" t="s">
        <v>72</v>
      </c>
      <c r="C6" s="2" t="s">
        <v>64</v>
      </c>
      <c r="D6" s="2" t="s">
        <v>76</v>
      </c>
      <c r="E6" s="2" t="s">
        <v>77</v>
      </c>
      <c r="F6" s="2" t="s">
        <v>67</v>
      </c>
      <c r="G6" s="3">
        <v>48</v>
      </c>
      <c r="H6" s="2" t="s">
        <v>68</v>
      </c>
      <c r="I6" s="4">
        <v>51.84</v>
      </c>
      <c r="J6" s="2" t="s">
        <v>69</v>
      </c>
      <c r="K6" s="3">
        <v>100000</v>
      </c>
      <c r="L6" s="3" t="s">
        <v>70</v>
      </c>
      <c r="M6" s="3">
        <v>4800000</v>
      </c>
      <c r="N6" s="5">
        <v>45164</v>
      </c>
      <c r="O6" s="43">
        <f t="shared" si="1"/>
        <v>6</v>
      </c>
      <c r="P6" s="43">
        <f t="shared" si="2"/>
        <v>8</v>
      </c>
      <c r="Q6" s="5">
        <v>45166</v>
      </c>
      <c r="R6" s="43">
        <f t="shared" si="3"/>
        <v>8</v>
      </c>
      <c r="S6" s="2"/>
      <c r="T6" s="2"/>
      <c r="U6" s="2">
        <v>0</v>
      </c>
      <c r="V6" s="45">
        <f t="shared" si="4"/>
        <v>4800000</v>
      </c>
      <c r="W6" s="2" t="s">
        <v>75</v>
      </c>
      <c r="X6" t="str">
        <f t="shared" si="0"/>
        <v>1000001212KARYA MATERIALBAMBANGAGT602118RdSpring Bone60X6048BOX51,84M2100000Biru4800000451646845166804800000Bekasi</v>
      </c>
    </row>
    <row r="7" spans="1:24" x14ac:dyDescent="0.3">
      <c r="A7" s="2">
        <v>1000001010</v>
      </c>
      <c r="B7" s="2" t="s">
        <v>63</v>
      </c>
      <c r="C7" s="2" t="s">
        <v>64</v>
      </c>
      <c r="D7" s="2" t="s">
        <v>78</v>
      </c>
      <c r="E7" s="2" t="s">
        <v>79</v>
      </c>
      <c r="F7" s="2" t="s">
        <v>67</v>
      </c>
      <c r="G7" s="3">
        <v>145</v>
      </c>
      <c r="H7" s="2" t="s">
        <v>68</v>
      </c>
      <c r="I7" s="4">
        <v>156.6</v>
      </c>
      <c r="J7" s="2" t="s">
        <v>69</v>
      </c>
      <c r="K7" s="3">
        <v>100000</v>
      </c>
      <c r="L7" s="3" t="s">
        <v>70</v>
      </c>
      <c r="M7" s="3">
        <v>14500000</v>
      </c>
      <c r="N7" s="5">
        <v>45154</v>
      </c>
      <c r="O7" s="43">
        <f t="shared" si="1"/>
        <v>3</v>
      </c>
      <c r="P7" s="43">
        <f t="shared" si="2"/>
        <v>8</v>
      </c>
      <c r="Q7" s="5">
        <v>45159</v>
      </c>
      <c r="R7" s="43">
        <f t="shared" si="3"/>
        <v>8</v>
      </c>
      <c r="S7" s="2"/>
      <c r="T7" s="2"/>
      <c r="U7" s="2">
        <v>0</v>
      </c>
      <c r="V7" s="45">
        <f t="shared" si="4"/>
        <v>14500000</v>
      </c>
      <c r="W7" s="2" t="s">
        <v>71</v>
      </c>
      <c r="X7" t="str">
        <f t="shared" si="0"/>
        <v>1000001010KERAMIK 123BAMBANGAGTA602714RdDutch Grey60X60145BOX156,6M2100000Biru145000004515438451598014500000Depok</v>
      </c>
    </row>
    <row r="8" spans="1:24" x14ac:dyDescent="0.3">
      <c r="A8" s="2">
        <v>1000001212</v>
      </c>
      <c r="B8" s="2" t="s">
        <v>72</v>
      </c>
      <c r="C8" s="2" t="s">
        <v>64</v>
      </c>
      <c r="D8" s="2" t="s">
        <v>80</v>
      </c>
      <c r="E8" s="2" t="s">
        <v>81</v>
      </c>
      <c r="F8" s="2" t="s">
        <v>67</v>
      </c>
      <c r="G8" s="3">
        <v>1</v>
      </c>
      <c r="H8" s="2" t="s">
        <v>68</v>
      </c>
      <c r="I8" s="4">
        <v>1.08</v>
      </c>
      <c r="J8" s="2" t="s">
        <v>69</v>
      </c>
      <c r="K8" s="3">
        <v>100000</v>
      </c>
      <c r="L8" s="3" t="s">
        <v>70</v>
      </c>
      <c r="M8" s="3">
        <v>100000</v>
      </c>
      <c r="N8" s="5">
        <v>45146</v>
      </c>
      <c r="O8" s="43">
        <f t="shared" si="1"/>
        <v>2</v>
      </c>
      <c r="P8" s="43">
        <f t="shared" si="2"/>
        <v>8</v>
      </c>
      <c r="Q8" s="5">
        <v>45146</v>
      </c>
      <c r="R8" s="43">
        <f t="shared" si="3"/>
        <v>8</v>
      </c>
      <c r="S8" s="2"/>
      <c r="T8" s="2"/>
      <c r="U8" s="2">
        <v>0</v>
      </c>
      <c r="V8" s="45">
        <f t="shared" si="4"/>
        <v>100000</v>
      </c>
      <c r="W8" s="2" t="s">
        <v>75</v>
      </c>
      <c r="X8" t="str">
        <f t="shared" si="0"/>
        <v>1000001212KARYA MATERIALBAMBANGAGTA602725RdMalaga Vintage60X601BOX1,08M2100000Biru10000045146284514680100000Bekasi</v>
      </c>
    </row>
    <row r="9" spans="1:24" x14ac:dyDescent="0.3">
      <c r="A9" s="2">
        <v>1000001212</v>
      </c>
      <c r="B9" s="2" t="s">
        <v>72</v>
      </c>
      <c r="C9" s="2" t="s">
        <v>64</v>
      </c>
      <c r="D9" s="2" t="s">
        <v>73</v>
      </c>
      <c r="E9" s="2" t="s">
        <v>74</v>
      </c>
      <c r="F9" s="2" t="s">
        <v>67</v>
      </c>
      <c r="G9" s="3">
        <v>11</v>
      </c>
      <c r="H9" s="2" t="s">
        <v>68</v>
      </c>
      <c r="I9" s="4">
        <v>11.88</v>
      </c>
      <c r="J9" s="2" t="s">
        <v>69</v>
      </c>
      <c r="K9" s="3">
        <v>100000</v>
      </c>
      <c r="L9" s="3" t="s">
        <v>70</v>
      </c>
      <c r="M9" s="3">
        <v>1100000</v>
      </c>
      <c r="N9" s="5">
        <v>45146</v>
      </c>
      <c r="O9" s="43">
        <f t="shared" si="1"/>
        <v>2</v>
      </c>
      <c r="P9" s="43">
        <f t="shared" si="2"/>
        <v>8</v>
      </c>
      <c r="Q9" s="5">
        <v>45147</v>
      </c>
      <c r="R9" s="43">
        <f t="shared" si="3"/>
        <v>8</v>
      </c>
      <c r="S9" s="2"/>
      <c r="T9" s="2"/>
      <c r="U9" s="2">
        <v>0</v>
      </c>
      <c r="V9" s="45">
        <f t="shared" si="4"/>
        <v>1100000</v>
      </c>
      <c r="W9" s="2" t="s">
        <v>75</v>
      </c>
      <c r="X9" t="str">
        <f t="shared" si="0"/>
        <v>1000001212KARYA MATERIALBAMBANGAGT602201RSiberia White60X6011BOX11,88M2100000Biru1100000451462845147801100000Bekasi</v>
      </c>
    </row>
    <row r="10" spans="1:24" x14ac:dyDescent="0.3">
      <c r="A10" s="2">
        <v>1000001010</v>
      </c>
      <c r="B10" s="2" t="s">
        <v>63</v>
      </c>
      <c r="C10" s="2" t="s">
        <v>64</v>
      </c>
      <c r="D10" s="2" t="s">
        <v>80</v>
      </c>
      <c r="E10" s="2" t="s">
        <v>81</v>
      </c>
      <c r="F10" s="2" t="s">
        <v>67</v>
      </c>
      <c r="G10" s="3">
        <v>6</v>
      </c>
      <c r="H10" s="2" t="s">
        <v>68</v>
      </c>
      <c r="I10" s="4">
        <v>6.48</v>
      </c>
      <c r="J10" s="2" t="s">
        <v>69</v>
      </c>
      <c r="K10" s="3">
        <v>100000</v>
      </c>
      <c r="L10" s="3" t="s">
        <v>70</v>
      </c>
      <c r="M10" s="3">
        <v>600000</v>
      </c>
      <c r="N10" s="5">
        <v>45147</v>
      </c>
      <c r="O10" s="43">
        <f t="shared" si="1"/>
        <v>3</v>
      </c>
      <c r="P10" s="43">
        <f t="shared" si="2"/>
        <v>8</v>
      </c>
      <c r="Q10" s="5">
        <v>45147</v>
      </c>
      <c r="R10" s="43">
        <f t="shared" si="3"/>
        <v>8</v>
      </c>
      <c r="S10" s="2"/>
      <c r="T10" s="2"/>
      <c r="U10" s="2">
        <v>0</v>
      </c>
      <c r="V10" s="45">
        <f t="shared" si="4"/>
        <v>600000</v>
      </c>
      <c r="W10" s="2" t="s">
        <v>71</v>
      </c>
      <c r="X10" t="str">
        <f t="shared" si="0"/>
        <v>1000001010KERAMIK 123BAMBANGAGTA602725RdMalaga Vintage60X606BOX6,48M2100000Biru60000045147384514780600000Depok</v>
      </c>
    </row>
    <row r="11" spans="1:24" x14ac:dyDescent="0.3">
      <c r="A11" s="2">
        <v>1000001212</v>
      </c>
      <c r="B11" s="2" t="s">
        <v>72</v>
      </c>
      <c r="C11" s="2" t="s">
        <v>64</v>
      </c>
      <c r="D11" s="2" t="s">
        <v>80</v>
      </c>
      <c r="E11" s="2" t="s">
        <v>81</v>
      </c>
      <c r="F11" s="2" t="s">
        <v>67</v>
      </c>
      <c r="G11" s="3">
        <v>2</v>
      </c>
      <c r="H11" s="2" t="s">
        <v>68</v>
      </c>
      <c r="I11" s="4">
        <v>2.16</v>
      </c>
      <c r="J11" s="2" t="s">
        <v>69</v>
      </c>
      <c r="K11" s="3">
        <v>100000</v>
      </c>
      <c r="L11" s="3" t="s">
        <v>70</v>
      </c>
      <c r="M11" s="3">
        <v>200000</v>
      </c>
      <c r="N11" s="5">
        <v>45187</v>
      </c>
      <c r="O11" s="43">
        <f t="shared" si="1"/>
        <v>1</v>
      </c>
      <c r="P11" s="43">
        <f t="shared" si="2"/>
        <v>9</v>
      </c>
      <c r="Q11" s="5">
        <v>45187</v>
      </c>
      <c r="R11" s="43">
        <f t="shared" si="3"/>
        <v>9</v>
      </c>
      <c r="S11" s="2"/>
      <c r="T11" s="2"/>
      <c r="U11" s="6">
        <v>0</v>
      </c>
      <c r="V11" s="45">
        <f t="shared" si="4"/>
        <v>200000</v>
      </c>
      <c r="W11" s="2" t="s">
        <v>75</v>
      </c>
      <c r="X11" t="str">
        <f t="shared" si="0"/>
        <v>1000001212KARYA MATERIALBAMBANGAGTA602725RdMalaga Vintage60X602BOX2,16M2100000Biru20000045187194518790200000Bekasi</v>
      </c>
    </row>
    <row r="12" spans="1:24" x14ac:dyDescent="0.3">
      <c r="A12" s="2">
        <v>1000001010</v>
      </c>
      <c r="B12" s="2" t="s">
        <v>63</v>
      </c>
      <c r="C12" s="2" t="s">
        <v>82</v>
      </c>
      <c r="D12" s="2" t="s">
        <v>65</v>
      </c>
      <c r="E12" s="2" t="s">
        <v>66</v>
      </c>
      <c r="F12" s="2" t="s">
        <v>67</v>
      </c>
      <c r="G12" s="3">
        <v>73</v>
      </c>
      <c r="H12" s="2" t="s">
        <v>68</v>
      </c>
      <c r="I12" s="4">
        <v>78.84</v>
      </c>
      <c r="J12" s="2" t="s">
        <v>69</v>
      </c>
      <c r="K12" s="3">
        <v>100000</v>
      </c>
      <c r="L12" s="3" t="s">
        <v>70</v>
      </c>
      <c r="M12" s="3">
        <v>7300000</v>
      </c>
      <c r="N12" s="5">
        <v>45176</v>
      </c>
      <c r="O12" s="43">
        <f t="shared" si="1"/>
        <v>4</v>
      </c>
      <c r="P12" s="43">
        <f t="shared" si="2"/>
        <v>9</v>
      </c>
      <c r="Q12" s="5">
        <v>45185</v>
      </c>
      <c r="R12" s="43">
        <f t="shared" si="3"/>
        <v>9</v>
      </c>
      <c r="S12" s="2"/>
      <c r="T12" s="2"/>
      <c r="U12" s="6">
        <v>0</v>
      </c>
      <c r="V12" s="45">
        <f t="shared" si="4"/>
        <v>7300000</v>
      </c>
      <c r="W12" s="2" t="s">
        <v>71</v>
      </c>
      <c r="X12" t="str">
        <f t="shared" si="0"/>
        <v>1000001010KERAMIK 123RIZALAGT602503RdPalacio Perla60X6073BOX78,84M2100000Biru7300000451764945185907300000Depok</v>
      </c>
    </row>
    <row r="13" spans="1:24" x14ac:dyDescent="0.3">
      <c r="A13" s="2">
        <v>1000001212</v>
      </c>
      <c r="B13" s="2" t="s">
        <v>72</v>
      </c>
      <c r="C13" s="2" t="s">
        <v>64</v>
      </c>
      <c r="D13" s="2" t="s">
        <v>83</v>
      </c>
      <c r="E13" s="2" t="s">
        <v>84</v>
      </c>
      <c r="F13" s="2" t="s">
        <v>67</v>
      </c>
      <c r="G13" s="3">
        <v>5</v>
      </c>
      <c r="H13" s="2" t="s">
        <v>68</v>
      </c>
      <c r="I13" s="4">
        <v>5.4</v>
      </c>
      <c r="J13" s="2" t="s">
        <v>69</v>
      </c>
      <c r="K13" s="3">
        <v>100000</v>
      </c>
      <c r="L13" s="3" t="s">
        <v>70</v>
      </c>
      <c r="M13" s="3">
        <v>500000</v>
      </c>
      <c r="N13" s="5">
        <v>45206</v>
      </c>
      <c r="O13" s="43">
        <f t="shared" si="1"/>
        <v>6</v>
      </c>
      <c r="P13" s="43">
        <f t="shared" si="2"/>
        <v>10</v>
      </c>
      <c r="Q13" s="5">
        <v>45208</v>
      </c>
      <c r="R13" s="43">
        <f t="shared" si="3"/>
        <v>10</v>
      </c>
      <c r="S13" s="2"/>
      <c r="T13" s="2"/>
      <c r="U13" s="6">
        <v>0</v>
      </c>
      <c r="V13" s="45">
        <f t="shared" si="4"/>
        <v>500000</v>
      </c>
      <c r="W13" s="2" t="s">
        <v>75</v>
      </c>
      <c r="X13" t="str">
        <f t="shared" si="0"/>
        <v>1000001212KARYA MATERIALBAMBANGAGT602073CRdPlato Perla60X605BOX5,4M2100000Biru5000004520661045208100500000Bekasi</v>
      </c>
    </row>
    <row r="14" spans="1:24" x14ac:dyDescent="0.3">
      <c r="A14" s="2">
        <v>1000001010</v>
      </c>
      <c r="B14" s="2" t="s">
        <v>63</v>
      </c>
      <c r="C14" s="2" t="s">
        <v>82</v>
      </c>
      <c r="D14" s="2" t="s">
        <v>65</v>
      </c>
      <c r="E14" s="2" t="s">
        <v>66</v>
      </c>
      <c r="F14" s="2" t="s">
        <v>67</v>
      </c>
      <c r="G14" s="3">
        <v>55</v>
      </c>
      <c r="H14" s="2" t="s">
        <v>68</v>
      </c>
      <c r="I14" s="4">
        <v>59.4</v>
      </c>
      <c r="J14" s="2" t="s">
        <v>69</v>
      </c>
      <c r="K14" s="3">
        <v>100000</v>
      </c>
      <c r="L14" s="3" t="s">
        <v>70</v>
      </c>
      <c r="M14" s="3">
        <v>5500000</v>
      </c>
      <c r="N14" s="5">
        <v>45209</v>
      </c>
      <c r="O14" s="43">
        <f t="shared" si="1"/>
        <v>2</v>
      </c>
      <c r="P14" s="43">
        <f t="shared" si="2"/>
        <v>10</v>
      </c>
      <c r="Q14" s="5">
        <v>45216</v>
      </c>
      <c r="R14" s="43">
        <f t="shared" si="3"/>
        <v>10</v>
      </c>
      <c r="S14" s="2"/>
      <c r="T14" s="2"/>
      <c r="U14" s="6">
        <v>0</v>
      </c>
      <c r="V14" s="45">
        <f t="shared" si="4"/>
        <v>5500000</v>
      </c>
      <c r="W14" s="2" t="s">
        <v>71</v>
      </c>
      <c r="X14" t="str">
        <f t="shared" si="0"/>
        <v>1000001010KERAMIK 123RIZALAGT602503RdPalacio Perla60X6055BOX59,4M2100000Biru550000045209210452161005500000Depok</v>
      </c>
    </row>
    <row r="15" spans="1:24" x14ac:dyDescent="0.3">
      <c r="A15" s="2">
        <v>1000001212</v>
      </c>
      <c r="B15" s="2" t="s">
        <v>72</v>
      </c>
      <c r="C15" s="2" t="s">
        <v>64</v>
      </c>
      <c r="D15" s="2" t="s">
        <v>80</v>
      </c>
      <c r="E15" s="2" t="s">
        <v>81</v>
      </c>
      <c r="F15" s="2" t="s">
        <v>67</v>
      </c>
      <c r="G15" s="3">
        <v>32</v>
      </c>
      <c r="H15" s="2" t="s">
        <v>68</v>
      </c>
      <c r="I15" s="4">
        <v>34.56</v>
      </c>
      <c r="J15" s="2" t="s">
        <v>69</v>
      </c>
      <c r="K15" s="3">
        <v>100000</v>
      </c>
      <c r="L15" s="3" t="s">
        <v>70</v>
      </c>
      <c r="M15" s="3">
        <v>3200000</v>
      </c>
      <c r="N15" s="5">
        <v>45208</v>
      </c>
      <c r="O15" s="43">
        <f t="shared" si="1"/>
        <v>1</v>
      </c>
      <c r="P15" s="43">
        <f t="shared" si="2"/>
        <v>10</v>
      </c>
      <c r="Q15" s="5">
        <v>45209</v>
      </c>
      <c r="R15" s="43">
        <f t="shared" si="3"/>
        <v>10</v>
      </c>
      <c r="S15" s="2"/>
      <c r="T15" s="2"/>
      <c r="U15" s="6">
        <v>0</v>
      </c>
      <c r="V15" s="45">
        <f t="shared" si="4"/>
        <v>3200000</v>
      </c>
      <c r="W15" s="2" t="s">
        <v>75</v>
      </c>
      <c r="X15" t="str">
        <f t="shared" si="0"/>
        <v>1000001212KARYA MATERIALBAMBANGAGTA602725RdMalaga Vintage60X6032BOX34,56M2100000Biru320000045208110452091003200000Bekasi</v>
      </c>
    </row>
    <row r="16" spans="1:24" x14ac:dyDescent="0.3">
      <c r="A16" s="2">
        <v>1000001010</v>
      </c>
      <c r="B16" s="2" t="s">
        <v>63</v>
      </c>
      <c r="C16" s="2" t="s">
        <v>82</v>
      </c>
      <c r="D16" s="2" t="s">
        <v>65</v>
      </c>
      <c r="E16" s="2" t="s">
        <v>66</v>
      </c>
      <c r="F16" s="2" t="s">
        <v>67</v>
      </c>
      <c r="G16" s="3">
        <v>47</v>
      </c>
      <c r="H16" s="2" t="s">
        <v>68</v>
      </c>
      <c r="I16" s="4">
        <v>50.76</v>
      </c>
      <c r="J16" s="2" t="s">
        <v>69</v>
      </c>
      <c r="K16" s="3">
        <v>100000</v>
      </c>
      <c r="L16" s="3" t="s">
        <v>70</v>
      </c>
      <c r="M16" s="3">
        <v>4700000</v>
      </c>
      <c r="N16" s="5">
        <v>45205</v>
      </c>
      <c r="O16" s="43">
        <f t="shared" si="1"/>
        <v>5</v>
      </c>
      <c r="P16" s="43">
        <f t="shared" si="2"/>
        <v>10</v>
      </c>
      <c r="Q16" s="5">
        <v>45205</v>
      </c>
      <c r="R16" s="43">
        <f t="shared" si="3"/>
        <v>10</v>
      </c>
      <c r="S16" s="2"/>
      <c r="T16" s="2"/>
      <c r="U16" s="6">
        <v>0</v>
      </c>
      <c r="V16" s="45">
        <f t="shared" si="4"/>
        <v>4700000</v>
      </c>
      <c r="W16" s="2" t="s">
        <v>71</v>
      </c>
      <c r="X16" t="str">
        <f t="shared" si="0"/>
        <v>1000001010KERAMIK 123RIZALAGT602503RdPalacio Perla60X6047BOX50,76M2100000Biru470000045205510452051004700000Depok</v>
      </c>
    </row>
    <row r="17" spans="1:24" x14ac:dyDescent="0.3">
      <c r="A17" s="2">
        <v>1000001212</v>
      </c>
      <c r="B17" s="2" t="s">
        <v>72</v>
      </c>
      <c r="C17" s="2" t="s">
        <v>64</v>
      </c>
      <c r="D17" s="2" t="s">
        <v>83</v>
      </c>
      <c r="E17" s="2" t="s">
        <v>84</v>
      </c>
      <c r="F17" s="2" t="s">
        <v>67</v>
      </c>
      <c r="G17" s="3">
        <v>2</v>
      </c>
      <c r="H17" s="2" t="s">
        <v>68</v>
      </c>
      <c r="I17" s="4">
        <v>2.16</v>
      </c>
      <c r="J17" s="2" t="s">
        <v>69</v>
      </c>
      <c r="K17" s="3">
        <v>100000</v>
      </c>
      <c r="L17" s="3" t="s">
        <v>70</v>
      </c>
      <c r="M17" s="3">
        <v>200000</v>
      </c>
      <c r="N17" s="5">
        <v>45237</v>
      </c>
      <c r="O17" s="43">
        <f t="shared" si="1"/>
        <v>2</v>
      </c>
      <c r="P17" s="43">
        <f t="shared" si="2"/>
        <v>11</v>
      </c>
      <c r="Q17" s="5">
        <v>45243</v>
      </c>
      <c r="R17" s="43">
        <f t="shared" si="3"/>
        <v>11</v>
      </c>
      <c r="S17" s="2"/>
      <c r="T17" s="2"/>
      <c r="U17" s="6">
        <v>0</v>
      </c>
      <c r="V17" s="45">
        <f t="shared" si="4"/>
        <v>200000</v>
      </c>
      <c r="W17" s="2" t="s">
        <v>75</v>
      </c>
      <c r="X17" t="str">
        <f t="shared" si="0"/>
        <v>1000001212KARYA MATERIALBAMBANGAGT602073CRdPlato Perla60X602BOX2,16M2100000Biru2000004523721145243110200000Bekasi</v>
      </c>
    </row>
    <row r="18" spans="1:24" x14ac:dyDescent="0.3">
      <c r="A18" s="2">
        <v>1000001212</v>
      </c>
      <c r="B18" s="2" t="s">
        <v>72</v>
      </c>
      <c r="C18" s="2" t="s">
        <v>64</v>
      </c>
      <c r="D18" s="2" t="s">
        <v>76</v>
      </c>
      <c r="E18" s="2" t="s">
        <v>77</v>
      </c>
      <c r="F18" s="2" t="s">
        <v>67</v>
      </c>
      <c r="G18" s="3">
        <v>21</v>
      </c>
      <c r="H18" s="2" t="s">
        <v>68</v>
      </c>
      <c r="I18" s="4">
        <v>22.68</v>
      </c>
      <c r="J18" s="2" t="s">
        <v>69</v>
      </c>
      <c r="K18" s="3">
        <v>100000</v>
      </c>
      <c r="L18" s="3" t="s">
        <v>70</v>
      </c>
      <c r="M18" s="3">
        <v>2100000</v>
      </c>
      <c r="N18" s="5">
        <v>45251</v>
      </c>
      <c r="O18" s="43">
        <f t="shared" si="1"/>
        <v>2</v>
      </c>
      <c r="P18" s="43">
        <f t="shared" si="2"/>
        <v>11</v>
      </c>
      <c r="Q18" s="5">
        <v>45251</v>
      </c>
      <c r="R18" s="43">
        <f t="shared" si="3"/>
        <v>11</v>
      </c>
      <c r="S18" s="2"/>
      <c r="T18" s="2"/>
      <c r="U18" s="6">
        <v>0</v>
      </c>
      <c r="V18" s="45">
        <f t="shared" si="4"/>
        <v>2100000</v>
      </c>
      <c r="W18" s="2" t="s">
        <v>75</v>
      </c>
      <c r="X18" t="str">
        <f t="shared" si="0"/>
        <v>1000001212KARYA MATERIALBAMBANGAGT602118RdSpring Bone60X6021BOX22,68M2100000Biru210000045251211452511102100000Bekasi</v>
      </c>
    </row>
    <row r="19" spans="1:24" x14ac:dyDescent="0.3">
      <c r="A19" s="2">
        <v>1000001212</v>
      </c>
      <c r="B19" s="2" t="s">
        <v>72</v>
      </c>
      <c r="C19" s="2" t="s">
        <v>64</v>
      </c>
      <c r="D19" s="2" t="s">
        <v>85</v>
      </c>
      <c r="E19" s="2" t="s">
        <v>86</v>
      </c>
      <c r="F19" s="2" t="s">
        <v>67</v>
      </c>
      <c r="G19" s="3">
        <v>6</v>
      </c>
      <c r="H19" s="2" t="s">
        <v>68</v>
      </c>
      <c r="I19" s="4">
        <v>6.48</v>
      </c>
      <c r="J19" s="2" t="s">
        <v>69</v>
      </c>
      <c r="K19" s="3">
        <v>100000</v>
      </c>
      <c r="L19" s="3" t="s">
        <v>70</v>
      </c>
      <c r="M19" s="3">
        <v>600000</v>
      </c>
      <c r="N19" s="5">
        <v>45244</v>
      </c>
      <c r="O19" s="43">
        <f t="shared" si="1"/>
        <v>2</v>
      </c>
      <c r="P19" s="43">
        <f t="shared" si="2"/>
        <v>11</v>
      </c>
      <c r="Q19" s="5">
        <v>45253</v>
      </c>
      <c r="R19" s="43">
        <f t="shared" si="3"/>
        <v>11</v>
      </c>
      <c r="S19" s="2"/>
      <c r="T19" s="2"/>
      <c r="U19" s="6">
        <v>0</v>
      </c>
      <c r="V19" s="45">
        <f t="shared" si="4"/>
        <v>600000</v>
      </c>
      <c r="W19" s="2" t="s">
        <v>75</v>
      </c>
      <c r="X19" t="str">
        <f t="shared" si="0"/>
        <v>1000001212KARYA MATERIALBAMBANGAGT602075CRdPlato Grigio60X606BOX6,48M2100000Biru6000004524421145253110600000Bekasi</v>
      </c>
    </row>
    <row r="20" spans="1:24" x14ac:dyDescent="0.3">
      <c r="A20" s="2">
        <v>1000001212</v>
      </c>
      <c r="B20" s="2" t="s">
        <v>72</v>
      </c>
      <c r="C20" s="2" t="s">
        <v>64</v>
      </c>
      <c r="D20" s="2" t="s">
        <v>76</v>
      </c>
      <c r="E20" s="2" t="s">
        <v>77</v>
      </c>
      <c r="F20" s="2" t="s">
        <v>67</v>
      </c>
      <c r="G20" s="3">
        <v>29</v>
      </c>
      <c r="H20" s="2" t="s">
        <v>68</v>
      </c>
      <c r="I20" s="4">
        <v>31.32</v>
      </c>
      <c r="J20" s="2" t="s">
        <v>69</v>
      </c>
      <c r="K20" s="3">
        <v>100000</v>
      </c>
      <c r="L20" s="3" t="s">
        <v>70</v>
      </c>
      <c r="M20" s="3">
        <v>2900000</v>
      </c>
      <c r="N20" s="5">
        <v>45257</v>
      </c>
      <c r="O20" s="43">
        <f t="shared" si="1"/>
        <v>1</v>
      </c>
      <c r="P20" s="43">
        <f t="shared" si="2"/>
        <v>11</v>
      </c>
      <c r="Q20" s="5">
        <v>45258</v>
      </c>
      <c r="R20" s="43">
        <f t="shared" si="3"/>
        <v>11</v>
      </c>
      <c r="S20" s="2"/>
      <c r="T20" s="2"/>
      <c r="U20" s="6">
        <v>0</v>
      </c>
      <c r="V20" s="45">
        <f t="shared" si="4"/>
        <v>2900000</v>
      </c>
      <c r="W20" s="2" t="s">
        <v>75</v>
      </c>
      <c r="X20" t="str">
        <f t="shared" si="0"/>
        <v>1000001212KARYA MATERIALBAMBANGAGT602118RdSpring Bone60X6029BOX31,32M2100000Biru290000045257111452581102900000Bekasi</v>
      </c>
    </row>
    <row r="21" spans="1:24" x14ac:dyDescent="0.3">
      <c r="A21" s="2">
        <v>1000001010</v>
      </c>
      <c r="B21" s="2" t="s">
        <v>63</v>
      </c>
      <c r="C21" s="2" t="s">
        <v>82</v>
      </c>
      <c r="D21" s="2" t="s">
        <v>87</v>
      </c>
      <c r="E21" s="2" t="s">
        <v>88</v>
      </c>
      <c r="F21" s="2" t="s">
        <v>67</v>
      </c>
      <c r="G21" s="3">
        <v>25</v>
      </c>
      <c r="H21" s="2" t="s">
        <v>68</v>
      </c>
      <c r="I21" s="4">
        <v>27</v>
      </c>
      <c r="J21" s="2" t="s">
        <v>69</v>
      </c>
      <c r="K21" s="3">
        <v>100000</v>
      </c>
      <c r="L21" s="3" t="s">
        <v>70</v>
      </c>
      <c r="M21" s="3">
        <v>2500000</v>
      </c>
      <c r="N21" s="5">
        <v>45225</v>
      </c>
      <c r="O21" s="43">
        <f t="shared" si="1"/>
        <v>4</v>
      </c>
      <c r="P21" s="43">
        <f t="shared" si="2"/>
        <v>10</v>
      </c>
      <c r="Q21" s="5">
        <v>45260</v>
      </c>
      <c r="R21" s="43">
        <f t="shared" si="3"/>
        <v>11</v>
      </c>
      <c r="S21" s="2"/>
      <c r="T21" s="2"/>
      <c r="U21" s="6">
        <v>0</v>
      </c>
      <c r="V21" s="45">
        <f t="shared" si="4"/>
        <v>2500000</v>
      </c>
      <c r="W21" s="2" t="s">
        <v>71</v>
      </c>
      <c r="X21" t="str">
        <f t="shared" si="0"/>
        <v>1000001010KERAMIK 123RIZALAGTA602700RdDutch Blue60X6025BOX27M2100000Biru250000045225410452601102500000Depok</v>
      </c>
    </row>
    <row r="22" spans="1:24" x14ac:dyDescent="0.3">
      <c r="A22" s="2">
        <v>1000001212</v>
      </c>
      <c r="B22" s="2" t="s">
        <v>72</v>
      </c>
      <c r="C22" s="2" t="s">
        <v>64</v>
      </c>
      <c r="D22" s="2" t="s">
        <v>83</v>
      </c>
      <c r="E22" s="2" t="s">
        <v>84</v>
      </c>
      <c r="F22" s="2" t="s">
        <v>67</v>
      </c>
      <c r="G22" s="3">
        <v>4</v>
      </c>
      <c r="H22" s="2" t="s">
        <v>68</v>
      </c>
      <c r="I22" s="4">
        <v>4.32</v>
      </c>
      <c r="J22" s="2" t="s">
        <v>69</v>
      </c>
      <c r="K22" s="3">
        <v>100000</v>
      </c>
      <c r="L22" s="3" t="s">
        <v>70</v>
      </c>
      <c r="M22" s="3">
        <v>400000</v>
      </c>
      <c r="N22" s="5">
        <v>45233</v>
      </c>
      <c r="O22" s="43">
        <f t="shared" si="1"/>
        <v>5</v>
      </c>
      <c r="P22" s="43">
        <f t="shared" si="2"/>
        <v>11</v>
      </c>
      <c r="Q22" s="5">
        <v>45239</v>
      </c>
      <c r="R22" s="43">
        <f t="shared" si="3"/>
        <v>11</v>
      </c>
      <c r="S22" s="2"/>
      <c r="T22" s="2"/>
      <c r="U22" s="6">
        <v>0</v>
      </c>
      <c r="V22" s="45">
        <f t="shared" si="4"/>
        <v>400000</v>
      </c>
      <c r="W22" s="2" t="s">
        <v>75</v>
      </c>
      <c r="X22" t="str">
        <f t="shared" si="0"/>
        <v>1000001212KARYA MATERIALBAMBANGAGT602073CRdPlato Perla60X604BOX4,32M2100000Biru4000004523351145239110400000Bekasi</v>
      </c>
    </row>
    <row r="23" spans="1:24" x14ac:dyDescent="0.3">
      <c r="A23" s="2">
        <v>1000001212</v>
      </c>
      <c r="B23" s="2" t="s">
        <v>72</v>
      </c>
      <c r="C23" s="2" t="s">
        <v>64</v>
      </c>
      <c r="D23" s="2" t="s">
        <v>85</v>
      </c>
      <c r="E23" s="2" t="s">
        <v>86</v>
      </c>
      <c r="F23" s="2" t="s">
        <v>67</v>
      </c>
      <c r="G23" s="3">
        <v>3</v>
      </c>
      <c r="H23" s="2" t="s">
        <v>68</v>
      </c>
      <c r="I23" s="4">
        <v>3.24</v>
      </c>
      <c r="J23" s="2" t="s">
        <v>69</v>
      </c>
      <c r="K23" s="3">
        <v>100000</v>
      </c>
      <c r="L23" s="3" t="s">
        <v>70</v>
      </c>
      <c r="M23" s="3">
        <v>300000</v>
      </c>
      <c r="N23" s="5">
        <v>45233</v>
      </c>
      <c r="O23" s="43">
        <f t="shared" si="1"/>
        <v>5</v>
      </c>
      <c r="P23" s="43">
        <f t="shared" si="2"/>
        <v>11</v>
      </c>
      <c r="Q23" s="5">
        <v>45239</v>
      </c>
      <c r="R23" s="43">
        <f t="shared" si="3"/>
        <v>11</v>
      </c>
      <c r="S23" s="2"/>
      <c r="T23" s="2"/>
      <c r="U23" s="6">
        <v>0</v>
      </c>
      <c r="V23" s="45">
        <f t="shared" si="4"/>
        <v>300000</v>
      </c>
      <c r="W23" s="2" t="s">
        <v>75</v>
      </c>
      <c r="X23" t="str">
        <f t="shared" si="0"/>
        <v>1000001212KARYA MATERIALBAMBANGAGT602075CRdPlato Grigio60X603BOX3,24M2100000Biru3000004523351145239110300000Bekasi</v>
      </c>
    </row>
    <row r="24" spans="1:24" x14ac:dyDescent="0.3">
      <c r="A24" s="2">
        <v>1000001212</v>
      </c>
      <c r="B24" s="2" t="s">
        <v>72</v>
      </c>
      <c r="C24" s="2" t="s">
        <v>64</v>
      </c>
      <c r="D24" s="2" t="s">
        <v>85</v>
      </c>
      <c r="E24" s="2" t="s">
        <v>86</v>
      </c>
      <c r="F24" s="2" t="s">
        <v>67</v>
      </c>
      <c r="G24" s="3">
        <v>2</v>
      </c>
      <c r="H24" s="2" t="s">
        <v>68</v>
      </c>
      <c r="I24" s="4">
        <v>2.16</v>
      </c>
      <c r="J24" s="2" t="s">
        <v>69</v>
      </c>
      <c r="K24" s="3">
        <v>100000</v>
      </c>
      <c r="L24" s="3" t="s">
        <v>70</v>
      </c>
      <c r="M24" s="3">
        <v>200000</v>
      </c>
      <c r="N24" s="5">
        <v>45240</v>
      </c>
      <c r="O24" s="43">
        <f t="shared" si="1"/>
        <v>5</v>
      </c>
      <c r="P24" s="43">
        <f t="shared" si="2"/>
        <v>11</v>
      </c>
      <c r="Q24" s="5">
        <v>45240</v>
      </c>
      <c r="R24" s="43">
        <f t="shared" si="3"/>
        <v>11</v>
      </c>
      <c r="S24" s="2"/>
      <c r="T24" s="2"/>
      <c r="U24" s="6">
        <v>0</v>
      </c>
      <c r="V24" s="45">
        <f t="shared" si="4"/>
        <v>200000</v>
      </c>
      <c r="W24" s="2" t="s">
        <v>75</v>
      </c>
      <c r="X24" t="str">
        <f t="shared" si="0"/>
        <v>1000001212KARYA MATERIALBAMBANGAGT602075CRdPlato Grigio60X602BOX2,16M2100000Biru2000004524051145240110200000Bekasi</v>
      </c>
    </row>
    <row r="25" spans="1:24" x14ac:dyDescent="0.3">
      <c r="A25" s="2">
        <v>1000001212</v>
      </c>
      <c r="B25" s="2" t="s">
        <v>72</v>
      </c>
      <c r="C25" s="2" t="s">
        <v>64</v>
      </c>
      <c r="D25" s="2" t="s">
        <v>65</v>
      </c>
      <c r="E25" s="2" t="s">
        <v>66</v>
      </c>
      <c r="F25" s="2" t="s">
        <v>67</v>
      </c>
      <c r="G25" s="3">
        <v>33</v>
      </c>
      <c r="H25" s="2" t="s">
        <v>68</v>
      </c>
      <c r="I25" s="4">
        <v>35.64</v>
      </c>
      <c r="J25" s="2" t="s">
        <v>69</v>
      </c>
      <c r="K25" s="3">
        <v>100000</v>
      </c>
      <c r="L25" s="3" t="s">
        <v>70</v>
      </c>
      <c r="M25" s="3">
        <v>3300000</v>
      </c>
      <c r="N25" s="5">
        <v>45267</v>
      </c>
      <c r="O25" s="43">
        <f t="shared" si="1"/>
        <v>4</v>
      </c>
      <c r="P25" s="43">
        <f t="shared" si="2"/>
        <v>12</v>
      </c>
      <c r="Q25" s="5">
        <v>45269</v>
      </c>
      <c r="R25" s="43">
        <f t="shared" si="3"/>
        <v>12</v>
      </c>
      <c r="S25" s="2"/>
      <c r="T25" s="2"/>
      <c r="U25" s="6">
        <v>0</v>
      </c>
      <c r="V25" s="45">
        <f t="shared" si="4"/>
        <v>3300000</v>
      </c>
      <c r="W25" s="2" t="s">
        <v>75</v>
      </c>
      <c r="X25" t="str">
        <f t="shared" si="0"/>
        <v>1000001212KARYA MATERIALBAMBANGAGT602503RdPalacio Perla60X6033BOX35,64M2100000Biru330000045267412452691203300000Bekasi</v>
      </c>
    </row>
    <row r="26" spans="1:24" x14ac:dyDescent="0.3">
      <c r="A26" s="2">
        <v>1000001212</v>
      </c>
      <c r="B26" s="2" t="s">
        <v>72</v>
      </c>
      <c r="C26" s="2" t="s">
        <v>64</v>
      </c>
      <c r="D26" s="2" t="s">
        <v>89</v>
      </c>
      <c r="E26" s="2" t="s">
        <v>90</v>
      </c>
      <c r="F26" s="2" t="s">
        <v>67</v>
      </c>
      <c r="G26" s="3">
        <v>181</v>
      </c>
      <c r="H26" s="2" t="s">
        <v>68</v>
      </c>
      <c r="I26" s="4">
        <v>195.48</v>
      </c>
      <c r="J26" s="2" t="s">
        <v>69</v>
      </c>
      <c r="K26" s="3">
        <v>100000</v>
      </c>
      <c r="L26" s="3" t="s">
        <v>70</v>
      </c>
      <c r="M26" s="3">
        <v>18100000</v>
      </c>
      <c r="N26" s="5">
        <v>45268</v>
      </c>
      <c r="O26" s="43">
        <f t="shared" si="1"/>
        <v>5</v>
      </c>
      <c r="P26" s="43">
        <f t="shared" si="2"/>
        <v>12</v>
      </c>
      <c r="Q26" s="5">
        <v>45274</v>
      </c>
      <c r="R26" s="43">
        <f t="shared" si="3"/>
        <v>12</v>
      </c>
      <c r="S26" s="2"/>
      <c r="T26" s="2"/>
      <c r="U26" s="6">
        <v>0</v>
      </c>
      <c r="V26" s="45">
        <f t="shared" si="4"/>
        <v>18100000</v>
      </c>
      <c r="W26" s="2" t="s">
        <v>75</v>
      </c>
      <c r="X26" t="str">
        <f t="shared" si="0"/>
        <v>1000001212KARYA MATERIALBAMBANGAGT602600RdTerazzo Bone60X60181BOX195,48M2100000Biru18100000452685124527412018100000Bekasi</v>
      </c>
    </row>
    <row r="27" spans="1:24" x14ac:dyDescent="0.3">
      <c r="A27" s="2">
        <v>1000001212</v>
      </c>
      <c r="B27" s="2" t="s">
        <v>72</v>
      </c>
      <c r="C27" s="2" t="s">
        <v>64</v>
      </c>
      <c r="D27" s="2" t="s">
        <v>83</v>
      </c>
      <c r="E27" s="2" t="s">
        <v>84</v>
      </c>
      <c r="F27" s="2" t="s">
        <v>67</v>
      </c>
      <c r="G27" s="3">
        <v>66</v>
      </c>
      <c r="H27" s="2" t="s">
        <v>68</v>
      </c>
      <c r="I27" s="4">
        <v>71.28</v>
      </c>
      <c r="J27" s="2" t="s">
        <v>69</v>
      </c>
      <c r="K27" s="3">
        <v>100000</v>
      </c>
      <c r="L27" s="3" t="s">
        <v>70</v>
      </c>
      <c r="M27" s="3">
        <v>6600000</v>
      </c>
      <c r="N27" s="5">
        <v>44956</v>
      </c>
      <c r="O27" s="43">
        <f t="shared" si="1"/>
        <v>1</v>
      </c>
      <c r="P27" s="43">
        <f t="shared" si="2"/>
        <v>1</v>
      </c>
      <c r="Q27" s="5">
        <v>44956</v>
      </c>
      <c r="R27" s="43">
        <f t="shared" si="3"/>
        <v>1</v>
      </c>
      <c r="S27" s="2"/>
      <c r="T27" s="2"/>
      <c r="U27" s="6">
        <v>0</v>
      </c>
      <c r="V27" s="45">
        <f t="shared" si="4"/>
        <v>6600000</v>
      </c>
      <c r="W27" s="2" t="s">
        <v>75</v>
      </c>
      <c r="X27" t="str">
        <f t="shared" si="0"/>
        <v>1000001212KARYA MATERIALBAMBANGAGT602073CRdPlato Perla60X6066BOX71,28M2100000Biru6600000449561144956106600000Bekasi</v>
      </c>
    </row>
    <row r="28" spans="1:24" x14ac:dyDescent="0.3">
      <c r="A28" s="2">
        <v>1000001212</v>
      </c>
      <c r="B28" s="2" t="s">
        <v>72</v>
      </c>
      <c r="C28" s="2" t="s">
        <v>64</v>
      </c>
      <c r="D28" s="2" t="s">
        <v>80</v>
      </c>
      <c r="E28" s="2" t="s">
        <v>81</v>
      </c>
      <c r="F28" s="2" t="s">
        <v>67</v>
      </c>
      <c r="G28" s="3">
        <v>20</v>
      </c>
      <c r="H28" s="2" t="s">
        <v>68</v>
      </c>
      <c r="I28" s="4">
        <v>21.6</v>
      </c>
      <c r="J28" s="2" t="s">
        <v>69</v>
      </c>
      <c r="K28" s="3">
        <v>100000</v>
      </c>
      <c r="L28" s="3" t="s">
        <v>70</v>
      </c>
      <c r="M28" s="3">
        <v>2000000</v>
      </c>
      <c r="N28" s="5">
        <v>44956</v>
      </c>
      <c r="O28" s="43">
        <f t="shared" si="1"/>
        <v>1</v>
      </c>
      <c r="P28" s="43">
        <f t="shared" si="2"/>
        <v>1</v>
      </c>
      <c r="Q28" s="5">
        <v>44956</v>
      </c>
      <c r="R28" s="43">
        <f t="shared" si="3"/>
        <v>1</v>
      </c>
      <c r="S28" s="2"/>
      <c r="T28" s="2"/>
      <c r="U28" s="6">
        <v>0</v>
      </c>
      <c r="V28" s="45">
        <f t="shared" si="4"/>
        <v>2000000</v>
      </c>
      <c r="W28" s="2" t="s">
        <v>75</v>
      </c>
      <c r="X28" t="str">
        <f t="shared" si="0"/>
        <v>1000001212KARYA MATERIALBAMBANGAGTA602725RdMalaga Vintage60X6020BOX21,6M2100000Biru2000000449561144956102000000Bekasi</v>
      </c>
    </row>
    <row r="29" spans="1:24" x14ac:dyDescent="0.3">
      <c r="A29" s="2">
        <v>1000001212</v>
      </c>
      <c r="B29" s="2" t="s">
        <v>72</v>
      </c>
      <c r="C29" s="2" t="s">
        <v>64</v>
      </c>
      <c r="D29" s="2" t="s">
        <v>73</v>
      </c>
      <c r="E29" s="2" t="s">
        <v>74</v>
      </c>
      <c r="F29" s="2" t="s">
        <v>67</v>
      </c>
      <c r="G29" s="3">
        <v>14</v>
      </c>
      <c r="H29" s="2" t="s">
        <v>68</v>
      </c>
      <c r="I29" s="4">
        <v>15.12</v>
      </c>
      <c r="J29" s="2" t="s">
        <v>69</v>
      </c>
      <c r="K29" s="3">
        <v>100000</v>
      </c>
      <c r="L29" s="3" t="s">
        <v>70</v>
      </c>
      <c r="M29" s="3">
        <v>1400000</v>
      </c>
      <c r="N29" s="5">
        <v>45020</v>
      </c>
      <c r="O29" s="43">
        <f t="shared" si="1"/>
        <v>2</v>
      </c>
      <c r="P29" s="43">
        <f t="shared" si="2"/>
        <v>4</v>
      </c>
      <c r="Q29" s="5">
        <v>45020</v>
      </c>
      <c r="R29" s="43">
        <f t="shared" si="3"/>
        <v>4</v>
      </c>
      <c r="S29" s="2" t="s">
        <v>17</v>
      </c>
      <c r="T29" s="2" t="s">
        <v>91</v>
      </c>
      <c r="U29" s="6">
        <v>1500</v>
      </c>
      <c r="V29" s="45">
        <f t="shared" si="4"/>
        <v>1398500</v>
      </c>
      <c r="W29" s="2" t="s">
        <v>75</v>
      </c>
      <c r="X29" t="str">
        <f t="shared" si="0"/>
        <v>1000001212KARYA MATERIALBAMBANGAGT602201RSiberia White60X6014BOX15,12M2100000Biru14000004502024450204Promo LebaranPromo Diskon Langsung15001398500Bekasi</v>
      </c>
    </row>
    <row r="30" spans="1:24" x14ac:dyDescent="0.3">
      <c r="A30" s="2">
        <v>1000001212</v>
      </c>
      <c r="B30" s="2" t="s">
        <v>72</v>
      </c>
      <c r="C30" s="2" t="s">
        <v>64</v>
      </c>
      <c r="D30" s="2" t="s">
        <v>73</v>
      </c>
      <c r="E30" s="2" t="s">
        <v>74</v>
      </c>
      <c r="F30" s="2" t="s">
        <v>67</v>
      </c>
      <c r="G30" s="3">
        <v>52</v>
      </c>
      <c r="H30" s="2" t="s">
        <v>68</v>
      </c>
      <c r="I30" s="4">
        <v>56.16</v>
      </c>
      <c r="J30" s="2" t="s">
        <v>69</v>
      </c>
      <c r="K30" s="3">
        <v>100000</v>
      </c>
      <c r="L30" s="3" t="s">
        <v>70</v>
      </c>
      <c r="M30" s="3">
        <v>5200000</v>
      </c>
      <c r="N30" s="5">
        <v>45083</v>
      </c>
      <c r="O30" s="43">
        <f t="shared" si="1"/>
        <v>2</v>
      </c>
      <c r="P30" s="43">
        <f t="shared" si="2"/>
        <v>6</v>
      </c>
      <c r="Q30" s="5">
        <v>45084</v>
      </c>
      <c r="R30" s="43">
        <f t="shared" si="3"/>
        <v>6</v>
      </c>
      <c r="S30" s="2"/>
      <c r="T30" s="2"/>
      <c r="U30" s="6">
        <v>0</v>
      </c>
      <c r="V30" s="45">
        <f t="shared" si="4"/>
        <v>5200000</v>
      </c>
      <c r="W30" s="2" t="s">
        <v>75</v>
      </c>
      <c r="X30" t="str">
        <f t="shared" si="0"/>
        <v>1000001212KARYA MATERIALBAMBANGAGT602201RSiberia White60X6052BOX56,16M2100000Biru5200000450832645084605200000Bekasi</v>
      </c>
    </row>
    <row r="31" spans="1:24" x14ac:dyDescent="0.3">
      <c r="A31" s="2">
        <v>1000001212</v>
      </c>
      <c r="B31" s="2" t="s">
        <v>72</v>
      </c>
      <c r="C31" s="2" t="s">
        <v>64</v>
      </c>
      <c r="D31" s="2" t="s">
        <v>92</v>
      </c>
      <c r="E31" s="2" t="s">
        <v>93</v>
      </c>
      <c r="F31" s="2" t="s">
        <v>67</v>
      </c>
      <c r="G31" s="3">
        <v>1</v>
      </c>
      <c r="H31" s="2" t="s">
        <v>68</v>
      </c>
      <c r="I31" s="4">
        <v>1.08</v>
      </c>
      <c r="J31" s="2" t="s">
        <v>69</v>
      </c>
      <c r="K31" s="3">
        <v>100000</v>
      </c>
      <c r="L31" s="3" t="s">
        <v>70</v>
      </c>
      <c r="M31" s="3">
        <v>100000</v>
      </c>
      <c r="N31" s="5">
        <v>45091</v>
      </c>
      <c r="O31" s="43">
        <f t="shared" si="1"/>
        <v>3</v>
      </c>
      <c r="P31" s="43">
        <f t="shared" si="2"/>
        <v>6</v>
      </c>
      <c r="Q31" s="5">
        <v>45091</v>
      </c>
      <c r="R31" s="43">
        <f t="shared" si="3"/>
        <v>6</v>
      </c>
      <c r="S31" s="2"/>
      <c r="T31" s="2"/>
      <c r="U31" s="6">
        <v>0</v>
      </c>
      <c r="V31" s="45">
        <f t="shared" si="4"/>
        <v>100000</v>
      </c>
      <c r="W31" s="2" t="s">
        <v>75</v>
      </c>
      <c r="X31" t="str">
        <f t="shared" si="0"/>
        <v>1000001212KARYA MATERIALBAMBANGAGT602119RdSpring Beige60X601BOX1,08M2100000Biru10000045091364509160100000Bekasi</v>
      </c>
    </row>
    <row r="32" spans="1:24" x14ac:dyDescent="0.3">
      <c r="A32" s="2">
        <v>1000001212</v>
      </c>
      <c r="B32" s="2" t="s">
        <v>72</v>
      </c>
      <c r="C32" s="2" t="s">
        <v>64</v>
      </c>
      <c r="D32" s="2" t="s">
        <v>80</v>
      </c>
      <c r="E32" s="2" t="s">
        <v>81</v>
      </c>
      <c r="F32" s="2" t="s">
        <v>67</v>
      </c>
      <c r="G32" s="3">
        <v>13</v>
      </c>
      <c r="H32" s="2" t="s">
        <v>68</v>
      </c>
      <c r="I32" s="4">
        <v>14.04</v>
      </c>
      <c r="J32" s="2" t="s">
        <v>69</v>
      </c>
      <c r="K32" s="3">
        <v>100000</v>
      </c>
      <c r="L32" s="3" t="s">
        <v>70</v>
      </c>
      <c r="M32" s="3">
        <v>1300000</v>
      </c>
      <c r="N32" s="5">
        <v>45099</v>
      </c>
      <c r="O32" s="43">
        <f t="shared" si="1"/>
        <v>4</v>
      </c>
      <c r="P32" s="43">
        <f t="shared" si="2"/>
        <v>6</v>
      </c>
      <c r="Q32" s="5">
        <v>45103</v>
      </c>
      <c r="R32" s="43">
        <f t="shared" si="3"/>
        <v>6</v>
      </c>
      <c r="S32" s="2"/>
      <c r="T32" s="2"/>
      <c r="U32" s="6">
        <v>0</v>
      </c>
      <c r="V32" s="45">
        <f t="shared" si="4"/>
        <v>1300000</v>
      </c>
      <c r="W32" s="2" t="s">
        <v>75</v>
      </c>
      <c r="X32" t="str">
        <f t="shared" si="0"/>
        <v>1000001212KARYA MATERIALBAMBANGAGTA602725RdMalaga Vintage60X6013BOX14,04M2100000Biru1300000450994645103601300000Bekasi</v>
      </c>
    </row>
    <row r="33" spans="1:25" x14ac:dyDescent="0.3">
      <c r="A33" s="2">
        <v>1000001212</v>
      </c>
      <c r="B33" s="2" t="s">
        <v>72</v>
      </c>
      <c r="C33" s="2" t="s">
        <v>64</v>
      </c>
      <c r="D33" s="2" t="s">
        <v>73</v>
      </c>
      <c r="E33" s="2" t="s">
        <v>74</v>
      </c>
      <c r="F33" s="2" t="s">
        <v>67</v>
      </c>
      <c r="G33" s="3">
        <v>6</v>
      </c>
      <c r="H33" s="2" t="s">
        <v>68</v>
      </c>
      <c r="I33" s="4">
        <v>6.48</v>
      </c>
      <c r="J33" s="2" t="s">
        <v>69</v>
      </c>
      <c r="K33" s="3">
        <v>100000</v>
      </c>
      <c r="L33" s="3" t="s">
        <v>70</v>
      </c>
      <c r="M33" s="3">
        <v>600000</v>
      </c>
      <c r="N33" s="5">
        <v>45103</v>
      </c>
      <c r="O33" s="43">
        <f t="shared" si="1"/>
        <v>1</v>
      </c>
      <c r="P33" s="43">
        <f t="shared" si="2"/>
        <v>6</v>
      </c>
      <c r="Q33" s="5">
        <v>45103</v>
      </c>
      <c r="R33" s="43">
        <f t="shared" si="3"/>
        <v>6</v>
      </c>
      <c r="S33" s="2"/>
      <c r="T33" s="2"/>
      <c r="U33" s="6">
        <v>0</v>
      </c>
      <c r="V33" s="45">
        <f t="shared" si="4"/>
        <v>600000</v>
      </c>
      <c r="W33" s="2" t="s">
        <v>75</v>
      </c>
      <c r="X33" t="str">
        <f t="shared" si="0"/>
        <v>1000001212KARYA MATERIALBAMBANGAGT602201RSiberia White60X606BOX6,48M2100000Biru60000045103164510360600000Bekasi</v>
      </c>
    </row>
    <row r="34" spans="1:25" x14ac:dyDescent="0.3">
      <c r="A34" s="2">
        <v>1000001010</v>
      </c>
      <c r="B34" s="2" t="s">
        <v>63</v>
      </c>
      <c r="C34" s="2" t="s">
        <v>64</v>
      </c>
      <c r="D34" s="2" t="s">
        <v>73</v>
      </c>
      <c r="E34" s="2" t="s">
        <v>74</v>
      </c>
      <c r="F34" s="2" t="s">
        <v>67</v>
      </c>
      <c r="G34" s="3">
        <v>300</v>
      </c>
      <c r="H34" s="2" t="s">
        <v>68</v>
      </c>
      <c r="I34" s="4">
        <v>324</v>
      </c>
      <c r="J34" s="2" t="s">
        <v>69</v>
      </c>
      <c r="K34" s="3">
        <v>100000</v>
      </c>
      <c r="L34" s="3" t="s">
        <v>70</v>
      </c>
      <c r="M34" s="3">
        <v>30000000</v>
      </c>
      <c r="N34" s="5">
        <v>45159</v>
      </c>
      <c r="O34" s="43">
        <f t="shared" si="1"/>
        <v>1</v>
      </c>
      <c r="P34" s="43">
        <f t="shared" si="2"/>
        <v>8</v>
      </c>
      <c r="Q34" s="5">
        <v>45175</v>
      </c>
      <c r="R34" s="43">
        <f t="shared" si="3"/>
        <v>9</v>
      </c>
      <c r="S34" s="2"/>
      <c r="T34" s="2"/>
      <c r="U34" s="2">
        <v>0</v>
      </c>
      <c r="V34" s="45">
        <f t="shared" si="4"/>
        <v>30000000</v>
      </c>
      <c r="W34" s="2" t="s">
        <v>71</v>
      </c>
      <c r="X34" t="str">
        <f t="shared" si="0"/>
        <v>1000001010KERAMIK 123BAMBANGAGT602201RSiberia White60X60300BOX324M2100000Biru300000004515918451759030000000Depok</v>
      </c>
    </row>
    <row r="35" spans="1:25" x14ac:dyDescent="0.3">
      <c r="A35" s="2">
        <v>1000001212</v>
      </c>
      <c r="B35" s="2" t="s">
        <v>72</v>
      </c>
      <c r="C35" s="2" t="s">
        <v>64</v>
      </c>
      <c r="D35" s="2" t="s">
        <v>65</v>
      </c>
      <c r="E35" s="2" t="s">
        <v>66</v>
      </c>
      <c r="F35" s="2" t="s">
        <v>67</v>
      </c>
      <c r="G35" s="3">
        <v>26</v>
      </c>
      <c r="H35" s="2" t="s">
        <v>68</v>
      </c>
      <c r="I35" s="4">
        <v>28.08</v>
      </c>
      <c r="J35" s="2" t="s">
        <v>69</v>
      </c>
      <c r="K35" s="3">
        <v>100000</v>
      </c>
      <c r="L35" s="3" t="s">
        <v>70</v>
      </c>
      <c r="M35" s="3">
        <v>2600000</v>
      </c>
      <c r="N35" s="5">
        <v>44978</v>
      </c>
      <c r="O35" s="43">
        <f t="shared" si="1"/>
        <v>2</v>
      </c>
      <c r="P35" s="43">
        <f t="shared" si="2"/>
        <v>2</v>
      </c>
      <c r="Q35" s="5">
        <v>44978</v>
      </c>
      <c r="R35" s="43">
        <f t="shared" si="3"/>
        <v>2</v>
      </c>
      <c r="S35" s="2"/>
      <c r="T35" s="2"/>
      <c r="U35" s="6">
        <v>0</v>
      </c>
      <c r="V35" s="45">
        <f t="shared" si="4"/>
        <v>2600000</v>
      </c>
      <c r="W35" s="2" t="s">
        <v>75</v>
      </c>
      <c r="X35" t="str">
        <f t="shared" si="0"/>
        <v>1000001212KARYA MATERIALBAMBANGAGT602503RdPalacio Perla60X6026BOX28,08M2100000Biru2600000449782244978202600000Bekasi</v>
      </c>
    </row>
    <row r="36" spans="1:25" x14ac:dyDescent="0.3">
      <c r="A36" s="2">
        <v>1000001212</v>
      </c>
      <c r="B36" s="2" t="s">
        <v>72</v>
      </c>
      <c r="C36" s="2" t="s">
        <v>64</v>
      </c>
      <c r="D36" s="2" t="s">
        <v>76</v>
      </c>
      <c r="E36" s="2" t="s">
        <v>77</v>
      </c>
      <c r="F36" s="2" t="s">
        <v>67</v>
      </c>
      <c r="G36" s="3">
        <v>2</v>
      </c>
      <c r="H36" s="2" t="s">
        <v>68</v>
      </c>
      <c r="I36" s="4">
        <v>2.16</v>
      </c>
      <c r="J36" s="2" t="s">
        <v>69</v>
      </c>
      <c r="K36" s="3">
        <v>100000</v>
      </c>
      <c r="L36" s="3" t="s">
        <v>70</v>
      </c>
      <c r="M36" s="3">
        <v>200000</v>
      </c>
      <c r="N36" s="5">
        <v>44984</v>
      </c>
      <c r="O36" s="43">
        <f t="shared" si="1"/>
        <v>1</v>
      </c>
      <c r="P36" s="43">
        <f t="shared" si="2"/>
        <v>2</v>
      </c>
      <c r="Q36" s="5">
        <v>44985</v>
      </c>
      <c r="R36" s="43">
        <f t="shared" si="3"/>
        <v>2</v>
      </c>
      <c r="S36" s="2"/>
      <c r="T36" s="2"/>
      <c r="U36" s="6">
        <v>0</v>
      </c>
      <c r="V36" s="45">
        <f t="shared" si="4"/>
        <v>200000</v>
      </c>
      <c r="W36" s="2" t="s">
        <v>75</v>
      </c>
      <c r="X36" t="str">
        <f t="shared" si="0"/>
        <v>1000001212KARYA MATERIALBAMBANGAGT602118RdSpring Bone60X602BOX2,16M2100000Biru20000044984124498520200000Bekasi</v>
      </c>
    </row>
    <row r="37" spans="1:25" x14ac:dyDescent="0.3">
      <c r="A37" s="2">
        <v>1000001212</v>
      </c>
      <c r="B37" s="2" t="s">
        <v>72</v>
      </c>
      <c r="C37" s="2" t="s">
        <v>64</v>
      </c>
      <c r="D37" s="2" t="s">
        <v>78</v>
      </c>
      <c r="E37" s="2" t="s">
        <v>79</v>
      </c>
      <c r="F37" s="2" t="s">
        <v>67</v>
      </c>
      <c r="G37" s="3">
        <v>20</v>
      </c>
      <c r="H37" s="2" t="s">
        <v>68</v>
      </c>
      <c r="I37" s="4">
        <v>21.6</v>
      </c>
      <c r="J37" s="2" t="s">
        <v>69</v>
      </c>
      <c r="K37" s="3">
        <v>100000</v>
      </c>
      <c r="L37" s="3" t="s">
        <v>70</v>
      </c>
      <c r="M37" s="3">
        <v>2000000</v>
      </c>
      <c r="N37" s="5">
        <v>44989</v>
      </c>
      <c r="O37" s="43">
        <f t="shared" si="1"/>
        <v>6</v>
      </c>
      <c r="P37" s="43">
        <f t="shared" si="2"/>
        <v>3</v>
      </c>
      <c r="Q37" s="5">
        <v>44991</v>
      </c>
      <c r="R37" s="43">
        <f t="shared" si="3"/>
        <v>3</v>
      </c>
      <c r="S37" s="2" t="s">
        <v>17</v>
      </c>
      <c r="T37" s="2" t="s">
        <v>91</v>
      </c>
      <c r="U37" s="6">
        <v>1500</v>
      </c>
      <c r="V37" s="45">
        <f t="shared" si="4"/>
        <v>1998500</v>
      </c>
      <c r="W37" s="2" t="s">
        <v>75</v>
      </c>
      <c r="X37" t="str">
        <f t="shared" si="0"/>
        <v>1000001212KARYA MATERIALBAMBANGAGTA602714RdDutch Grey60X6020BOX21,6M2100000Biru20000004498963449913Promo LebaranPromo Diskon Langsung15001998500Bekasi</v>
      </c>
    </row>
    <row r="38" spans="1:25" x14ac:dyDescent="0.3">
      <c r="A38" s="2">
        <v>1000001212</v>
      </c>
      <c r="B38" s="2" t="s">
        <v>72</v>
      </c>
      <c r="C38" s="2" t="s">
        <v>64</v>
      </c>
      <c r="D38" s="2" t="s">
        <v>78</v>
      </c>
      <c r="E38" s="2" t="s">
        <v>79</v>
      </c>
      <c r="F38" s="2" t="s">
        <v>67</v>
      </c>
      <c r="G38" s="3">
        <v>32</v>
      </c>
      <c r="H38" s="2" t="s">
        <v>68</v>
      </c>
      <c r="I38" s="4">
        <v>34.56</v>
      </c>
      <c r="J38" s="2" t="s">
        <v>69</v>
      </c>
      <c r="K38" s="3">
        <v>100000</v>
      </c>
      <c r="L38" s="3" t="s">
        <v>70</v>
      </c>
      <c r="M38" s="3">
        <v>3200000</v>
      </c>
      <c r="N38" s="5">
        <v>45001</v>
      </c>
      <c r="O38" s="43">
        <f t="shared" si="1"/>
        <v>4</v>
      </c>
      <c r="P38" s="43">
        <f t="shared" si="2"/>
        <v>3</v>
      </c>
      <c r="Q38" s="5">
        <v>45005</v>
      </c>
      <c r="R38" s="43">
        <f t="shared" si="3"/>
        <v>3</v>
      </c>
      <c r="S38" s="2" t="s">
        <v>17</v>
      </c>
      <c r="T38" s="2" t="s">
        <v>91</v>
      </c>
      <c r="U38" s="6">
        <v>1500</v>
      </c>
      <c r="V38" s="45">
        <f t="shared" si="4"/>
        <v>3198500</v>
      </c>
      <c r="W38" s="2" t="s">
        <v>75</v>
      </c>
      <c r="X38" t="str">
        <f t="shared" si="0"/>
        <v>1000001212KARYA MATERIALBAMBANGAGTA602714RdDutch Grey60X6032BOX34,56M2100000Biru32000004500143450053Promo LebaranPromo Diskon Langsung15003198500Bekasi</v>
      </c>
    </row>
    <row r="39" spans="1:25" x14ac:dyDescent="0.3">
      <c r="A39" s="2">
        <v>1000001212</v>
      </c>
      <c r="B39" s="2" t="s">
        <v>72</v>
      </c>
      <c r="C39" s="2" t="s">
        <v>64</v>
      </c>
      <c r="D39" s="2" t="s">
        <v>94</v>
      </c>
      <c r="E39" s="2" t="s">
        <v>95</v>
      </c>
      <c r="F39" s="2" t="s">
        <v>67</v>
      </c>
      <c r="G39" s="3">
        <v>20</v>
      </c>
      <c r="H39" s="2" t="s">
        <v>68</v>
      </c>
      <c r="I39" s="4">
        <v>21.6</v>
      </c>
      <c r="J39" s="2" t="s">
        <v>69</v>
      </c>
      <c r="K39" s="3">
        <v>100000</v>
      </c>
      <c r="L39" s="3" t="s">
        <v>70</v>
      </c>
      <c r="M39" s="3">
        <v>2000000</v>
      </c>
      <c r="N39" s="5">
        <v>45061</v>
      </c>
      <c r="O39" s="43">
        <f t="shared" si="1"/>
        <v>1</v>
      </c>
      <c r="P39" s="43">
        <f t="shared" si="2"/>
        <v>5</v>
      </c>
      <c r="Q39" s="5">
        <v>45062</v>
      </c>
      <c r="R39" s="43">
        <f t="shared" si="3"/>
        <v>5</v>
      </c>
      <c r="S39" s="2" t="s">
        <v>17</v>
      </c>
      <c r="T39" s="2" t="s">
        <v>91</v>
      </c>
      <c r="U39" s="6">
        <v>1500</v>
      </c>
      <c r="V39" s="45">
        <f t="shared" si="4"/>
        <v>1998500</v>
      </c>
      <c r="W39" s="2" t="s">
        <v>75</v>
      </c>
      <c r="X39" t="str">
        <f t="shared" si="0"/>
        <v>1000001212KARYA MATERIALBAMBANGAGT602602RdTerazzo Charcoal60X6020BOX21,6M2100000Biru20000004506115450625Promo LebaranPromo Diskon Langsung15001998500Bekasi</v>
      </c>
    </row>
    <row r="40" spans="1:25" x14ac:dyDescent="0.3">
      <c r="A40" s="2">
        <v>1000001212</v>
      </c>
      <c r="B40" s="2" t="s">
        <v>72</v>
      </c>
      <c r="C40" s="2" t="s">
        <v>64</v>
      </c>
      <c r="D40" s="2" t="s">
        <v>94</v>
      </c>
      <c r="E40" s="2" t="s">
        <v>95</v>
      </c>
      <c r="F40" s="2" t="s">
        <v>67</v>
      </c>
      <c r="G40" s="3">
        <v>6</v>
      </c>
      <c r="H40" s="2" t="s">
        <v>68</v>
      </c>
      <c r="I40" s="4">
        <v>6.48</v>
      </c>
      <c r="J40" s="2" t="s">
        <v>69</v>
      </c>
      <c r="K40" s="3">
        <v>100000</v>
      </c>
      <c r="L40" s="3" t="s">
        <v>70</v>
      </c>
      <c r="M40" s="3">
        <v>600000</v>
      </c>
      <c r="N40" s="5">
        <v>45068</v>
      </c>
      <c r="O40" s="43">
        <f t="shared" si="1"/>
        <v>1</v>
      </c>
      <c r="P40" s="43">
        <f t="shared" si="2"/>
        <v>5</v>
      </c>
      <c r="Q40" s="5">
        <v>45068</v>
      </c>
      <c r="R40" s="43">
        <f t="shared" si="3"/>
        <v>5</v>
      </c>
      <c r="S40" s="2" t="s">
        <v>17</v>
      </c>
      <c r="T40" s="2" t="s">
        <v>91</v>
      </c>
      <c r="U40" s="6">
        <v>1500</v>
      </c>
      <c r="V40" s="45">
        <f t="shared" si="4"/>
        <v>598500</v>
      </c>
      <c r="W40" s="2" t="s">
        <v>75</v>
      </c>
      <c r="X40" t="str">
        <f t="shared" si="0"/>
        <v>1000001212KARYA MATERIALBAMBANGAGT602602RdTerazzo Charcoal60X606BOX6,48M2100000Biru6000004506815450685Promo LebaranPromo Diskon Langsung1500598500Bekasi</v>
      </c>
    </row>
    <row r="41" spans="1:25" x14ac:dyDescent="0.3">
      <c r="A41" s="2">
        <v>1000001212</v>
      </c>
      <c r="B41" s="2" t="s">
        <v>72</v>
      </c>
      <c r="C41" s="2" t="s">
        <v>64</v>
      </c>
      <c r="D41" s="2" t="s">
        <v>83</v>
      </c>
      <c r="E41" s="2" t="s">
        <v>84</v>
      </c>
      <c r="F41" s="2" t="s">
        <v>67</v>
      </c>
      <c r="G41" s="3">
        <v>70</v>
      </c>
      <c r="H41" s="2" t="s">
        <v>68</v>
      </c>
      <c r="I41" s="4">
        <v>75.599999999999994</v>
      </c>
      <c r="J41" s="2" t="s">
        <v>69</v>
      </c>
      <c r="K41" s="3">
        <v>100000</v>
      </c>
      <c r="L41" s="3" t="s">
        <v>70</v>
      </c>
      <c r="M41" s="3">
        <v>7000000</v>
      </c>
      <c r="N41" s="5">
        <v>45054</v>
      </c>
      <c r="O41" s="43">
        <f t="shared" si="1"/>
        <v>1</v>
      </c>
      <c r="P41" s="43">
        <f t="shared" si="2"/>
        <v>5</v>
      </c>
      <c r="Q41" s="5">
        <v>45071</v>
      </c>
      <c r="R41" s="43">
        <f t="shared" si="3"/>
        <v>5</v>
      </c>
      <c r="S41" s="2" t="s">
        <v>17</v>
      </c>
      <c r="T41" s="2" t="s">
        <v>91</v>
      </c>
      <c r="U41" s="6">
        <v>1500</v>
      </c>
      <c r="V41" s="45">
        <f t="shared" si="4"/>
        <v>6998500</v>
      </c>
      <c r="W41" s="2" t="s">
        <v>75</v>
      </c>
      <c r="X41" t="str">
        <f t="shared" si="0"/>
        <v>1000001212KARYA MATERIALBAMBANGAGT602073CRdPlato Perla60X6070BOX75,6M2100000Biru70000004505415450715Promo LebaranPromo Diskon Langsung15006998500Bekasi</v>
      </c>
    </row>
    <row r="42" spans="1:25" x14ac:dyDescent="0.3">
      <c r="A42" s="2">
        <v>1000001212</v>
      </c>
      <c r="B42" s="2" t="s">
        <v>72</v>
      </c>
      <c r="C42" s="2" t="s">
        <v>64</v>
      </c>
      <c r="D42" s="2" t="s">
        <v>85</v>
      </c>
      <c r="E42" s="2" t="s">
        <v>86</v>
      </c>
      <c r="F42" s="2" t="s">
        <v>67</v>
      </c>
      <c r="G42" s="3">
        <v>114</v>
      </c>
      <c r="H42" s="2" t="s">
        <v>68</v>
      </c>
      <c r="I42" s="4">
        <v>123.12</v>
      </c>
      <c r="J42" s="2" t="s">
        <v>69</v>
      </c>
      <c r="K42" s="3">
        <v>100000</v>
      </c>
      <c r="L42" s="3" t="s">
        <v>70</v>
      </c>
      <c r="M42" s="3">
        <v>11400000</v>
      </c>
      <c r="N42" s="5">
        <v>45054</v>
      </c>
      <c r="O42" s="43">
        <f t="shared" si="1"/>
        <v>1</v>
      </c>
      <c r="P42" s="43">
        <f t="shared" si="2"/>
        <v>5</v>
      </c>
      <c r="Q42" s="5">
        <v>45071</v>
      </c>
      <c r="R42" s="43">
        <f t="shared" si="3"/>
        <v>5</v>
      </c>
      <c r="S42" s="2" t="s">
        <v>17</v>
      </c>
      <c r="T42" s="2" t="s">
        <v>91</v>
      </c>
      <c r="U42" s="6">
        <v>1500</v>
      </c>
      <c r="V42" s="45">
        <f t="shared" si="4"/>
        <v>11398500</v>
      </c>
      <c r="W42" s="2" t="s">
        <v>75</v>
      </c>
      <c r="X42" t="str">
        <f t="shared" si="0"/>
        <v>1000001212KARYA MATERIALBAMBANGAGT602075CRdPlato Grigio60X60114BOX123,12M2100000Biru114000004505415450715Promo LebaranPromo Diskon Langsung150011398500Bekasi</v>
      </c>
    </row>
    <row r="43" spans="1:25" x14ac:dyDescent="0.3">
      <c r="A43" s="2">
        <v>1000001212</v>
      </c>
      <c r="B43" s="2" t="s">
        <v>72</v>
      </c>
      <c r="C43" s="2" t="s">
        <v>64</v>
      </c>
      <c r="D43" s="2" t="s">
        <v>94</v>
      </c>
      <c r="E43" s="2" t="s">
        <v>95</v>
      </c>
      <c r="F43" s="2" t="s">
        <v>67</v>
      </c>
      <c r="G43" s="3">
        <v>2</v>
      </c>
      <c r="H43" s="2" t="s">
        <v>68</v>
      </c>
      <c r="I43" s="4">
        <v>2.16</v>
      </c>
      <c r="J43" s="2" t="s">
        <v>69</v>
      </c>
      <c r="K43" s="3">
        <v>100000</v>
      </c>
      <c r="L43" s="3" t="s">
        <v>70</v>
      </c>
      <c r="M43" s="3">
        <v>200000</v>
      </c>
      <c r="N43" s="5">
        <v>45077</v>
      </c>
      <c r="O43" s="43">
        <f t="shared" si="1"/>
        <v>3</v>
      </c>
      <c r="P43" s="43">
        <f t="shared" si="2"/>
        <v>5</v>
      </c>
      <c r="Q43" s="5">
        <v>45077</v>
      </c>
      <c r="R43" s="43">
        <f t="shared" si="3"/>
        <v>5</v>
      </c>
      <c r="S43" s="2" t="s">
        <v>17</v>
      </c>
      <c r="T43" s="2" t="s">
        <v>91</v>
      </c>
      <c r="U43" s="6">
        <v>1500</v>
      </c>
      <c r="V43" s="45">
        <f t="shared" si="4"/>
        <v>198500</v>
      </c>
      <c r="W43" s="2" t="s">
        <v>75</v>
      </c>
      <c r="X43" t="str">
        <f t="shared" si="0"/>
        <v>1000001212KARYA MATERIALBAMBANGAGT602602RdTerazzo Charcoal60X602BOX2,16M2100000Biru2000004507735450775Promo LebaranPromo Diskon Langsung1500198500Bekasi</v>
      </c>
    </row>
    <row r="44" spans="1:25" x14ac:dyDescent="0.3">
      <c r="A44" s="2">
        <v>1000001212</v>
      </c>
      <c r="B44" s="2" t="s">
        <v>72</v>
      </c>
      <c r="C44" s="2" t="s">
        <v>64</v>
      </c>
      <c r="D44" s="2" t="s">
        <v>96</v>
      </c>
      <c r="E44" s="2" t="s">
        <v>97</v>
      </c>
      <c r="F44" s="2" t="s">
        <v>67</v>
      </c>
      <c r="G44" s="3">
        <v>52</v>
      </c>
      <c r="H44" s="2" t="s">
        <v>68</v>
      </c>
      <c r="I44" s="4">
        <v>56.16</v>
      </c>
      <c r="J44" s="2" t="s">
        <v>69</v>
      </c>
      <c r="K44" s="3">
        <v>130000</v>
      </c>
      <c r="L44" s="3" t="s">
        <v>98</v>
      </c>
      <c r="M44" s="3">
        <v>6760000</v>
      </c>
      <c r="N44" s="5">
        <v>44957</v>
      </c>
      <c r="O44" s="43">
        <f t="shared" si="1"/>
        <v>2</v>
      </c>
      <c r="P44" s="43">
        <f t="shared" si="2"/>
        <v>1</v>
      </c>
      <c r="Q44" s="5">
        <v>44957</v>
      </c>
      <c r="R44" s="43">
        <f t="shared" si="3"/>
        <v>1</v>
      </c>
      <c r="S44" s="2"/>
      <c r="T44" s="2"/>
      <c r="U44" s="6">
        <v>0</v>
      </c>
      <c r="V44" s="45">
        <f t="shared" si="4"/>
        <v>6760000</v>
      </c>
      <c r="W44" s="2" t="s">
        <v>75</v>
      </c>
      <c r="X44" t="str">
        <f t="shared" si="0"/>
        <v>1000001212KARYA MATERIALBAMBANGAGT602145RdVancouver Bone60X6052BOX56,16M2130000Merah6760000449572144957106760000Bekasi</v>
      </c>
    </row>
    <row r="45" spans="1:25" x14ac:dyDescent="0.3">
      <c r="A45" s="2">
        <v>1000001212</v>
      </c>
      <c r="B45" s="2" t="s">
        <v>72</v>
      </c>
      <c r="C45" s="2" t="s">
        <v>64</v>
      </c>
      <c r="D45" s="2" t="s">
        <v>99</v>
      </c>
      <c r="E45" s="2" t="s">
        <v>100</v>
      </c>
      <c r="F45" s="2" t="s">
        <v>67</v>
      </c>
      <c r="G45" s="3">
        <v>3</v>
      </c>
      <c r="H45" s="2" t="s">
        <v>68</v>
      </c>
      <c r="I45" s="4">
        <v>3.24</v>
      </c>
      <c r="J45" s="2" t="s">
        <v>69</v>
      </c>
      <c r="K45" s="3">
        <v>130000</v>
      </c>
      <c r="L45" s="3" t="s">
        <v>98</v>
      </c>
      <c r="M45" s="3">
        <v>390000</v>
      </c>
      <c r="N45" s="5">
        <v>44949</v>
      </c>
      <c r="O45" s="43">
        <f t="shared" si="1"/>
        <v>1</v>
      </c>
      <c r="P45" s="43">
        <f t="shared" si="2"/>
        <v>1</v>
      </c>
      <c r="Q45" s="5">
        <v>44949</v>
      </c>
      <c r="R45" s="43">
        <f t="shared" si="3"/>
        <v>1</v>
      </c>
      <c r="S45" s="2"/>
      <c r="T45" s="2"/>
      <c r="U45" s="6">
        <v>0</v>
      </c>
      <c r="V45" s="45">
        <f t="shared" si="4"/>
        <v>390000</v>
      </c>
      <c r="W45" s="2" t="s">
        <v>75</v>
      </c>
      <c r="X45" t="str">
        <f t="shared" si="0"/>
        <v>1000001212KARYA MATERIALBAMBANGAGT602155RdMarseille Beige60X603BOX3,24M2130000Merah39000044949114494910390000Bekasi</v>
      </c>
    </row>
    <row r="46" spans="1:25" x14ac:dyDescent="0.3">
      <c r="A46" s="2">
        <v>1000001212</v>
      </c>
      <c r="B46" s="2" t="s">
        <v>72</v>
      </c>
      <c r="C46" s="2" t="s">
        <v>64</v>
      </c>
      <c r="D46" s="2" t="s">
        <v>101</v>
      </c>
      <c r="E46" s="2" t="s">
        <v>102</v>
      </c>
      <c r="F46" s="2" t="s">
        <v>67</v>
      </c>
      <c r="G46" s="3">
        <v>3</v>
      </c>
      <c r="H46" s="2" t="s">
        <v>68</v>
      </c>
      <c r="I46" s="4">
        <v>3.24</v>
      </c>
      <c r="J46" s="2" t="s">
        <v>69</v>
      </c>
      <c r="K46" s="3">
        <v>130000</v>
      </c>
      <c r="L46" s="3" t="s">
        <v>98</v>
      </c>
      <c r="M46" s="3">
        <v>390000</v>
      </c>
      <c r="N46" s="5">
        <v>44921</v>
      </c>
      <c r="O46" s="43">
        <f t="shared" si="1"/>
        <v>1</v>
      </c>
      <c r="P46" s="43">
        <f t="shared" si="2"/>
        <v>12</v>
      </c>
      <c r="Q46" s="5">
        <v>44931</v>
      </c>
      <c r="R46" s="43">
        <f t="shared" si="3"/>
        <v>1</v>
      </c>
      <c r="S46" s="2"/>
      <c r="T46" s="6"/>
      <c r="U46" s="6">
        <v>0</v>
      </c>
      <c r="V46" s="45">
        <f t="shared" si="4"/>
        <v>390000</v>
      </c>
      <c r="W46" s="2" t="s">
        <v>75</v>
      </c>
      <c r="X46" t="str">
        <f t="shared" si="0"/>
        <v>1000001212KARYA MATERIALBAMBANGAGT602251RdYokohama Bone60X603BOX3,24M2130000Merah390000449211124493110390000Bekasi</v>
      </c>
      <c r="Y46" s="2"/>
    </row>
    <row r="47" spans="1:25" x14ac:dyDescent="0.3">
      <c r="A47" s="2">
        <v>1000001212</v>
      </c>
      <c r="B47" s="2" t="s">
        <v>72</v>
      </c>
      <c r="C47" s="2" t="s">
        <v>64</v>
      </c>
      <c r="D47" s="2" t="s">
        <v>103</v>
      </c>
      <c r="E47" s="2" t="s">
        <v>104</v>
      </c>
      <c r="F47" s="2" t="s">
        <v>67</v>
      </c>
      <c r="G47" s="3">
        <v>1</v>
      </c>
      <c r="H47" s="2" t="s">
        <v>68</v>
      </c>
      <c r="I47" s="4">
        <v>1.08</v>
      </c>
      <c r="J47" s="2" t="s">
        <v>69</v>
      </c>
      <c r="K47" s="3">
        <v>130000</v>
      </c>
      <c r="L47" s="3" t="s">
        <v>98</v>
      </c>
      <c r="M47" s="3">
        <v>130000</v>
      </c>
      <c r="N47" s="5">
        <v>44946</v>
      </c>
      <c r="O47" s="43">
        <f t="shared" si="1"/>
        <v>5</v>
      </c>
      <c r="P47" s="43">
        <f t="shared" si="2"/>
        <v>1</v>
      </c>
      <c r="Q47" s="5">
        <v>44947</v>
      </c>
      <c r="R47" s="43">
        <f t="shared" si="3"/>
        <v>1</v>
      </c>
      <c r="S47" s="2"/>
      <c r="T47" s="2"/>
      <c r="U47" s="6">
        <v>0</v>
      </c>
      <c r="V47" s="45">
        <f t="shared" si="4"/>
        <v>130000</v>
      </c>
      <c r="W47" s="2" t="s">
        <v>75</v>
      </c>
      <c r="X47" t="str">
        <f t="shared" si="0"/>
        <v>1000001212KARYA MATERIALBAMBANGAGT602518RdPozlana Dark60X601BOX1,08M2130000Merah13000044946514494710130000Bekasi</v>
      </c>
    </row>
    <row r="48" spans="1:25" x14ac:dyDescent="0.3">
      <c r="A48" s="2">
        <v>1000001212</v>
      </c>
      <c r="B48" s="2" t="s">
        <v>72</v>
      </c>
      <c r="C48" s="2" t="s">
        <v>64</v>
      </c>
      <c r="D48" s="2" t="s">
        <v>103</v>
      </c>
      <c r="E48" s="2" t="s">
        <v>104</v>
      </c>
      <c r="F48" s="2" t="s">
        <v>67</v>
      </c>
      <c r="G48" s="3">
        <v>5</v>
      </c>
      <c r="H48" s="2" t="s">
        <v>68</v>
      </c>
      <c r="I48" s="4">
        <v>5.4</v>
      </c>
      <c r="J48" s="2" t="s">
        <v>69</v>
      </c>
      <c r="K48" s="3">
        <v>130000</v>
      </c>
      <c r="L48" s="3" t="s">
        <v>98</v>
      </c>
      <c r="M48" s="3">
        <v>650000</v>
      </c>
      <c r="N48" s="5">
        <v>44931</v>
      </c>
      <c r="O48" s="43">
        <f t="shared" si="1"/>
        <v>4</v>
      </c>
      <c r="P48" s="43">
        <f t="shared" si="2"/>
        <v>1</v>
      </c>
      <c r="Q48" s="5">
        <v>44931</v>
      </c>
      <c r="R48" s="43">
        <f t="shared" si="3"/>
        <v>1</v>
      </c>
      <c r="S48" s="2"/>
      <c r="T48" s="2"/>
      <c r="U48" s="6">
        <v>0</v>
      </c>
      <c r="V48" s="45">
        <f t="shared" si="4"/>
        <v>650000</v>
      </c>
      <c r="W48" s="2" t="s">
        <v>75</v>
      </c>
      <c r="X48" t="str">
        <f t="shared" si="0"/>
        <v>1000001212KARYA MATERIALBAMBANGAGT602518RdPozlana Dark60X605BOX5,4M2130000Merah65000044931414493110650000Bekasi</v>
      </c>
    </row>
    <row r="49" spans="1:24" x14ac:dyDescent="0.3">
      <c r="A49" s="2">
        <v>1000001212</v>
      </c>
      <c r="B49" s="2" t="s">
        <v>72</v>
      </c>
      <c r="C49" s="2" t="s">
        <v>64</v>
      </c>
      <c r="D49" s="2" t="s">
        <v>103</v>
      </c>
      <c r="E49" s="2" t="s">
        <v>104</v>
      </c>
      <c r="F49" s="2" t="s">
        <v>67</v>
      </c>
      <c r="G49" s="3">
        <v>22</v>
      </c>
      <c r="H49" s="2" t="s">
        <v>68</v>
      </c>
      <c r="I49" s="4">
        <v>23.76</v>
      </c>
      <c r="J49" s="2" t="s">
        <v>69</v>
      </c>
      <c r="K49" s="3">
        <v>130000</v>
      </c>
      <c r="L49" s="3" t="s">
        <v>98</v>
      </c>
      <c r="M49" s="3">
        <v>2860000</v>
      </c>
      <c r="N49" s="5">
        <v>44921</v>
      </c>
      <c r="O49" s="43">
        <f t="shared" si="1"/>
        <v>1</v>
      </c>
      <c r="P49" s="43">
        <f t="shared" si="2"/>
        <v>12</v>
      </c>
      <c r="Q49" s="5">
        <v>44938</v>
      </c>
      <c r="R49" s="43">
        <f t="shared" si="3"/>
        <v>1</v>
      </c>
      <c r="S49" s="2"/>
      <c r="T49" s="6"/>
      <c r="U49" s="6">
        <v>0</v>
      </c>
      <c r="V49" s="45">
        <f t="shared" si="4"/>
        <v>2860000</v>
      </c>
      <c r="W49" s="2" t="s">
        <v>75</v>
      </c>
      <c r="X49" t="str">
        <f t="shared" si="0"/>
        <v>1000001212KARYA MATERIALBAMBANGAGT602518RdPozlana Dark60X6022BOX23,76M2130000Merah28600004492111244938102860000Bekasi</v>
      </c>
    </row>
    <row r="50" spans="1:24" x14ac:dyDescent="0.3">
      <c r="A50" s="2">
        <v>1000001212</v>
      </c>
      <c r="B50" s="2" t="s">
        <v>72</v>
      </c>
      <c r="C50" s="2" t="s">
        <v>64</v>
      </c>
      <c r="D50" s="2" t="s">
        <v>105</v>
      </c>
      <c r="E50" s="2" t="s">
        <v>106</v>
      </c>
      <c r="F50" s="2" t="s">
        <v>67</v>
      </c>
      <c r="G50" s="3">
        <v>10</v>
      </c>
      <c r="H50" s="2" t="s">
        <v>68</v>
      </c>
      <c r="I50" s="4">
        <v>10.8</v>
      </c>
      <c r="J50" s="2" t="s">
        <v>69</v>
      </c>
      <c r="K50" s="3">
        <v>130000</v>
      </c>
      <c r="L50" s="3" t="s">
        <v>98</v>
      </c>
      <c r="M50" s="3">
        <v>1300000</v>
      </c>
      <c r="N50" s="5">
        <v>44954</v>
      </c>
      <c r="O50" s="43">
        <f t="shared" si="1"/>
        <v>6</v>
      </c>
      <c r="P50" s="43">
        <f t="shared" si="2"/>
        <v>1</v>
      </c>
      <c r="Q50" s="5">
        <v>44956</v>
      </c>
      <c r="R50" s="43">
        <f t="shared" si="3"/>
        <v>1</v>
      </c>
      <c r="S50" s="2"/>
      <c r="T50" s="2"/>
      <c r="U50" s="6">
        <v>0</v>
      </c>
      <c r="V50" s="45">
        <f t="shared" si="4"/>
        <v>1300000</v>
      </c>
      <c r="W50" s="2" t="s">
        <v>75</v>
      </c>
      <c r="X50" t="str">
        <f t="shared" si="0"/>
        <v>1000001212KARYA MATERIALBAMBANGAGT603522RdVeneti Grigio60X6010BOX10,8M2130000Merah1300000449546144956101300000Bekasi</v>
      </c>
    </row>
    <row r="51" spans="1:24" x14ac:dyDescent="0.3">
      <c r="A51" s="2">
        <v>1000001212</v>
      </c>
      <c r="B51" s="2" t="s">
        <v>72</v>
      </c>
      <c r="C51" s="2" t="s">
        <v>64</v>
      </c>
      <c r="D51" s="2" t="s">
        <v>107</v>
      </c>
      <c r="E51" s="2" t="s">
        <v>108</v>
      </c>
      <c r="F51" s="2" t="s">
        <v>67</v>
      </c>
      <c r="G51" s="3">
        <v>12</v>
      </c>
      <c r="H51" s="2" t="s">
        <v>68</v>
      </c>
      <c r="I51" s="4">
        <v>12.96</v>
      </c>
      <c r="J51" s="2" t="s">
        <v>69</v>
      </c>
      <c r="K51" s="3">
        <v>130000</v>
      </c>
      <c r="L51" s="3" t="s">
        <v>98</v>
      </c>
      <c r="M51" s="3">
        <v>1560000</v>
      </c>
      <c r="N51" s="5">
        <v>44954</v>
      </c>
      <c r="O51" s="43">
        <f t="shared" si="1"/>
        <v>6</v>
      </c>
      <c r="P51" s="43">
        <f t="shared" si="2"/>
        <v>1</v>
      </c>
      <c r="Q51" s="5">
        <v>44956</v>
      </c>
      <c r="R51" s="43">
        <f t="shared" si="3"/>
        <v>1</v>
      </c>
      <c r="S51" s="2"/>
      <c r="T51" s="2"/>
      <c r="U51" s="6">
        <v>0</v>
      </c>
      <c r="V51" s="45">
        <f t="shared" si="4"/>
        <v>1560000</v>
      </c>
      <c r="W51" s="2" t="s">
        <v>75</v>
      </c>
      <c r="X51" t="str">
        <f t="shared" si="0"/>
        <v>1000001212KARYA MATERIALBAMBANGAGT603523RdVeneti Charcoal60X6012BOX12,96M2130000Merah1560000449546144956101560000Bekasi</v>
      </c>
    </row>
    <row r="52" spans="1:24" x14ac:dyDescent="0.3">
      <c r="A52" s="2">
        <v>1000001212</v>
      </c>
      <c r="B52" s="2" t="s">
        <v>72</v>
      </c>
      <c r="C52" s="2" t="s">
        <v>64</v>
      </c>
      <c r="D52" s="2" t="s">
        <v>109</v>
      </c>
      <c r="E52" s="2" t="s">
        <v>110</v>
      </c>
      <c r="F52" s="2" t="s">
        <v>67</v>
      </c>
      <c r="G52" s="3">
        <v>118</v>
      </c>
      <c r="H52" s="2" t="s">
        <v>68</v>
      </c>
      <c r="I52" s="4">
        <v>127.44</v>
      </c>
      <c r="J52" s="2" t="s">
        <v>69</v>
      </c>
      <c r="K52" s="3">
        <v>130000</v>
      </c>
      <c r="L52" s="3" t="s">
        <v>98</v>
      </c>
      <c r="M52" s="3">
        <v>15340000</v>
      </c>
      <c r="N52" s="5">
        <v>44952</v>
      </c>
      <c r="O52" s="43">
        <f t="shared" si="1"/>
        <v>4</v>
      </c>
      <c r="P52" s="43">
        <f t="shared" si="2"/>
        <v>1</v>
      </c>
      <c r="Q52" s="5">
        <v>44957</v>
      </c>
      <c r="R52" s="43">
        <f t="shared" si="3"/>
        <v>1</v>
      </c>
      <c r="S52" s="2"/>
      <c r="T52" s="2"/>
      <c r="U52" s="6">
        <v>0</v>
      </c>
      <c r="V52" s="45">
        <f t="shared" si="4"/>
        <v>15340000</v>
      </c>
      <c r="W52" s="2" t="s">
        <v>75</v>
      </c>
      <c r="X52" t="str">
        <f t="shared" si="0"/>
        <v>1000001212KARYA MATERIALBAMBANGAGT603526RdCasamila Smoke60X60118BOX127,44M2130000Merah153400004495241449571015340000Bekasi</v>
      </c>
    </row>
    <row r="53" spans="1:24" x14ac:dyDescent="0.3">
      <c r="A53" s="2">
        <v>1000001212</v>
      </c>
      <c r="B53" s="2" t="s">
        <v>72</v>
      </c>
      <c r="C53" s="2" t="s">
        <v>64</v>
      </c>
      <c r="D53" s="2" t="s">
        <v>96</v>
      </c>
      <c r="E53" s="2" t="s">
        <v>97</v>
      </c>
      <c r="F53" s="2" t="s">
        <v>67</v>
      </c>
      <c r="G53" s="3">
        <v>5</v>
      </c>
      <c r="H53" s="2" t="s">
        <v>68</v>
      </c>
      <c r="I53" s="4">
        <v>5.4</v>
      </c>
      <c r="J53" s="2" t="s">
        <v>69</v>
      </c>
      <c r="K53" s="3">
        <v>130000</v>
      </c>
      <c r="L53" s="3" t="s">
        <v>98</v>
      </c>
      <c r="M53" s="3">
        <v>650000</v>
      </c>
      <c r="N53" s="5">
        <v>44967</v>
      </c>
      <c r="O53" s="43">
        <f t="shared" si="1"/>
        <v>5</v>
      </c>
      <c r="P53" s="43">
        <f t="shared" si="2"/>
        <v>2</v>
      </c>
      <c r="Q53" s="5">
        <v>44973</v>
      </c>
      <c r="R53" s="43">
        <f t="shared" si="3"/>
        <v>2</v>
      </c>
      <c r="S53" s="2"/>
      <c r="T53" s="2"/>
      <c r="U53" s="6">
        <v>0</v>
      </c>
      <c r="V53" s="45">
        <f t="shared" si="4"/>
        <v>650000</v>
      </c>
      <c r="W53" s="2" t="s">
        <v>75</v>
      </c>
      <c r="X53" t="str">
        <f t="shared" si="0"/>
        <v>1000001212KARYA MATERIALBAMBANGAGT602145RdVancouver Bone60X605BOX5,4M2130000Merah65000044967524497320650000Bekasi</v>
      </c>
    </row>
    <row r="54" spans="1:24" x14ac:dyDescent="0.3">
      <c r="A54" s="2">
        <v>1000001212</v>
      </c>
      <c r="B54" s="2" t="s">
        <v>72</v>
      </c>
      <c r="C54" s="2" t="s">
        <v>64</v>
      </c>
      <c r="D54" s="2" t="s">
        <v>96</v>
      </c>
      <c r="E54" s="2" t="s">
        <v>97</v>
      </c>
      <c r="F54" s="2" t="s">
        <v>67</v>
      </c>
      <c r="G54" s="3">
        <v>4</v>
      </c>
      <c r="H54" s="2" t="s">
        <v>68</v>
      </c>
      <c r="I54" s="4">
        <v>4.32</v>
      </c>
      <c r="J54" s="2" t="s">
        <v>69</v>
      </c>
      <c r="K54" s="3">
        <v>130000</v>
      </c>
      <c r="L54" s="3" t="s">
        <v>98</v>
      </c>
      <c r="M54" s="3">
        <v>520000</v>
      </c>
      <c r="N54" s="5">
        <v>44980</v>
      </c>
      <c r="O54" s="43">
        <f t="shared" si="1"/>
        <v>4</v>
      </c>
      <c r="P54" s="43">
        <f t="shared" si="2"/>
        <v>2</v>
      </c>
      <c r="Q54" s="5">
        <v>44980</v>
      </c>
      <c r="R54" s="43">
        <f t="shared" si="3"/>
        <v>2</v>
      </c>
      <c r="S54" s="2"/>
      <c r="T54" s="2"/>
      <c r="U54" s="6">
        <v>0</v>
      </c>
      <c r="V54" s="45">
        <f t="shared" si="4"/>
        <v>520000</v>
      </c>
      <c r="W54" s="2" t="s">
        <v>75</v>
      </c>
      <c r="X54" t="str">
        <f t="shared" si="0"/>
        <v>1000001212KARYA MATERIALBAMBANGAGT602145RdVancouver Bone60X604BOX4,32M2130000Merah52000044980424498020520000Bekasi</v>
      </c>
    </row>
    <row r="55" spans="1:24" x14ac:dyDescent="0.3">
      <c r="A55" s="2">
        <v>1000001212</v>
      </c>
      <c r="B55" s="2" t="s">
        <v>72</v>
      </c>
      <c r="C55" s="2" t="s">
        <v>64</v>
      </c>
      <c r="D55" s="2" t="s">
        <v>103</v>
      </c>
      <c r="E55" s="2" t="s">
        <v>104</v>
      </c>
      <c r="F55" s="2" t="s">
        <v>67</v>
      </c>
      <c r="G55" s="3">
        <v>2</v>
      </c>
      <c r="H55" s="2" t="s">
        <v>68</v>
      </c>
      <c r="I55" s="4">
        <v>2.16</v>
      </c>
      <c r="J55" s="2" t="s">
        <v>69</v>
      </c>
      <c r="K55" s="3">
        <v>130000</v>
      </c>
      <c r="L55" s="3" t="s">
        <v>98</v>
      </c>
      <c r="M55" s="3">
        <v>260000</v>
      </c>
      <c r="N55" s="5">
        <v>44981</v>
      </c>
      <c r="O55" s="43">
        <f t="shared" si="1"/>
        <v>5</v>
      </c>
      <c r="P55" s="43">
        <f t="shared" si="2"/>
        <v>2</v>
      </c>
      <c r="Q55" s="5">
        <v>44982</v>
      </c>
      <c r="R55" s="43">
        <f t="shared" si="3"/>
        <v>2</v>
      </c>
      <c r="S55" s="2"/>
      <c r="T55" s="2"/>
      <c r="U55" s="6">
        <v>0</v>
      </c>
      <c r="V55" s="45">
        <f t="shared" si="4"/>
        <v>260000</v>
      </c>
      <c r="W55" s="2" t="s">
        <v>75</v>
      </c>
      <c r="X55" t="str">
        <f t="shared" si="0"/>
        <v>1000001212KARYA MATERIALBAMBANGAGT602518RdPozlana Dark60X602BOX2,16M2130000Merah26000044981524498220260000Bekasi</v>
      </c>
    </row>
    <row r="56" spans="1:24" x14ac:dyDescent="0.3">
      <c r="A56" s="2">
        <v>1000001212</v>
      </c>
      <c r="B56" s="2" t="s">
        <v>72</v>
      </c>
      <c r="C56" s="2" t="s">
        <v>64</v>
      </c>
      <c r="D56" s="2" t="s">
        <v>111</v>
      </c>
      <c r="E56" s="2" t="s">
        <v>112</v>
      </c>
      <c r="F56" s="2" t="s">
        <v>67</v>
      </c>
      <c r="G56" s="3">
        <v>160</v>
      </c>
      <c r="H56" s="2" t="s">
        <v>68</v>
      </c>
      <c r="I56" s="4">
        <v>172.8</v>
      </c>
      <c r="J56" s="2" t="s">
        <v>69</v>
      </c>
      <c r="K56" s="3">
        <v>130000</v>
      </c>
      <c r="L56" s="3" t="s">
        <v>98</v>
      </c>
      <c r="M56" s="3">
        <v>20800000</v>
      </c>
      <c r="N56" s="5">
        <v>44982</v>
      </c>
      <c r="O56" s="43">
        <f t="shared" si="1"/>
        <v>6</v>
      </c>
      <c r="P56" s="43">
        <f t="shared" si="2"/>
        <v>2</v>
      </c>
      <c r="Q56" s="5">
        <v>44984</v>
      </c>
      <c r="R56" s="43">
        <f t="shared" si="3"/>
        <v>2</v>
      </c>
      <c r="S56" s="2"/>
      <c r="T56" s="2"/>
      <c r="U56" s="6">
        <v>0</v>
      </c>
      <c r="V56" s="45">
        <f t="shared" si="4"/>
        <v>20800000</v>
      </c>
      <c r="W56" s="2" t="s">
        <v>75</v>
      </c>
      <c r="X56" t="str">
        <f t="shared" si="0"/>
        <v>1000001212KARYA MATERIALBAMBANGAGT602154RdMarseille Bone60X60160BOX172,8M2130000Merah208000004498262449842020800000Bekasi</v>
      </c>
    </row>
    <row r="57" spans="1:24" x14ac:dyDescent="0.3">
      <c r="A57" s="2">
        <v>1000001212</v>
      </c>
      <c r="B57" s="2" t="s">
        <v>72</v>
      </c>
      <c r="C57" s="2" t="s">
        <v>64</v>
      </c>
      <c r="D57" s="2" t="s">
        <v>111</v>
      </c>
      <c r="E57" s="2" t="s">
        <v>112</v>
      </c>
      <c r="F57" s="2" t="s">
        <v>67</v>
      </c>
      <c r="G57" s="3">
        <v>41</v>
      </c>
      <c r="H57" s="2" t="s">
        <v>68</v>
      </c>
      <c r="I57" s="4">
        <v>44.28</v>
      </c>
      <c r="J57" s="2" t="s">
        <v>69</v>
      </c>
      <c r="K57" s="3">
        <v>130000</v>
      </c>
      <c r="L57" s="3" t="s">
        <v>98</v>
      </c>
      <c r="M57" s="3">
        <v>5330000</v>
      </c>
      <c r="N57" s="5">
        <v>44982</v>
      </c>
      <c r="O57" s="43">
        <f t="shared" si="1"/>
        <v>6</v>
      </c>
      <c r="P57" s="43">
        <f t="shared" si="2"/>
        <v>2</v>
      </c>
      <c r="Q57" s="5">
        <v>44984</v>
      </c>
      <c r="R57" s="43">
        <f t="shared" si="3"/>
        <v>2</v>
      </c>
      <c r="S57" s="2"/>
      <c r="T57" s="2"/>
      <c r="U57" s="6">
        <v>0</v>
      </c>
      <c r="V57" s="45">
        <f t="shared" si="4"/>
        <v>5330000</v>
      </c>
      <c r="W57" s="2" t="s">
        <v>75</v>
      </c>
      <c r="X57" t="str">
        <f t="shared" si="0"/>
        <v>1000001212KARYA MATERIALBAMBANGAGT602154RdMarseille Bone60X6041BOX44,28M2130000Merah5330000449826244984205330000Bekasi</v>
      </c>
    </row>
    <row r="58" spans="1:24" x14ac:dyDescent="0.3">
      <c r="A58" s="2">
        <v>1000001212</v>
      </c>
      <c r="B58" s="2" t="s">
        <v>72</v>
      </c>
      <c r="C58" s="2" t="s">
        <v>64</v>
      </c>
      <c r="D58" s="2" t="s">
        <v>111</v>
      </c>
      <c r="E58" s="2" t="s">
        <v>112</v>
      </c>
      <c r="F58" s="2" t="s">
        <v>67</v>
      </c>
      <c r="G58" s="3">
        <v>70</v>
      </c>
      <c r="H58" s="2" t="s">
        <v>68</v>
      </c>
      <c r="I58" s="4">
        <v>75.599999999999994</v>
      </c>
      <c r="J58" s="2" t="s">
        <v>69</v>
      </c>
      <c r="K58" s="3">
        <v>130000</v>
      </c>
      <c r="L58" s="3" t="s">
        <v>98</v>
      </c>
      <c r="M58" s="3">
        <v>9100000</v>
      </c>
      <c r="N58" s="5">
        <v>44982</v>
      </c>
      <c r="O58" s="43">
        <f t="shared" si="1"/>
        <v>6</v>
      </c>
      <c r="P58" s="43">
        <f t="shared" si="2"/>
        <v>2</v>
      </c>
      <c r="Q58" s="5">
        <v>44985</v>
      </c>
      <c r="R58" s="43">
        <f t="shared" si="3"/>
        <v>2</v>
      </c>
      <c r="S58" s="2"/>
      <c r="T58" s="2"/>
      <c r="U58" s="6">
        <v>0</v>
      </c>
      <c r="V58" s="45">
        <f t="shared" si="4"/>
        <v>9100000</v>
      </c>
      <c r="W58" s="2" t="s">
        <v>75</v>
      </c>
      <c r="X58" t="str">
        <f t="shared" si="0"/>
        <v>1000001212KARYA MATERIALBAMBANGAGT602154RdMarseille Bone60X6070BOX75,6M2130000Merah9100000449826244985209100000Bekasi</v>
      </c>
    </row>
    <row r="59" spans="1:24" x14ac:dyDescent="0.3">
      <c r="A59" s="2">
        <v>1000001212</v>
      </c>
      <c r="B59" s="2" t="s">
        <v>72</v>
      </c>
      <c r="C59" s="2" t="s">
        <v>64</v>
      </c>
      <c r="D59" s="2" t="s">
        <v>111</v>
      </c>
      <c r="E59" s="2" t="s">
        <v>112</v>
      </c>
      <c r="F59" s="2" t="s">
        <v>67</v>
      </c>
      <c r="G59" s="3">
        <v>160</v>
      </c>
      <c r="H59" s="2" t="s">
        <v>68</v>
      </c>
      <c r="I59" s="4">
        <v>172.8</v>
      </c>
      <c r="J59" s="2" t="s">
        <v>69</v>
      </c>
      <c r="K59" s="3">
        <v>130000</v>
      </c>
      <c r="L59" s="3" t="s">
        <v>98</v>
      </c>
      <c r="M59" s="3">
        <v>20800000</v>
      </c>
      <c r="N59" s="5">
        <v>44982</v>
      </c>
      <c r="O59" s="43">
        <f t="shared" si="1"/>
        <v>6</v>
      </c>
      <c r="P59" s="43">
        <f t="shared" si="2"/>
        <v>2</v>
      </c>
      <c r="Q59" s="5">
        <v>44985</v>
      </c>
      <c r="R59" s="43">
        <f t="shared" si="3"/>
        <v>2</v>
      </c>
      <c r="S59" s="2"/>
      <c r="T59" s="2"/>
      <c r="U59" s="6">
        <v>0</v>
      </c>
      <c r="V59" s="45">
        <f t="shared" si="4"/>
        <v>20800000</v>
      </c>
      <c r="W59" s="2" t="s">
        <v>75</v>
      </c>
      <c r="X59" t="str">
        <f t="shared" si="0"/>
        <v>1000001212KARYA MATERIALBAMBANGAGT602154RdMarseille Bone60X60160BOX172,8M2130000Merah208000004498262449852020800000Bekasi</v>
      </c>
    </row>
    <row r="60" spans="1:24" x14ac:dyDescent="0.3">
      <c r="A60" s="2">
        <v>1000001010</v>
      </c>
      <c r="B60" s="2" t="s">
        <v>63</v>
      </c>
      <c r="C60" s="2" t="s">
        <v>64</v>
      </c>
      <c r="D60" s="2" t="s">
        <v>113</v>
      </c>
      <c r="E60" s="2" t="s">
        <v>114</v>
      </c>
      <c r="F60" s="2" t="s">
        <v>67</v>
      </c>
      <c r="G60" s="3">
        <v>17</v>
      </c>
      <c r="H60" s="2" t="s">
        <v>68</v>
      </c>
      <c r="I60" s="4">
        <v>18.36</v>
      </c>
      <c r="J60" s="2" t="s">
        <v>69</v>
      </c>
      <c r="K60" s="3">
        <v>130000</v>
      </c>
      <c r="L60" s="3" t="s">
        <v>98</v>
      </c>
      <c r="M60" s="3">
        <v>2210000</v>
      </c>
      <c r="N60" s="5">
        <v>44973</v>
      </c>
      <c r="O60" s="43">
        <f t="shared" si="1"/>
        <v>4</v>
      </c>
      <c r="P60" s="43">
        <f t="shared" si="2"/>
        <v>2</v>
      </c>
      <c r="Q60" s="5">
        <v>44974</v>
      </c>
      <c r="R60" s="43">
        <f t="shared" si="3"/>
        <v>2</v>
      </c>
      <c r="S60" s="2"/>
      <c r="T60" s="2"/>
      <c r="U60" s="6">
        <v>0</v>
      </c>
      <c r="V60" s="45">
        <f t="shared" si="4"/>
        <v>2210000</v>
      </c>
      <c r="W60" s="2" t="s">
        <v>71</v>
      </c>
      <c r="X60" t="str">
        <f t="shared" si="0"/>
        <v>1000001010KERAMIK 123BAMBANGAGT602121RdMelbourne White60X6017BOX18,36M2130000Merah2210000449734244974202210000Depok</v>
      </c>
    </row>
    <row r="61" spans="1:24" x14ac:dyDescent="0.3">
      <c r="A61" s="2">
        <v>1000001212</v>
      </c>
      <c r="B61" s="2" t="s">
        <v>72</v>
      </c>
      <c r="C61" s="2" t="s">
        <v>64</v>
      </c>
      <c r="D61" s="2" t="s">
        <v>115</v>
      </c>
      <c r="E61" s="2" t="s">
        <v>116</v>
      </c>
      <c r="F61" s="2" t="s">
        <v>67</v>
      </c>
      <c r="G61" s="3">
        <v>2</v>
      </c>
      <c r="H61" s="2" t="s">
        <v>68</v>
      </c>
      <c r="I61" s="4">
        <v>2.16</v>
      </c>
      <c r="J61" s="2" t="s">
        <v>69</v>
      </c>
      <c r="K61" s="3">
        <v>130000</v>
      </c>
      <c r="L61" s="3" t="s">
        <v>98</v>
      </c>
      <c r="M61" s="3">
        <v>260000</v>
      </c>
      <c r="N61" s="5">
        <v>44958</v>
      </c>
      <c r="O61" s="43">
        <f t="shared" si="1"/>
        <v>3</v>
      </c>
      <c r="P61" s="43">
        <f t="shared" si="2"/>
        <v>2</v>
      </c>
      <c r="Q61" s="5">
        <v>44959</v>
      </c>
      <c r="R61" s="43">
        <f t="shared" si="3"/>
        <v>2</v>
      </c>
      <c r="S61" s="2"/>
      <c r="T61" s="2"/>
      <c r="U61" s="6">
        <v>0</v>
      </c>
      <c r="V61" s="45">
        <f t="shared" si="4"/>
        <v>260000</v>
      </c>
      <c r="W61" s="2" t="s">
        <v>75</v>
      </c>
      <c r="X61" t="str">
        <f t="shared" si="0"/>
        <v>1000001212KARYA MATERIALBAMBANGAGT603501RdTucson Grey60X602BOX2,16M2130000Merah26000044958324495920260000Bekasi</v>
      </c>
    </row>
    <row r="62" spans="1:24" x14ac:dyDescent="0.3">
      <c r="A62" s="2">
        <v>1000001212</v>
      </c>
      <c r="B62" s="2" t="s">
        <v>72</v>
      </c>
      <c r="C62" s="2" t="s">
        <v>64</v>
      </c>
      <c r="D62" s="2" t="s">
        <v>117</v>
      </c>
      <c r="E62" s="2" t="s">
        <v>118</v>
      </c>
      <c r="F62" s="2" t="s">
        <v>67</v>
      </c>
      <c r="G62" s="3">
        <v>4</v>
      </c>
      <c r="H62" s="2" t="s">
        <v>68</v>
      </c>
      <c r="I62" s="4">
        <v>4.32</v>
      </c>
      <c r="J62" s="2" t="s">
        <v>69</v>
      </c>
      <c r="K62" s="3">
        <v>130000</v>
      </c>
      <c r="L62" s="3" t="s">
        <v>98</v>
      </c>
      <c r="M62" s="3">
        <v>520000</v>
      </c>
      <c r="N62" s="5">
        <v>44958</v>
      </c>
      <c r="O62" s="43">
        <f t="shared" si="1"/>
        <v>3</v>
      </c>
      <c r="P62" s="43">
        <f t="shared" si="2"/>
        <v>2</v>
      </c>
      <c r="Q62" s="5">
        <v>44961</v>
      </c>
      <c r="R62" s="43">
        <f t="shared" si="3"/>
        <v>2</v>
      </c>
      <c r="S62" s="2"/>
      <c r="T62" s="2"/>
      <c r="U62" s="6">
        <v>0</v>
      </c>
      <c r="V62" s="45">
        <f t="shared" si="4"/>
        <v>520000</v>
      </c>
      <c r="W62" s="2" t="s">
        <v>75</v>
      </c>
      <c r="X62" t="str">
        <f t="shared" si="0"/>
        <v>1000001212KARYA MATERIALBAMBANGAGT603500RdTucson Pearl60X604BOX4,32M2130000Merah52000044958324496120520000Bekasi</v>
      </c>
    </row>
    <row r="63" spans="1:24" x14ac:dyDescent="0.3">
      <c r="A63" s="2">
        <v>1000001212</v>
      </c>
      <c r="B63" s="2" t="s">
        <v>72</v>
      </c>
      <c r="C63" s="2" t="s">
        <v>64</v>
      </c>
      <c r="D63" s="2" t="s">
        <v>105</v>
      </c>
      <c r="E63" s="2" t="s">
        <v>106</v>
      </c>
      <c r="F63" s="2" t="s">
        <v>67</v>
      </c>
      <c r="G63" s="3">
        <v>43</v>
      </c>
      <c r="H63" s="2" t="s">
        <v>68</v>
      </c>
      <c r="I63" s="4">
        <v>46.44</v>
      </c>
      <c r="J63" s="2" t="s">
        <v>69</v>
      </c>
      <c r="K63" s="3">
        <v>130000</v>
      </c>
      <c r="L63" s="3" t="s">
        <v>98</v>
      </c>
      <c r="M63" s="3">
        <v>5590000</v>
      </c>
      <c r="N63" s="5">
        <v>44958</v>
      </c>
      <c r="O63" s="43">
        <f t="shared" si="1"/>
        <v>3</v>
      </c>
      <c r="P63" s="43">
        <f t="shared" si="2"/>
        <v>2</v>
      </c>
      <c r="Q63" s="5">
        <v>44968</v>
      </c>
      <c r="R63" s="43">
        <f t="shared" si="3"/>
        <v>2</v>
      </c>
      <c r="S63" s="2"/>
      <c r="T63" s="2"/>
      <c r="U63" s="6">
        <v>0</v>
      </c>
      <c r="V63" s="45">
        <f t="shared" si="4"/>
        <v>5590000</v>
      </c>
      <c r="W63" s="2" t="s">
        <v>75</v>
      </c>
      <c r="X63" t="str">
        <f t="shared" si="0"/>
        <v>1000001212KARYA MATERIALBAMBANGAGT603522RdVeneti Grigio60X6043BOX46,44M2130000Merah5590000449583244968205590000Bekasi</v>
      </c>
    </row>
    <row r="64" spans="1:24" x14ac:dyDescent="0.3">
      <c r="A64" s="2">
        <v>1000001212</v>
      </c>
      <c r="B64" s="2" t="s">
        <v>72</v>
      </c>
      <c r="C64" s="2" t="s">
        <v>64</v>
      </c>
      <c r="D64" s="2" t="s">
        <v>113</v>
      </c>
      <c r="E64" s="2" t="s">
        <v>114</v>
      </c>
      <c r="F64" s="2" t="s">
        <v>67</v>
      </c>
      <c r="G64" s="3">
        <v>1</v>
      </c>
      <c r="H64" s="2" t="s">
        <v>68</v>
      </c>
      <c r="I64" s="4">
        <v>1.08</v>
      </c>
      <c r="J64" s="2" t="s">
        <v>69</v>
      </c>
      <c r="K64" s="3">
        <v>130000</v>
      </c>
      <c r="L64" s="3" t="s">
        <v>98</v>
      </c>
      <c r="M64" s="3">
        <v>130000</v>
      </c>
      <c r="N64" s="5">
        <v>44970</v>
      </c>
      <c r="O64" s="43">
        <f t="shared" si="1"/>
        <v>1</v>
      </c>
      <c r="P64" s="43">
        <f t="shared" si="2"/>
        <v>2</v>
      </c>
      <c r="Q64" s="5">
        <v>44970</v>
      </c>
      <c r="R64" s="43">
        <f t="shared" si="3"/>
        <v>2</v>
      </c>
      <c r="S64" s="2"/>
      <c r="T64" s="2"/>
      <c r="U64" s="6">
        <v>0</v>
      </c>
      <c r="V64" s="45">
        <f t="shared" si="4"/>
        <v>130000</v>
      </c>
      <c r="W64" s="2" t="s">
        <v>75</v>
      </c>
      <c r="X64" t="str">
        <f t="shared" si="0"/>
        <v>1000001212KARYA MATERIALBAMBANGAGT602121RdMelbourne White60X601BOX1,08M2130000Merah13000044970124497020130000Bekasi</v>
      </c>
    </row>
    <row r="65" spans="1:24" x14ac:dyDescent="0.3">
      <c r="A65" s="2">
        <v>1000001212</v>
      </c>
      <c r="B65" s="2" t="s">
        <v>72</v>
      </c>
      <c r="C65" s="2" t="s">
        <v>64</v>
      </c>
      <c r="D65" s="2" t="s">
        <v>105</v>
      </c>
      <c r="E65" s="2" t="s">
        <v>106</v>
      </c>
      <c r="F65" s="2" t="s">
        <v>67</v>
      </c>
      <c r="G65" s="3">
        <v>1</v>
      </c>
      <c r="H65" s="2" t="s">
        <v>68</v>
      </c>
      <c r="I65" s="4">
        <v>1.08</v>
      </c>
      <c r="J65" s="2" t="s">
        <v>69</v>
      </c>
      <c r="K65" s="3">
        <v>130000</v>
      </c>
      <c r="L65" s="3" t="s">
        <v>98</v>
      </c>
      <c r="M65" s="3">
        <v>130000</v>
      </c>
      <c r="N65" s="5">
        <v>44970</v>
      </c>
      <c r="O65" s="43">
        <f t="shared" si="1"/>
        <v>1</v>
      </c>
      <c r="P65" s="43">
        <f t="shared" si="2"/>
        <v>2</v>
      </c>
      <c r="Q65" s="5">
        <v>44970</v>
      </c>
      <c r="R65" s="43">
        <f t="shared" si="3"/>
        <v>2</v>
      </c>
      <c r="S65" s="2"/>
      <c r="T65" s="2"/>
      <c r="U65" s="6">
        <v>0</v>
      </c>
      <c r="V65" s="45">
        <f t="shared" si="4"/>
        <v>130000</v>
      </c>
      <c r="W65" s="2" t="s">
        <v>75</v>
      </c>
      <c r="X65" t="str">
        <f t="shared" si="0"/>
        <v>1000001212KARYA MATERIALBAMBANGAGT603522RdVeneti Grigio60X601BOX1,08M2130000Merah13000044970124497020130000Bekasi</v>
      </c>
    </row>
    <row r="66" spans="1:24" x14ac:dyDescent="0.3">
      <c r="A66" s="2">
        <v>1000001212</v>
      </c>
      <c r="B66" s="2" t="s">
        <v>72</v>
      </c>
      <c r="C66" s="2" t="s">
        <v>64</v>
      </c>
      <c r="D66" s="2" t="s">
        <v>119</v>
      </c>
      <c r="E66" s="2" t="s">
        <v>120</v>
      </c>
      <c r="F66" s="2" t="s">
        <v>67</v>
      </c>
      <c r="G66" s="3">
        <v>1</v>
      </c>
      <c r="H66" s="2" t="s">
        <v>68</v>
      </c>
      <c r="I66" s="4">
        <v>1.08</v>
      </c>
      <c r="J66" s="2" t="s">
        <v>69</v>
      </c>
      <c r="K66" s="3">
        <v>130000</v>
      </c>
      <c r="L66" s="3" t="s">
        <v>98</v>
      </c>
      <c r="M66" s="3">
        <v>130000</v>
      </c>
      <c r="N66" s="5">
        <v>44970</v>
      </c>
      <c r="O66" s="43">
        <f t="shared" si="1"/>
        <v>1</v>
      </c>
      <c r="P66" s="43">
        <f t="shared" si="2"/>
        <v>2</v>
      </c>
      <c r="Q66" s="5">
        <v>44970</v>
      </c>
      <c r="R66" s="43">
        <f t="shared" si="3"/>
        <v>2</v>
      </c>
      <c r="S66" s="2"/>
      <c r="T66" s="2"/>
      <c r="U66" s="6">
        <v>0</v>
      </c>
      <c r="V66" s="45">
        <f t="shared" si="4"/>
        <v>130000</v>
      </c>
      <c r="W66" s="2" t="s">
        <v>75</v>
      </c>
      <c r="X66" t="str">
        <f t="shared" ref="X66:X129" si="5">_xlfn.CONCAT(A66:W66)</f>
        <v>1000001212KARYA MATERIALBAMBANGAGT603521RdVeneti Perla60X601BOX1,08M2130000Merah13000044970124497020130000Bekasi</v>
      </c>
    </row>
    <row r="67" spans="1:24" x14ac:dyDescent="0.3">
      <c r="A67" s="2">
        <v>1000001212</v>
      </c>
      <c r="B67" s="2" t="s">
        <v>72</v>
      </c>
      <c r="C67" s="2" t="s">
        <v>64</v>
      </c>
      <c r="D67" s="2" t="s">
        <v>119</v>
      </c>
      <c r="E67" s="2" t="s">
        <v>120</v>
      </c>
      <c r="F67" s="2" t="s">
        <v>67</v>
      </c>
      <c r="G67" s="3">
        <v>4</v>
      </c>
      <c r="H67" s="2" t="s">
        <v>68</v>
      </c>
      <c r="I67" s="4">
        <v>4.32</v>
      </c>
      <c r="J67" s="2" t="s">
        <v>69</v>
      </c>
      <c r="K67" s="3">
        <v>130000</v>
      </c>
      <c r="L67" s="3" t="s">
        <v>98</v>
      </c>
      <c r="M67" s="3">
        <v>520000</v>
      </c>
      <c r="N67" s="5">
        <v>44995</v>
      </c>
      <c r="O67" s="43">
        <f t="shared" si="1"/>
        <v>5</v>
      </c>
      <c r="P67" s="43">
        <f t="shared" ref="P67:P130" si="6">MONTH(N67)</f>
        <v>3</v>
      </c>
      <c r="Q67" s="5">
        <v>44996</v>
      </c>
      <c r="R67" s="43">
        <f t="shared" si="3"/>
        <v>3</v>
      </c>
      <c r="S67" s="2" t="s">
        <v>17</v>
      </c>
      <c r="T67" s="2" t="s">
        <v>91</v>
      </c>
      <c r="U67" s="6">
        <v>1500</v>
      </c>
      <c r="V67" s="45">
        <f t="shared" ref="V67:V130" si="7">M67-U67</f>
        <v>518500</v>
      </c>
      <c r="W67" s="2" t="s">
        <v>75</v>
      </c>
      <c r="X67" t="str">
        <f t="shared" si="5"/>
        <v>1000001212KARYA MATERIALBAMBANGAGT603521RdVeneti Perla60X604BOX4,32M2130000Merah5200004499553449963Promo LebaranPromo Diskon Langsung1500518500Bekasi</v>
      </c>
    </row>
    <row r="68" spans="1:24" x14ac:dyDescent="0.3">
      <c r="A68" s="2">
        <v>1000001212</v>
      </c>
      <c r="B68" s="2" t="s">
        <v>72</v>
      </c>
      <c r="C68" s="2" t="s">
        <v>64</v>
      </c>
      <c r="D68" s="2" t="s">
        <v>96</v>
      </c>
      <c r="E68" s="2" t="s">
        <v>97</v>
      </c>
      <c r="F68" s="2" t="s">
        <v>67</v>
      </c>
      <c r="G68" s="3">
        <v>5</v>
      </c>
      <c r="H68" s="2" t="s">
        <v>68</v>
      </c>
      <c r="I68" s="4">
        <v>5.4</v>
      </c>
      <c r="J68" s="2" t="s">
        <v>69</v>
      </c>
      <c r="K68" s="3">
        <v>130000</v>
      </c>
      <c r="L68" s="3" t="s">
        <v>98</v>
      </c>
      <c r="M68" s="3">
        <v>650000</v>
      </c>
      <c r="N68" s="5">
        <v>44995</v>
      </c>
      <c r="O68" s="43">
        <f t="shared" si="1"/>
        <v>5</v>
      </c>
      <c r="P68" s="43">
        <f t="shared" si="6"/>
        <v>3</v>
      </c>
      <c r="Q68" s="5">
        <v>44996</v>
      </c>
      <c r="R68" s="43">
        <f t="shared" si="3"/>
        <v>3</v>
      </c>
      <c r="S68" s="2" t="s">
        <v>17</v>
      </c>
      <c r="T68" s="2" t="s">
        <v>91</v>
      </c>
      <c r="U68" s="6">
        <v>1500</v>
      </c>
      <c r="V68" s="45">
        <f t="shared" si="7"/>
        <v>648500</v>
      </c>
      <c r="W68" s="2" t="s">
        <v>75</v>
      </c>
      <c r="X68" t="str">
        <f t="shared" si="5"/>
        <v>1000001212KARYA MATERIALBAMBANGAGT602145RdVancouver Bone60X605BOX5,4M2130000Merah6500004499553449963Promo LebaranPromo Diskon Langsung1500648500Bekasi</v>
      </c>
    </row>
    <row r="69" spans="1:24" x14ac:dyDescent="0.3">
      <c r="A69" s="2">
        <v>1000001212</v>
      </c>
      <c r="B69" s="2" t="s">
        <v>72</v>
      </c>
      <c r="C69" s="2" t="s">
        <v>64</v>
      </c>
      <c r="D69" s="2" t="s">
        <v>121</v>
      </c>
      <c r="E69" s="2" t="s">
        <v>122</v>
      </c>
      <c r="F69" s="2" t="s">
        <v>67</v>
      </c>
      <c r="G69" s="3">
        <v>4</v>
      </c>
      <c r="H69" s="2" t="s">
        <v>68</v>
      </c>
      <c r="I69" s="4">
        <v>4.32</v>
      </c>
      <c r="J69" s="2" t="s">
        <v>69</v>
      </c>
      <c r="K69" s="3">
        <v>130000</v>
      </c>
      <c r="L69" s="3" t="s">
        <v>98</v>
      </c>
      <c r="M69" s="3">
        <v>520000</v>
      </c>
      <c r="N69" s="5">
        <v>44999</v>
      </c>
      <c r="O69" s="43">
        <f t="shared" ref="O69:O132" si="8">WEEKDAY(N69,2)</f>
        <v>2</v>
      </c>
      <c r="P69" s="43">
        <f t="shared" si="6"/>
        <v>3</v>
      </c>
      <c r="Q69" s="5">
        <v>45000</v>
      </c>
      <c r="R69" s="43">
        <f t="shared" ref="R69:R132" si="9">MONTH(Q69)</f>
        <v>3</v>
      </c>
      <c r="S69" s="2" t="s">
        <v>17</v>
      </c>
      <c r="T69" s="2" t="s">
        <v>91</v>
      </c>
      <c r="U69" s="6">
        <v>1500</v>
      </c>
      <c r="V69" s="45">
        <f t="shared" si="7"/>
        <v>518500</v>
      </c>
      <c r="W69" s="2" t="s">
        <v>75</v>
      </c>
      <c r="X69" t="str">
        <f t="shared" si="5"/>
        <v>1000001212KARYA MATERIALBAMBANGAGT602609RdDomus Bone60X604BOX4,32M2130000Merah5200004499923450003Promo LebaranPromo Diskon Langsung1500518500Bekasi</v>
      </c>
    </row>
    <row r="70" spans="1:24" x14ac:dyDescent="0.3">
      <c r="A70" s="2">
        <v>1000001212</v>
      </c>
      <c r="B70" s="2" t="s">
        <v>72</v>
      </c>
      <c r="C70" s="2" t="s">
        <v>64</v>
      </c>
      <c r="D70" s="2" t="s">
        <v>96</v>
      </c>
      <c r="E70" s="2" t="s">
        <v>97</v>
      </c>
      <c r="F70" s="2" t="s">
        <v>67</v>
      </c>
      <c r="G70" s="3">
        <v>1</v>
      </c>
      <c r="H70" s="2" t="s">
        <v>68</v>
      </c>
      <c r="I70" s="4">
        <v>1.08</v>
      </c>
      <c r="J70" s="2" t="s">
        <v>69</v>
      </c>
      <c r="K70" s="3">
        <v>130000</v>
      </c>
      <c r="L70" s="3" t="s">
        <v>98</v>
      </c>
      <c r="M70" s="3">
        <v>130000</v>
      </c>
      <c r="N70" s="5">
        <v>45000</v>
      </c>
      <c r="O70" s="43">
        <f t="shared" si="8"/>
        <v>3</v>
      </c>
      <c r="P70" s="43">
        <f t="shared" si="6"/>
        <v>3</v>
      </c>
      <c r="Q70" s="5">
        <v>45000</v>
      </c>
      <c r="R70" s="43">
        <f t="shared" si="9"/>
        <v>3</v>
      </c>
      <c r="S70" s="2" t="s">
        <v>17</v>
      </c>
      <c r="T70" s="2" t="s">
        <v>91</v>
      </c>
      <c r="U70" s="6">
        <v>1500</v>
      </c>
      <c r="V70" s="45">
        <f t="shared" si="7"/>
        <v>128500</v>
      </c>
      <c r="W70" s="2" t="s">
        <v>75</v>
      </c>
      <c r="X70" t="str">
        <f t="shared" si="5"/>
        <v>1000001212KARYA MATERIALBAMBANGAGT602145RdVancouver Bone60X601BOX1,08M2130000Merah1300004500033450003Promo LebaranPromo Diskon Langsung1500128500Bekasi</v>
      </c>
    </row>
    <row r="71" spans="1:24" x14ac:dyDescent="0.3">
      <c r="A71" s="2">
        <v>1000001010</v>
      </c>
      <c r="B71" s="2" t="s">
        <v>63</v>
      </c>
      <c r="C71" s="2" t="s">
        <v>64</v>
      </c>
      <c r="D71" s="2" t="s">
        <v>113</v>
      </c>
      <c r="E71" s="2" t="s">
        <v>114</v>
      </c>
      <c r="F71" s="2" t="s">
        <v>67</v>
      </c>
      <c r="G71" s="3">
        <v>17</v>
      </c>
      <c r="H71" s="2" t="s">
        <v>68</v>
      </c>
      <c r="I71" s="4">
        <v>18.36</v>
      </c>
      <c r="J71" s="2" t="s">
        <v>69</v>
      </c>
      <c r="K71" s="3">
        <v>130000</v>
      </c>
      <c r="L71" s="3" t="s">
        <v>98</v>
      </c>
      <c r="M71" s="3">
        <v>2210000</v>
      </c>
      <c r="N71" s="5">
        <v>44991</v>
      </c>
      <c r="O71" s="43">
        <f t="shared" si="8"/>
        <v>1</v>
      </c>
      <c r="P71" s="43">
        <f t="shared" si="6"/>
        <v>3</v>
      </c>
      <c r="Q71" s="5">
        <v>44992</v>
      </c>
      <c r="R71" s="43">
        <f t="shared" si="9"/>
        <v>3</v>
      </c>
      <c r="S71" s="2" t="s">
        <v>17</v>
      </c>
      <c r="T71" s="2" t="s">
        <v>91</v>
      </c>
      <c r="U71" s="6">
        <v>1500</v>
      </c>
      <c r="V71" s="45">
        <f t="shared" si="7"/>
        <v>2208500</v>
      </c>
      <c r="W71" s="2" t="s">
        <v>71</v>
      </c>
      <c r="X71" t="str">
        <f t="shared" si="5"/>
        <v>1000001010KERAMIK 123BAMBANGAGT602121RdMelbourne White60X6017BOX18,36M2130000Merah22100004499113449923Promo LebaranPromo Diskon Langsung15002208500Depok</v>
      </c>
    </row>
    <row r="72" spans="1:24" x14ac:dyDescent="0.3">
      <c r="A72" s="2">
        <v>1000001010</v>
      </c>
      <c r="B72" s="2" t="s">
        <v>63</v>
      </c>
      <c r="C72" s="2" t="s">
        <v>64</v>
      </c>
      <c r="D72" s="2" t="s">
        <v>113</v>
      </c>
      <c r="E72" s="2" t="s">
        <v>114</v>
      </c>
      <c r="F72" s="2" t="s">
        <v>67</v>
      </c>
      <c r="G72" s="3">
        <v>2</v>
      </c>
      <c r="H72" s="2" t="s">
        <v>68</v>
      </c>
      <c r="I72" s="4">
        <v>2.16</v>
      </c>
      <c r="J72" s="2" t="s">
        <v>69</v>
      </c>
      <c r="K72" s="3">
        <v>130000</v>
      </c>
      <c r="L72" s="3" t="s">
        <v>98</v>
      </c>
      <c r="M72" s="3">
        <v>260000</v>
      </c>
      <c r="N72" s="5">
        <v>44992</v>
      </c>
      <c r="O72" s="43">
        <f t="shared" si="8"/>
        <v>2</v>
      </c>
      <c r="P72" s="43">
        <f t="shared" si="6"/>
        <v>3</v>
      </c>
      <c r="Q72" s="5">
        <v>44993</v>
      </c>
      <c r="R72" s="43">
        <f t="shared" si="9"/>
        <v>3</v>
      </c>
      <c r="S72" s="2" t="s">
        <v>17</v>
      </c>
      <c r="T72" s="2" t="s">
        <v>91</v>
      </c>
      <c r="U72" s="6">
        <v>1500</v>
      </c>
      <c r="V72" s="45">
        <f t="shared" si="7"/>
        <v>258500</v>
      </c>
      <c r="W72" s="2" t="s">
        <v>71</v>
      </c>
      <c r="X72" t="str">
        <f t="shared" si="5"/>
        <v>1000001010KERAMIK 123BAMBANGAGT602121RdMelbourne White60X602BOX2,16M2130000Merah2600004499223449933Promo LebaranPromo Diskon Langsung1500258500Depok</v>
      </c>
    </row>
    <row r="73" spans="1:24" x14ac:dyDescent="0.3">
      <c r="A73" s="2">
        <v>1000001010</v>
      </c>
      <c r="B73" s="2" t="s">
        <v>63</v>
      </c>
      <c r="C73" s="2" t="s">
        <v>64</v>
      </c>
      <c r="D73" s="2" t="s">
        <v>113</v>
      </c>
      <c r="E73" s="2" t="s">
        <v>114</v>
      </c>
      <c r="F73" s="2" t="s">
        <v>67</v>
      </c>
      <c r="G73" s="3">
        <v>2</v>
      </c>
      <c r="H73" s="2" t="s">
        <v>68</v>
      </c>
      <c r="I73" s="4">
        <v>2.16</v>
      </c>
      <c r="J73" s="2" t="s">
        <v>69</v>
      </c>
      <c r="K73" s="3">
        <v>130000</v>
      </c>
      <c r="L73" s="3" t="s">
        <v>98</v>
      </c>
      <c r="M73" s="3">
        <v>260000</v>
      </c>
      <c r="N73" s="5">
        <v>44993</v>
      </c>
      <c r="O73" s="43">
        <f t="shared" si="8"/>
        <v>3</v>
      </c>
      <c r="P73" s="43">
        <f t="shared" si="6"/>
        <v>3</v>
      </c>
      <c r="Q73" s="5">
        <v>44994</v>
      </c>
      <c r="R73" s="43">
        <f t="shared" si="9"/>
        <v>3</v>
      </c>
      <c r="S73" s="2" t="s">
        <v>17</v>
      </c>
      <c r="T73" s="2" t="s">
        <v>91</v>
      </c>
      <c r="U73" s="6">
        <v>1500</v>
      </c>
      <c r="V73" s="45">
        <f t="shared" si="7"/>
        <v>258500</v>
      </c>
      <c r="W73" s="2" t="s">
        <v>71</v>
      </c>
      <c r="X73" t="str">
        <f t="shared" si="5"/>
        <v>1000001010KERAMIK 123BAMBANGAGT602121RdMelbourne White60X602BOX2,16M2130000Merah2600004499333449943Promo LebaranPromo Diskon Langsung1500258500Depok</v>
      </c>
    </row>
    <row r="74" spans="1:24" x14ac:dyDescent="0.3">
      <c r="A74" s="2">
        <v>1000001010</v>
      </c>
      <c r="B74" s="2" t="s">
        <v>63</v>
      </c>
      <c r="C74" s="2" t="s">
        <v>64</v>
      </c>
      <c r="D74" s="2" t="s">
        <v>121</v>
      </c>
      <c r="E74" s="2" t="s">
        <v>122</v>
      </c>
      <c r="F74" s="2" t="s">
        <v>67</v>
      </c>
      <c r="G74" s="3">
        <v>5</v>
      </c>
      <c r="H74" s="2" t="s">
        <v>68</v>
      </c>
      <c r="I74" s="4">
        <v>5.4</v>
      </c>
      <c r="J74" s="2" t="s">
        <v>69</v>
      </c>
      <c r="K74" s="3">
        <v>130000</v>
      </c>
      <c r="L74" s="3" t="s">
        <v>98</v>
      </c>
      <c r="M74" s="3">
        <v>650000</v>
      </c>
      <c r="N74" s="5">
        <v>44995</v>
      </c>
      <c r="O74" s="43">
        <f t="shared" si="8"/>
        <v>5</v>
      </c>
      <c r="P74" s="43">
        <f t="shared" si="6"/>
        <v>3</v>
      </c>
      <c r="Q74" s="5">
        <v>44996</v>
      </c>
      <c r="R74" s="43">
        <f t="shared" si="9"/>
        <v>3</v>
      </c>
      <c r="S74" s="2" t="s">
        <v>17</v>
      </c>
      <c r="T74" s="2" t="s">
        <v>91</v>
      </c>
      <c r="U74" s="6">
        <v>1500</v>
      </c>
      <c r="V74" s="45">
        <f t="shared" si="7"/>
        <v>648500</v>
      </c>
      <c r="W74" s="2" t="s">
        <v>71</v>
      </c>
      <c r="X74" t="str">
        <f t="shared" si="5"/>
        <v>1000001010KERAMIK 123BAMBANGAGT602609RdDomus Bone60X605BOX5,4M2130000Merah6500004499553449963Promo LebaranPromo Diskon Langsung1500648500Depok</v>
      </c>
    </row>
    <row r="75" spans="1:24" x14ac:dyDescent="0.3">
      <c r="A75" s="2">
        <v>1000001212</v>
      </c>
      <c r="B75" s="2" t="s">
        <v>72</v>
      </c>
      <c r="C75" s="2" t="s">
        <v>64</v>
      </c>
      <c r="D75" s="2" t="s">
        <v>99</v>
      </c>
      <c r="E75" s="2" t="s">
        <v>100</v>
      </c>
      <c r="F75" s="2" t="s">
        <v>67</v>
      </c>
      <c r="G75" s="3">
        <v>14</v>
      </c>
      <c r="H75" s="2" t="s">
        <v>68</v>
      </c>
      <c r="I75" s="4">
        <v>15.12</v>
      </c>
      <c r="J75" s="2" t="s">
        <v>69</v>
      </c>
      <c r="K75" s="3">
        <v>130000</v>
      </c>
      <c r="L75" s="3" t="s">
        <v>98</v>
      </c>
      <c r="M75" s="3">
        <v>1820000</v>
      </c>
      <c r="N75" s="5">
        <v>45001</v>
      </c>
      <c r="O75" s="43">
        <f t="shared" si="8"/>
        <v>4</v>
      </c>
      <c r="P75" s="43">
        <f t="shared" si="6"/>
        <v>3</v>
      </c>
      <c r="Q75" s="5">
        <v>45002</v>
      </c>
      <c r="R75" s="43">
        <f t="shared" si="9"/>
        <v>3</v>
      </c>
      <c r="S75" s="2" t="s">
        <v>17</v>
      </c>
      <c r="T75" s="2" t="s">
        <v>91</v>
      </c>
      <c r="U75" s="6">
        <v>1500</v>
      </c>
      <c r="V75" s="45">
        <f t="shared" si="7"/>
        <v>1818500</v>
      </c>
      <c r="W75" s="2" t="s">
        <v>75</v>
      </c>
      <c r="X75" t="str">
        <f t="shared" si="5"/>
        <v>1000001212KARYA MATERIALBAMBANGAGT602155RdMarseille Beige60X6014BOX15,12M2130000Merah18200004500143450023Promo LebaranPromo Diskon Langsung15001818500Bekasi</v>
      </c>
    </row>
    <row r="76" spans="1:24" x14ac:dyDescent="0.3">
      <c r="A76" s="2">
        <v>1000001212</v>
      </c>
      <c r="B76" s="2" t="s">
        <v>72</v>
      </c>
      <c r="C76" s="2" t="s">
        <v>64</v>
      </c>
      <c r="D76" s="2" t="s">
        <v>103</v>
      </c>
      <c r="E76" s="2" t="s">
        <v>104</v>
      </c>
      <c r="F76" s="2" t="s">
        <v>67</v>
      </c>
      <c r="G76" s="3">
        <v>27</v>
      </c>
      <c r="H76" s="2" t="s">
        <v>68</v>
      </c>
      <c r="I76" s="4">
        <v>29.16</v>
      </c>
      <c r="J76" s="2" t="s">
        <v>69</v>
      </c>
      <c r="K76" s="3">
        <v>130000</v>
      </c>
      <c r="L76" s="3" t="s">
        <v>98</v>
      </c>
      <c r="M76" s="3">
        <v>3510000</v>
      </c>
      <c r="N76" s="5">
        <v>45001</v>
      </c>
      <c r="O76" s="43">
        <f t="shared" si="8"/>
        <v>4</v>
      </c>
      <c r="P76" s="43">
        <f t="shared" si="6"/>
        <v>3</v>
      </c>
      <c r="Q76" s="5">
        <v>45002</v>
      </c>
      <c r="R76" s="43">
        <f t="shared" si="9"/>
        <v>3</v>
      </c>
      <c r="S76" s="2" t="s">
        <v>17</v>
      </c>
      <c r="T76" s="2" t="s">
        <v>91</v>
      </c>
      <c r="U76" s="6">
        <v>1500</v>
      </c>
      <c r="V76" s="45">
        <f t="shared" si="7"/>
        <v>3508500</v>
      </c>
      <c r="W76" s="2" t="s">
        <v>75</v>
      </c>
      <c r="X76" t="str">
        <f t="shared" si="5"/>
        <v>1000001212KARYA MATERIALBAMBANGAGT602518RdPozlana Dark60X6027BOX29,16M2130000Merah35100004500143450023Promo LebaranPromo Diskon Langsung15003508500Bekasi</v>
      </c>
    </row>
    <row r="77" spans="1:24" x14ac:dyDescent="0.3">
      <c r="A77" s="2">
        <v>1000001212</v>
      </c>
      <c r="B77" s="2" t="s">
        <v>72</v>
      </c>
      <c r="C77" s="2" t="s">
        <v>64</v>
      </c>
      <c r="D77" s="2" t="s">
        <v>96</v>
      </c>
      <c r="E77" s="2" t="s">
        <v>97</v>
      </c>
      <c r="F77" s="2" t="s">
        <v>67</v>
      </c>
      <c r="G77" s="3">
        <v>15</v>
      </c>
      <c r="H77" s="2" t="s">
        <v>68</v>
      </c>
      <c r="I77" s="4">
        <v>16.2</v>
      </c>
      <c r="J77" s="2" t="s">
        <v>69</v>
      </c>
      <c r="K77" s="3">
        <v>130000</v>
      </c>
      <c r="L77" s="3" t="s">
        <v>98</v>
      </c>
      <c r="M77" s="3">
        <v>1950000</v>
      </c>
      <c r="N77" s="5">
        <v>45009</v>
      </c>
      <c r="O77" s="43">
        <f t="shared" si="8"/>
        <v>5</v>
      </c>
      <c r="P77" s="43">
        <f t="shared" si="6"/>
        <v>3</v>
      </c>
      <c r="Q77" s="5">
        <v>45013</v>
      </c>
      <c r="R77" s="43">
        <f t="shared" si="9"/>
        <v>3</v>
      </c>
      <c r="S77" s="2" t="s">
        <v>17</v>
      </c>
      <c r="T77" s="2" t="s">
        <v>91</v>
      </c>
      <c r="U77" s="6">
        <v>1500</v>
      </c>
      <c r="V77" s="45">
        <f t="shared" si="7"/>
        <v>1948500</v>
      </c>
      <c r="W77" s="2" t="s">
        <v>75</v>
      </c>
      <c r="X77" t="str">
        <f t="shared" si="5"/>
        <v>1000001212KARYA MATERIALBAMBANGAGT602145RdVancouver Bone60X6015BOX16,2M2130000Merah19500004500953450133Promo LebaranPromo Diskon Langsung15001948500Bekasi</v>
      </c>
    </row>
    <row r="78" spans="1:24" x14ac:dyDescent="0.3">
      <c r="A78" s="2">
        <v>1000001212</v>
      </c>
      <c r="B78" s="2" t="s">
        <v>72</v>
      </c>
      <c r="C78" s="2" t="s">
        <v>64</v>
      </c>
      <c r="D78" s="2" t="s">
        <v>111</v>
      </c>
      <c r="E78" s="2" t="s">
        <v>112</v>
      </c>
      <c r="F78" s="2" t="s">
        <v>67</v>
      </c>
      <c r="G78" s="3">
        <v>50</v>
      </c>
      <c r="H78" s="2" t="s">
        <v>68</v>
      </c>
      <c r="I78" s="4">
        <v>54</v>
      </c>
      <c r="J78" s="2" t="s">
        <v>69</v>
      </c>
      <c r="K78" s="3">
        <v>130000</v>
      </c>
      <c r="L78" s="3" t="s">
        <v>98</v>
      </c>
      <c r="M78" s="3">
        <v>6500000</v>
      </c>
      <c r="N78" s="5">
        <v>45012</v>
      </c>
      <c r="O78" s="43">
        <f t="shared" si="8"/>
        <v>1</v>
      </c>
      <c r="P78" s="43">
        <f t="shared" si="6"/>
        <v>3</v>
      </c>
      <c r="Q78" s="5">
        <v>45013</v>
      </c>
      <c r="R78" s="43">
        <f t="shared" si="9"/>
        <v>3</v>
      </c>
      <c r="S78" s="2" t="s">
        <v>17</v>
      </c>
      <c r="T78" s="2" t="s">
        <v>91</v>
      </c>
      <c r="U78" s="6">
        <v>1500</v>
      </c>
      <c r="V78" s="45">
        <f t="shared" si="7"/>
        <v>6498500</v>
      </c>
      <c r="W78" s="2" t="s">
        <v>75</v>
      </c>
      <c r="X78" t="str">
        <f t="shared" si="5"/>
        <v>1000001212KARYA MATERIALBAMBANGAGT602154RdMarseille Bone60X6050BOX54M2130000Merah65000004501213450133Promo LebaranPromo Diskon Langsung15006498500Bekasi</v>
      </c>
    </row>
    <row r="79" spans="1:24" x14ac:dyDescent="0.3">
      <c r="A79" s="2">
        <v>1000001212</v>
      </c>
      <c r="B79" s="2" t="s">
        <v>72</v>
      </c>
      <c r="C79" s="2" t="s">
        <v>64</v>
      </c>
      <c r="D79" s="2" t="s">
        <v>96</v>
      </c>
      <c r="E79" s="2" t="s">
        <v>97</v>
      </c>
      <c r="F79" s="2" t="s">
        <v>67</v>
      </c>
      <c r="G79" s="3">
        <v>7</v>
      </c>
      <c r="H79" s="2" t="s">
        <v>68</v>
      </c>
      <c r="I79" s="4">
        <v>7.56</v>
      </c>
      <c r="J79" s="2" t="s">
        <v>69</v>
      </c>
      <c r="K79" s="3">
        <v>130000</v>
      </c>
      <c r="L79" s="3" t="s">
        <v>98</v>
      </c>
      <c r="M79" s="3">
        <v>910000</v>
      </c>
      <c r="N79" s="5">
        <v>45012</v>
      </c>
      <c r="O79" s="43">
        <f t="shared" si="8"/>
        <v>1</v>
      </c>
      <c r="P79" s="43">
        <f t="shared" si="6"/>
        <v>3</v>
      </c>
      <c r="Q79" s="5">
        <v>45013</v>
      </c>
      <c r="R79" s="43">
        <f t="shared" si="9"/>
        <v>3</v>
      </c>
      <c r="S79" s="2" t="s">
        <v>17</v>
      </c>
      <c r="T79" s="2" t="s">
        <v>91</v>
      </c>
      <c r="U79" s="6">
        <v>1500</v>
      </c>
      <c r="V79" s="45">
        <f t="shared" si="7"/>
        <v>908500</v>
      </c>
      <c r="W79" s="2" t="s">
        <v>75</v>
      </c>
      <c r="X79" t="str">
        <f t="shared" si="5"/>
        <v>1000001212KARYA MATERIALBAMBANGAGT602145RdVancouver Bone60X607BOX7,56M2130000Merah9100004501213450133Promo LebaranPromo Diskon Langsung1500908500Bekasi</v>
      </c>
    </row>
    <row r="80" spans="1:24" x14ac:dyDescent="0.3">
      <c r="A80" s="2">
        <v>1000001212</v>
      </c>
      <c r="B80" s="2" t="s">
        <v>72</v>
      </c>
      <c r="C80" s="2" t="s">
        <v>64</v>
      </c>
      <c r="D80" s="2" t="s">
        <v>103</v>
      </c>
      <c r="E80" s="2" t="s">
        <v>104</v>
      </c>
      <c r="F80" s="2" t="s">
        <v>67</v>
      </c>
      <c r="G80" s="3">
        <v>16</v>
      </c>
      <c r="H80" s="2" t="s">
        <v>68</v>
      </c>
      <c r="I80" s="4">
        <v>17.28</v>
      </c>
      <c r="J80" s="2" t="s">
        <v>69</v>
      </c>
      <c r="K80" s="3">
        <v>130000</v>
      </c>
      <c r="L80" s="3" t="s">
        <v>98</v>
      </c>
      <c r="M80" s="3">
        <v>2080000</v>
      </c>
      <c r="N80" s="5">
        <v>45016</v>
      </c>
      <c r="O80" s="43">
        <f t="shared" si="8"/>
        <v>5</v>
      </c>
      <c r="P80" s="43">
        <f t="shared" si="6"/>
        <v>3</v>
      </c>
      <c r="Q80" s="5">
        <v>45016</v>
      </c>
      <c r="R80" s="43">
        <f t="shared" si="9"/>
        <v>3</v>
      </c>
      <c r="S80" s="2" t="s">
        <v>17</v>
      </c>
      <c r="T80" s="2" t="s">
        <v>91</v>
      </c>
      <c r="U80" s="6">
        <v>1500</v>
      </c>
      <c r="V80" s="45">
        <f t="shared" si="7"/>
        <v>2078500</v>
      </c>
      <c r="W80" s="2" t="s">
        <v>75</v>
      </c>
      <c r="X80" t="str">
        <f t="shared" si="5"/>
        <v>1000001212KARYA MATERIALBAMBANGAGT602518RdPozlana Dark60X6016BOX17,28M2130000Merah20800004501653450163Promo LebaranPromo Diskon Langsung15002078500Bekasi</v>
      </c>
    </row>
    <row r="81" spans="1:24" x14ac:dyDescent="0.3">
      <c r="A81" s="2">
        <v>1000001010</v>
      </c>
      <c r="B81" s="2" t="s">
        <v>63</v>
      </c>
      <c r="C81" s="2" t="s">
        <v>64</v>
      </c>
      <c r="D81" s="2" t="s">
        <v>113</v>
      </c>
      <c r="E81" s="2" t="s">
        <v>114</v>
      </c>
      <c r="F81" s="2" t="s">
        <v>67</v>
      </c>
      <c r="G81" s="3">
        <v>2</v>
      </c>
      <c r="H81" s="2" t="s">
        <v>68</v>
      </c>
      <c r="I81" s="4">
        <v>2.16</v>
      </c>
      <c r="J81" s="2" t="s">
        <v>69</v>
      </c>
      <c r="K81" s="3">
        <v>130000</v>
      </c>
      <c r="L81" s="3" t="s">
        <v>98</v>
      </c>
      <c r="M81" s="3">
        <v>260000</v>
      </c>
      <c r="N81" s="5">
        <v>45003</v>
      </c>
      <c r="O81" s="43">
        <f t="shared" si="8"/>
        <v>6</v>
      </c>
      <c r="P81" s="43">
        <f t="shared" si="6"/>
        <v>3</v>
      </c>
      <c r="Q81" s="5">
        <v>45005</v>
      </c>
      <c r="R81" s="43">
        <f t="shared" si="9"/>
        <v>3</v>
      </c>
      <c r="S81" s="2" t="s">
        <v>17</v>
      </c>
      <c r="T81" s="2" t="s">
        <v>91</v>
      </c>
      <c r="U81" s="6">
        <v>1500</v>
      </c>
      <c r="V81" s="45">
        <f t="shared" si="7"/>
        <v>258500</v>
      </c>
      <c r="W81" s="2" t="s">
        <v>71</v>
      </c>
      <c r="X81" t="str">
        <f t="shared" si="5"/>
        <v>1000001010KERAMIK 123BAMBANGAGT602121RdMelbourne White60X602BOX2,16M2130000Merah2600004500363450053Promo LebaranPromo Diskon Langsung1500258500Depok</v>
      </c>
    </row>
    <row r="82" spans="1:24" x14ac:dyDescent="0.3">
      <c r="A82" s="2">
        <v>1000001010</v>
      </c>
      <c r="B82" s="2" t="s">
        <v>63</v>
      </c>
      <c r="C82" s="2" t="s">
        <v>64</v>
      </c>
      <c r="D82" s="2" t="s">
        <v>103</v>
      </c>
      <c r="E82" s="2" t="s">
        <v>104</v>
      </c>
      <c r="F82" s="2" t="s">
        <v>67</v>
      </c>
      <c r="G82" s="3">
        <v>107</v>
      </c>
      <c r="H82" s="2" t="s">
        <v>68</v>
      </c>
      <c r="I82" s="4">
        <v>115.56</v>
      </c>
      <c r="J82" s="2" t="s">
        <v>69</v>
      </c>
      <c r="K82" s="3">
        <v>130000</v>
      </c>
      <c r="L82" s="3" t="s">
        <v>98</v>
      </c>
      <c r="M82" s="3">
        <v>13910000</v>
      </c>
      <c r="N82" s="5">
        <v>45006</v>
      </c>
      <c r="O82" s="43">
        <f t="shared" si="8"/>
        <v>2</v>
      </c>
      <c r="P82" s="43">
        <f t="shared" si="6"/>
        <v>3</v>
      </c>
      <c r="Q82" s="5">
        <v>45006</v>
      </c>
      <c r="R82" s="43">
        <f t="shared" si="9"/>
        <v>3</v>
      </c>
      <c r="S82" s="2" t="s">
        <v>17</v>
      </c>
      <c r="T82" s="2" t="s">
        <v>91</v>
      </c>
      <c r="U82" s="6">
        <v>1500</v>
      </c>
      <c r="V82" s="45">
        <f t="shared" si="7"/>
        <v>13908500</v>
      </c>
      <c r="W82" s="2" t="s">
        <v>71</v>
      </c>
      <c r="X82" t="str">
        <f t="shared" si="5"/>
        <v>1000001010KERAMIK 123BAMBANGAGT602518RdPozlana Dark60X60107BOX115,56M2130000Merah139100004500623450063Promo LebaranPromo Diskon Langsung150013908500Depok</v>
      </c>
    </row>
    <row r="83" spans="1:24" x14ac:dyDescent="0.3">
      <c r="A83" s="2">
        <v>1000001010</v>
      </c>
      <c r="B83" s="2" t="s">
        <v>63</v>
      </c>
      <c r="C83" s="2" t="s">
        <v>64</v>
      </c>
      <c r="D83" s="2" t="s">
        <v>117</v>
      </c>
      <c r="E83" s="2" t="s">
        <v>118</v>
      </c>
      <c r="F83" s="2" t="s">
        <v>67</v>
      </c>
      <c r="G83" s="3">
        <v>2</v>
      </c>
      <c r="H83" s="2" t="s">
        <v>68</v>
      </c>
      <c r="I83" s="4">
        <v>2.16</v>
      </c>
      <c r="J83" s="2" t="s">
        <v>69</v>
      </c>
      <c r="K83" s="3">
        <v>130000</v>
      </c>
      <c r="L83" s="3" t="s">
        <v>98</v>
      </c>
      <c r="M83" s="3">
        <v>260000</v>
      </c>
      <c r="N83" s="5">
        <v>45013</v>
      </c>
      <c r="O83" s="43">
        <f t="shared" si="8"/>
        <v>2</v>
      </c>
      <c r="P83" s="43">
        <f t="shared" si="6"/>
        <v>3</v>
      </c>
      <c r="Q83" s="5">
        <v>45013</v>
      </c>
      <c r="R83" s="43">
        <f t="shared" si="9"/>
        <v>3</v>
      </c>
      <c r="S83" s="2" t="s">
        <v>17</v>
      </c>
      <c r="T83" s="2" t="s">
        <v>91</v>
      </c>
      <c r="U83" s="6">
        <v>1500</v>
      </c>
      <c r="V83" s="45">
        <f t="shared" si="7"/>
        <v>258500</v>
      </c>
      <c r="W83" s="2" t="s">
        <v>71</v>
      </c>
      <c r="X83" t="str">
        <f t="shared" si="5"/>
        <v>1000001010KERAMIK 123BAMBANGAGT603500RdTucson Pearl60X602BOX2,16M2130000Merah2600004501323450133Promo LebaranPromo Diskon Langsung1500258500Depok</v>
      </c>
    </row>
    <row r="84" spans="1:24" x14ac:dyDescent="0.3">
      <c r="A84" s="2">
        <v>1000001212</v>
      </c>
      <c r="B84" s="2" t="s">
        <v>72</v>
      </c>
      <c r="C84" s="2" t="s">
        <v>64</v>
      </c>
      <c r="D84" s="2" t="s">
        <v>96</v>
      </c>
      <c r="E84" s="2" t="s">
        <v>97</v>
      </c>
      <c r="F84" s="2" t="s">
        <v>67</v>
      </c>
      <c r="G84" s="3">
        <v>4</v>
      </c>
      <c r="H84" s="2" t="s">
        <v>68</v>
      </c>
      <c r="I84" s="4">
        <v>4.32</v>
      </c>
      <c r="J84" s="2" t="s">
        <v>69</v>
      </c>
      <c r="K84" s="3">
        <v>130000</v>
      </c>
      <c r="L84" s="3" t="s">
        <v>98</v>
      </c>
      <c r="M84" s="3">
        <v>520000</v>
      </c>
      <c r="N84" s="5">
        <v>45027</v>
      </c>
      <c r="O84" s="43">
        <f t="shared" si="8"/>
        <v>2</v>
      </c>
      <c r="P84" s="43">
        <f t="shared" si="6"/>
        <v>4</v>
      </c>
      <c r="Q84" s="5">
        <v>45027</v>
      </c>
      <c r="R84" s="43">
        <f t="shared" si="9"/>
        <v>4</v>
      </c>
      <c r="S84" s="2" t="s">
        <v>17</v>
      </c>
      <c r="T84" s="2" t="s">
        <v>91</v>
      </c>
      <c r="U84" s="6">
        <v>1500</v>
      </c>
      <c r="V84" s="45">
        <f t="shared" si="7"/>
        <v>518500</v>
      </c>
      <c r="W84" s="2" t="s">
        <v>75</v>
      </c>
      <c r="X84" t="str">
        <f t="shared" si="5"/>
        <v>1000001212KARYA MATERIALBAMBANGAGT602145RdVancouver Bone60X604BOX4,32M2130000Merah5200004502724450274Promo LebaranPromo Diskon Langsung1500518500Bekasi</v>
      </c>
    </row>
    <row r="85" spans="1:24" x14ac:dyDescent="0.3">
      <c r="A85" s="2">
        <v>1000001010</v>
      </c>
      <c r="B85" s="2" t="s">
        <v>63</v>
      </c>
      <c r="C85" s="2" t="s">
        <v>64</v>
      </c>
      <c r="D85" s="2" t="s">
        <v>103</v>
      </c>
      <c r="E85" s="2" t="s">
        <v>104</v>
      </c>
      <c r="F85" s="2" t="s">
        <v>67</v>
      </c>
      <c r="G85" s="3">
        <v>2</v>
      </c>
      <c r="H85" s="2" t="s">
        <v>68</v>
      </c>
      <c r="I85" s="4">
        <v>2.16</v>
      </c>
      <c r="J85" s="2" t="s">
        <v>69</v>
      </c>
      <c r="K85" s="3">
        <v>130000</v>
      </c>
      <c r="L85" s="3" t="s">
        <v>98</v>
      </c>
      <c r="M85" s="3">
        <v>260000</v>
      </c>
      <c r="N85" s="5">
        <v>45026</v>
      </c>
      <c r="O85" s="43">
        <f t="shared" si="8"/>
        <v>1</v>
      </c>
      <c r="P85" s="43">
        <f t="shared" si="6"/>
        <v>4</v>
      </c>
      <c r="Q85" s="5">
        <v>45027</v>
      </c>
      <c r="R85" s="43">
        <f t="shared" si="9"/>
        <v>4</v>
      </c>
      <c r="S85" s="2" t="s">
        <v>17</v>
      </c>
      <c r="T85" s="2" t="s">
        <v>91</v>
      </c>
      <c r="U85" s="6">
        <v>1500</v>
      </c>
      <c r="V85" s="45">
        <f t="shared" si="7"/>
        <v>258500</v>
      </c>
      <c r="W85" s="2" t="s">
        <v>71</v>
      </c>
      <c r="X85" t="str">
        <f t="shared" si="5"/>
        <v>1000001010KERAMIK 123BAMBANGAGT602518RdPozlana Dark60X602BOX2,16M2130000Merah2600004502614450274Promo LebaranPromo Diskon Langsung1500258500Depok</v>
      </c>
    </row>
    <row r="86" spans="1:24" x14ac:dyDescent="0.3">
      <c r="A86" s="2">
        <v>1000001010</v>
      </c>
      <c r="B86" s="2" t="s">
        <v>63</v>
      </c>
      <c r="C86" s="2" t="s">
        <v>64</v>
      </c>
      <c r="D86" s="2" t="s">
        <v>96</v>
      </c>
      <c r="E86" s="2" t="s">
        <v>97</v>
      </c>
      <c r="F86" s="2" t="s">
        <v>67</v>
      </c>
      <c r="G86" s="3">
        <v>5</v>
      </c>
      <c r="H86" s="2" t="s">
        <v>68</v>
      </c>
      <c r="I86" s="4">
        <v>5.4</v>
      </c>
      <c r="J86" s="2" t="s">
        <v>69</v>
      </c>
      <c r="K86" s="3">
        <v>130000</v>
      </c>
      <c r="L86" s="3" t="s">
        <v>98</v>
      </c>
      <c r="M86" s="3">
        <v>650000</v>
      </c>
      <c r="N86" s="5">
        <v>45027</v>
      </c>
      <c r="O86" s="43">
        <f t="shared" si="8"/>
        <v>2</v>
      </c>
      <c r="P86" s="43">
        <f t="shared" si="6"/>
        <v>4</v>
      </c>
      <c r="Q86" s="5">
        <v>45027</v>
      </c>
      <c r="R86" s="43">
        <f t="shared" si="9"/>
        <v>4</v>
      </c>
      <c r="S86" s="2" t="s">
        <v>17</v>
      </c>
      <c r="T86" s="2" t="s">
        <v>91</v>
      </c>
      <c r="U86" s="6">
        <v>1500</v>
      </c>
      <c r="V86" s="45">
        <f t="shared" si="7"/>
        <v>648500</v>
      </c>
      <c r="W86" s="2" t="s">
        <v>71</v>
      </c>
      <c r="X86" t="str">
        <f t="shared" si="5"/>
        <v>1000001010KERAMIK 123BAMBANGAGT602145RdVancouver Bone60X605BOX5,4M2130000Merah6500004502724450274Promo LebaranPromo Diskon Langsung1500648500Depok</v>
      </c>
    </row>
    <row r="87" spans="1:24" x14ac:dyDescent="0.3">
      <c r="A87" s="2">
        <v>1000001212</v>
      </c>
      <c r="B87" s="2" t="s">
        <v>72</v>
      </c>
      <c r="C87" s="2" t="s">
        <v>64</v>
      </c>
      <c r="D87" s="2" t="s">
        <v>103</v>
      </c>
      <c r="E87" s="2" t="s">
        <v>104</v>
      </c>
      <c r="F87" s="2" t="s">
        <v>67</v>
      </c>
      <c r="G87" s="3">
        <v>20</v>
      </c>
      <c r="H87" s="2" t="s">
        <v>68</v>
      </c>
      <c r="I87" s="4">
        <v>21.6</v>
      </c>
      <c r="J87" s="2" t="s">
        <v>69</v>
      </c>
      <c r="K87" s="3">
        <v>130000</v>
      </c>
      <c r="L87" s="3" t="s">
        <v>98</v>
      </c>
      <c r="M87" s="3">
        <v>2600000</v>
      </c>
      <c r="N87" s="5">
        <v>45019</v>
      </c>
      <c r="O87" s="43">
        <f t="shared" si="8"/>
        <v>1</v>
      </c>
      <c r="P87" s="43">
        <f t="shared" si="6"/>
        <v>4</v>
      </c>
      <c r="Q87" s="5">
        <v>45019</v>
      </c>
      <c r="R87" s="43">
        <f t="shared" si="9"/>
        <v>4</v>
      </c>
      <c r="S87" s="2" t="s">
        <v>17</v>
      </c>
      <c r="T87" s="2" t="s">
        <v>91</v>
      </c>
      <c r="U87" s="6">
        <v>1500</v>
      </c>
      <c r="V87" s="45">
        <f t="shared" si="7"/>
        <v>2598500</v>
      </c>
      <c r="W87" s="2" t="s">
        <v>75</v>
      </c>
      <c r="X87" t="str">
        <f t="shared" si="5"/>
        <v>1000001212KARYA MATERIALBAMBANGAGT602518RdPozlana Dark60X6020BOX21,6M2130000Merah26000004501914450194Promo LebaranPromo Diskon Langsung15002598500Bekasi</v>
      </c>
    </row>
    <row r="88" spans="1:24" x14ac:dyDescent="0.3">
      <c r="A88" s="2">
        <v>1000001010</v>
      </c>
      <c r="B88" s="2" t="s">
        <v>63</v>
      </c>
      <c r="C88" s="2" t="s">
        <v>64</v>
      </c>
      <c r="D88" s="2" t="s">
        <v>123</v>
      </c>
      <c r="E88" s="2" t="s">
        <v>124</v>
      </c>
      <c r="F88" s="2" t="s">
        <v>67</v>
      </c>
      <c r="G88" s="3">
        <v>1</v>
      </c>
      <c r="H88" s="2" t="s">
        <v>68</v>
      </c>
      <c r="I88" s="4">
        <v>1.08</v>
      </c>
      <c r="J88" s="2" t="s">
        <v>69</v>
      </c>
      <c r="K88" s="3">
        <v>130000</v>
      </c>
      <c r="L88" s="3" t="s">
        <v>98</v>
      </c>
      <c r="M88" s="3">
        <v>130000</v>
      </c>
      <c r="N88" s="5">
        <v>45017</v>
      </c>
      <c r="O88" s="43">
        <f t="shared" si="8"/>
        <v>6</v>
      </c>
      <c r="P88" s="43">
        <f t="shared" si="6"/>
        <v>4</v>
      </c>
      <c r="Q88" s="5">
        <v>45019</v>
      </c>
      <c r="R88" s="43">
        <f t="shared" si="9"/>
        <v>4</v>
      </c>
      <c r="S88" s="2" t="s">
        <v>17</v>
      </c>
      <c r="T88" s="2" t="s">
        <v>91</v>
      </c>
      <c r="U88" s="6">
        <v>1500</v>
      </c>
      <c r="V88" s="45">
        <f t="shared" si="7"/>
        <v>128500</v>
      </c>
      <c r="W88" s="2" t="s">
        <v>71</v>
      </c>
      <c r="X88" t="str">
        <f t="shared" si="5"/>
        <v>1000001010KERAMIK 123BAMBANGAGT602517RdPozlana Light60X601BOX1,08M2130000Merah1300004501764450194Promo LebaranPromo Diskon Langsung1500128500Depok</v>
      </c>
    </row>
    <row r="89" spans="1:24" x14ac:dyDescent="0.3">
      <c r="A89" s="2">
        <v>1000001010</v>
      </c>
      <c r="B89" s="2" t="s">
        <v>63</v>
      </c>
      <c r="C89" s="2" t="s">
        <v>64</v>
      </c>
      <c r="D89" s="2" t="s">
        <v>103</v>
      </c>
      <c r="E89" s="2" t="s">
        <v>104</v>
      </c>
      <c r="F89" s="2" t="s">
        <v>67</v>
      </c>
      <c r="G89" s="3">
        <v>1</v>
      </c>
      <c r="H89" s="2" t="s">
        <v>68</v>
      </c>
      <c r="I89" s="4">
        <v>1.08</v>
      </c>
      <c r="J89" s="2" t="s">
        <v>69</v>
      </c>
      <c r="K89" s="3">
        <v>130000</v>
      </c>
      <c r="L89" s="3" t="s">
        <v>98</v>
      </c>
      <c r="M89" s="3">
        <v>130000</v>
      </c>
      <c r="N89" s="5">
        <v>45017</v>
      </c>
      <c r="O89" s="43">
        <f t="shared" si="8"/>
        <v>6</v>
      </c>
      <c r="P89" s="43">
        <f t="shared" si="6"/>
        <v>4</v>
      </c>
      <c r="Q89" s="5">
        <v>45019</v>
      </c>
      <c r="R89" s="43">
        <f t="shared" si="9"/>
        <v>4</v>
      </c>
      <c r="S89" s="2" t="s">
        <v>17</v>
      </c>
      <c r="T89" s="2" t="s">
        <v>91</v>
      </c>
      <c r="U89" s="6">
        <v>1500</v>
      </c>
      <c r="V89" s="45">
        <f t="shared" si="7"/>
        <v>128500</v>
      </c>
      <c r="W89" s="2" t="s">
        <v>71</v>
      </c>
      <c r="X89" t="str">
        <f t="shared" si="5"/>
        <v>1000001010KERAMIK 123BAMBANGAGT602518RdPozlana Dark60X601BOX1,08M2130000Merah1300004501764450194Promo LebaranPromo Diskon Langsung1500128500Depok</v>
      </c>
    </row>
    <row r="90" spans="1:24" x14ac:dyDescent="0.3">
      <c r="A90" s="2">
        <v>1000001212</v>
      </c>
      <c r="B90" s="2" t="s">
        <v>72</v>
      </c>
      <c r="C90" s="2" t="s">
        <v>64</v>
      </c>
      <c r="D90" s="2" t="s">
        <v>103</v>
      </c>
      <c r="E90" s="2" t="s">
        <v>104</v>
      </c>
      <c r="F90" s="2" t="s">
        <v>67</v>
      </c>
      <c r="G90" s="3">
        <v>-20</v>
      </c>
      <c r="H90" s="2" t="s">
        <v>68</v>
      </c>
      <c r="I90" s="4">
        <v>-21.6</v>
      </c>
      <c r="J90" s="2" t="s">
        <v>69</v>
      </c>
      <c r="K90" s="3">
        <v>130000</v>
      </c>
      <c r="L90" s="3" t="s">
        <v>98</v>
      </c>
      <c r="M90" s="3">
        <v>-2600000</v>
      </c>
      <c r="N90" s="5">
        <v>45022</v>
      </c>
      <c r="O90" s="43">
        <f t="shared" si="8"/>
        <v>4</v>
      </c>
      <c r="P90" s="43">
        <f t="shared" si="6"/>
        <v>4</v>
      </c>
      <c r="Q90" s="5">
        <v>45026</v>
      </c>
      <c r="R90" s="43">
        <f t="shared" si="9"/>
        <v>4</v>
      </c>
      <c r="S90" s="2" t="s">
        <v>17</v>
      </c>
      <c r="T90" s="2" t="s">
        <v>91</v>
      </c>
      <c r="U90" s="6">
        <v>1500</v>
      </c>
      <c r="V90" s="45">
        <f t="shared" si="7"/>
        <v>-2601500</v>
      </c>
      <c r="W90" s="2" t="s">
        <v>75</v>
      </c>
      <c r="X90" t="str">
        <f t="shared" si="5"/>
        <v>1000001212KARYA MATERIALBAMBANGAGT602518RdPozlana Dark60X60-20BOX-21,6M2130000Merah-26000004502244450264Promo LebaranPromo Diskon Langsung1500-2601500Bekasi</v>
      </c>
    </row>
    <row r="91" spans="1:24" x14ac:dyDescent="0.3">
      <c r="A91" s="2">
        <v>1000001212</v>
      </c>
      <c r="B91" s="2" t="s">
        <v>72</v>
      </c>
      <c r="C91" s="2" t="s">
        <v>64</v>
      </c>
      <c r="D91" s="2" t="s">
        <v>103</v>
      </c>
      <c r="E91" s="2" t="s">
        <v>104</v>
      </c>
      <c r="F91" s="2" t="s">
        <v>67</v>
      </c>
      <c r="G91" s="3">
        <v>24</v>
      </c>
      <c r="H91" s="2" t="s">
        <v>68</v>
      </c>
      <c r="I91" s="4">
        <v>25.92</v>
      </c>
      <c r="J91" s="2" t="s">
        <v>69</v>
      </c>
      <c r="K91" s="3">
        <v>130000</v>
      </c>
      <c r="L91" s="3" t="s">
        <v>98</v>
      </c>
      <c r="M91" s="3">
        <v>3120000</v>
      </c>
      <c r="N91" s="5">
        <v>45050</v>
      </c>
      <c r="O91" s="43">
        <f t="shared" si="8"/>
        <v>4</v>
      </c>
      <c r="P91" s="43">
        <f t="shared" si="6"/>
        <v>5</v>
      </c>
      <c r="Q91" s="5">
        <v>45051</v>
      </c>
      <c r="R91" s="43">
        <f t="shared" si="9"/>
        <v>5</v>
      </c>
      <c r="S91" s="2" t="s">
        <v>17</v>
      </c>
      <c r="T91" s="2" t="s">
        <v>91</v>
      </c>
      <c r="U91" s="6">
        <v>1500</v>
      </c>
      <c r="V91" s="45">
        <f t="shared" si="7"/>
        <v>3118500</v>
      </c>
      <c r="W91" s="2" t="s">
        <v>75</v>
      </c>
      <c r="X91" t="str">
        <f t="shared" si="5"/>
        <v>1000001212KARYA MATERIALBAMBANGAGT602518RdPozlana Dark60X6024BOX25,92M2130000Merah31200004505045450515Promo LebaranPromo Diskon Langsung15003118500Bekasi</v>
      </c>
    </row>
    <row r="92" spans="1:24" x14ac:dyDescent="0.3">
      <c r="A92" s="2">
        <v>1000001212</v>
      </c>
      <c r="B92" s="2" t="s">
        <v>72</v>
      </c>
      <c r="C92" s="2" t="s">
        <v>64</v>
      </c>
      <c r="D92" s="2" t="s">
        <v>111</v>
      </c>
      <c r="E92" s="2" t="s">
        <v>112</v>
      </c>
      <c r="F92" s="2" t="s">
        <v>67</v>
      </c>
      <c r="G92" s="3">
        <v>170</v>
      </c>
      <c r="H92" s="2" t="s">
        <v>68</v>
      </c>
      <c r="I92" s="4">
        <v>183.6</v>
      </c>
      <c r="J92" s="2" t="s">
        <v>69</v>
      </c>
      <c r="K92" s="3">
        <v>130000</v>
      </c>
      <c r="L92" s="3" t="s">
        <v>98</v>
      </c>
      <c r="M92" s="3">
        <v>22100000</v>
      </c>
      <c r="N92" s="5">
        <v>45055</v>
      </c>
      <c r="O92" s="43">
        <f t="shared" si="8"/>
        <v>2</v>
      </c>
      <c r="P92" s="43">
        <f t="shared" si="6"/>
        <v>5</v>
      </c>
      <c r="Q92" s="5">
        <v>45055</v>
      </c>
      <c r="R92" s="43">
        <f t="shared" si="9"/>
        <v>5</v>
      </c>
      <c r="S92" s="2" t="s">
        <v>17</v>
      </c>
      <c r="T92" s="2" t="s">
        <v>91</v>
      </c>
      <c r="U92" s="6">
        <v>1500</v>
      </c>
      <c r="V92" s="45">
        <f t="shared" si="7"/>
        <v>22098500</v>
      </c>
      <c r="W92" s="2" t="s">
        <v>75</v>
      </c>
      <c r="X92" t="str">
        <f t="shared" si="5"/>
        <v>1000001212KARYA MATERIALBAMBANGAGT602154RdMarseille Bone60X60170BOX183,6M2130000Merah221000004505525450555Promo LebaranPromo Diskon Langsung150022098500Bekasi</v>
      </c>
    </row>
    <row r="93" spans="1:24" x14ac:dyDescent="0.3">
      <c r="A93" s="2">
        <v>1000001212</v>
      </c>
      <c r="B93" s="2" t="s">
        <v>72</v>
      </c>
      <c r="C93" s="2" t="s">
        <v>64</v>
      </c>
      <c r="D93" s="2" t="s">
        <v>111</v>
      </c>
      <c r="E93" s="2" t="s">
        <v>112</v>
      </c>
      <c r="F93" s="2" t="s">
        <v>67</v>
      </c>
      <c r="G93" s="3">
        <v>160</v>
      </c>
      <c r="H93" s="2" t="s">
        <v>68</v>
      </c>
      <c r="I93" s="4">
        <v>172.8</v>
      </c>
      <c r="J93" s="2" t="s">
        <v>69</v>
      </c>
      <c r="K93" s="3">
        <v>130000</v>
      </c>
      <c r="L93" s="3" t="s">
        <v>98</v>
      </c>
      <c r="M93" s="3">
        <v>20800000</v>
      </c>
      <c r="N93" s="5">
        <v>45055</v>
      </c>
      <c r="O93" s="43">
        <f t="shared" si="8"/>
        <v>2</v>
      </c>
      <c r="P93" s="43">
        <f t="shared" si="6"/>
        <v>5</v>
      </c>
      <c r="Q93" s="5">
        <v>45055</v>
      </c>
      <c r="R93" s="43">
        <f t="shared" si="9"/>
        <v>5</v>
      </c>
      <c r="S93" s="2" t="s">
        <v>17</v>
      </c>
      <c r="T93" s="2" t="s">
        <v>91</v>
      </c>
      <c r="U93" s="6">
        <v>1500</v>
      </c>
      <c r="V93" s="45">
        <f t="shared" si="7"/>
        <v>20798500</v>
      </c>
      <c r="W93" s="2" t="s">
        <v>75</v>
      </c>
      <c r="X93" t="str">
        <f t="shared" si="5"/>
        <v>1000001212KARYA MATERIALBAMBANGAGT602154RdMarseille Bone60X60160BOX172,8M2130000Merah208000004505525450555Promo LebaranPromo Diskon Langsung150020798500Bekasi</v>
      </c>
    </row>
    <row r="94" spans="1:24" x14ac:dyDescent="0.3">
      <c r="A94" s="2">
        <v>1000001212</v>
      </c>
      <c r="B94" s="2" t="s">
        <v>72</v>
      </c>
      <c r="C94" s="2" t="s">
        <v>64</v>
      </c>
      <c r="D94" s="2" t="s">
        <v>111</v>
      </c>
      <c r="E94" s="2" t="s">
        <v>112</v>
      </c>
      <c r="F94" s="2" t="s">
        <v>67</v>
      </c>
      <c r="G94" s="3">
        <v>140</v>
      </c>
      <c r="H94" s="2" t="s">
        <v>68</v>
      </c>
      <c r="I94" s="4">
        <v>151.19999999999999</v>
      </c>
      <c r="J94" s="2" t="s">
        <v>69</v>
      </c>
      <c r="K94" s="3">
        <v>130000</v>
      </c>
      <c r="L94" s="3" t="s">
        <v>98</v>
      </c>
      <c r="M94" s="3">
        <v>18200000</v>
      </c>
      <c r="N94" s="5">
        <v>45058</v>
      </c>
      <c r="O94" s="43">
        <f t="shared" si="8"/>
        <v>5</v>
      </c>
      <c r="P94" s="43">
        <f t="shared" si="6"/>
        <v>5</v>
      </c>
      <c r="Q94" s="5">
        <v>45058</v>
      </c>
      <c r="R94" s="43">
        <f t="shared" si="9"/>
        <v>5</v>
      </c>
      <c r="S94" s="2" t="s">
        <v>17</v>
      </c>
      <c r="T94" s="2" t="s">
        <v>91</v>
      </c>
      <c r="U94" s="6">
        <v>1500</v>
      </c>
      <c r="V94" s="45">
        <f t="shared" si="7"/>
        <v>18198500</v>
      </c>
      <c r="W94" s="2" t="s">
        <v>75</v>
      </c>
      <c r="X94" t="str">
        <f t="shared" si="5"/>
        <v>1000001212KARYA MATERIALBAMBANGAGT602154RdMarseille Bone60X60140BOX151,2M2130000Merah182000004505855450585Promo LebaranPromo Diskon Langsung150018198500Bekasi</v>
      </c>
    </row>
    <row r="95" spans="1:24" x14ac:dyDescent="0.3">
      <c r="A95" s="2">
        <v>1000001212</v>
      </c>
      <c r="B95" s="2" t="s">
        <v>72</v>
      </c>
      <c r="C95" s="2" t="s">
        <v>64</v>
      </c>
      <c r="D95" s="2" t="s">
        <v>111</v>
      </c>
      <c r="E95" s="2" t="s">
        <v>112</v>
      </c>
      <c r="F95" s="2" t="s">
        <v>67</v>
      </c>
      <c r="G95" s="3">
        <v>110</v>
      </c>
      <c r="H95" s="2" t="s">
        <v>68</v>
      </c>
      <c r="I95" s="4">
        <v>118.8</v>
      </c>
      <c r="J95" s="2" t="s">
        <v>69</v>
      </c>
      <c r="K95" s="3">
        <v>130000</v>
      </c>
      <c r="L95" s="3" t="s">
        <v>98</v>
      </c>
      <c r="M95" s="3">
        <v>14300000</v>
      </c>
      <c r="N95" s="5">
        <v>45058</v>
      </c>
      <c r="O95" s="43">
        <f t="shared" si="8"/>
        <v>5</v>
      </c>
      <c r="P95" s="43">
        <f t="shared" si="6"/>
        <v>5</v>
      </c>
      <c r="Q95" s="5">
        <v>45059</v>
      </c>
      <c r="R95" s="43">
        <f t="shared" si="9"/>
        <v>5</v>
      </c>
      <c r="S95" s="2" t="s">
        <v>17</v>
      </c>
      <c r="T95" s="2" t="s">
        <v>91</v>
      </c>
      <c r="U95" s="6">
        <v>1500</v>
      </c>
      <c r="V95" s="45">
        <f t="shared" si="7"/>
        <v>14298500</v>
      </c>
      <c r="W95" s="2" t="s">
        <v>75</v>
      </c>
      <c r="X95" t="str">
        <f t="shared" si="5"/>
        <v>1000001212KARYA MATERIALBAMBANGAGT602154RdMarseille Bone60X60110BOX118,8M2130000Merah143000004505855450595Promo LebaranPromo Diskon Langsung150014298500Bekasi</v>
      </c>
    </row>
    <row r="96" spans="1:24" x14ac:dyDescent="0.3">
      <c r="A96" s="2">
        <v>1000001010</v>
      </c>
      <c r="B96" s="2" t="s">
        <v>63</v>
      </c>
      <c r="C96" s="2" t="s">
        <v>64</v>
      </c>
      <c r="D96" s="2" t="s">
        <v>103</v>
      </c>
      <c r="E96" s="2" t="s">
        <v>104</v>
      </c>
      <c r="F96" s="2" t="s">
        <v>67</v>
      </c>
      <c r="G96" s="3">
        <v>130</v>
      </c>
      <c r="H96" s="2" t="s">
        <v>68</v>
      </c>
      <c r="I96" s="4">
        <v>140.4</v>
      </c>
      <c r="J96" s="2" t="s">
        <v>69</v>
      </c>
      <c r="K96" s="3">
        <v>130000</v>
      </c>
      <c r="L96" s="3" t="s">
        <v>98</v>
      </c>
      <c r="M96" s="3">
        <v>16900000</v>
      </c>
      <c r="N96" s="5">
        <v>45065</v>
      </c>
      <c r="O96" s="43">
        <f t="shared" si="8"/>
        <v>5</v>
      </c>
      <c r="P96" s="43">
        <f t="shared" si="6"/>
        <v>5</v>
      </c>
      <c r="Q96" s="5">
        <v>45066</v>
      </c>
      <c r="R96" s="43">
        <f t="shared" si="9"/>
        <v>5</v>
      </c>
      <c r="S96" s="2" t="s">
        <v>17</v>
      </c>
      <c r="T96" s="2" t="s">
        <v>91</v>
      </c>
      <c r="U96" s="6">
        <v>1500</v>
      </c>
      <c r="V96" s="45">
        <f t="shared" si="7"/>
        <v>16898500</v>
      </c>
      <c r="W96" s="2" t="s">
        <v>71</v>
      </c>
      <c r="X96" t="str">
        <f t="shared" si="5"/>
        <v>1000001010KERAMIK 123BAMBANGAGT602518RdPozlana Dark60X60130BOX140,4M2130000Merah169000004506555450665Promo LebaranPromo Diskon Langsung150016898500Depok</v>
      </c>
    </row>
    <row r="97" spans="1:24" x14ac:dyDescent="0.3">
      <c r="A97" s="2">
        <v>1000001212</v>
      </c>
      <c r="B97" s="2" t="s">
        <v>72</v>
      </c>
      <c r="C97" s="2" t="s">
        <v>64</v>
      </c>
      <c r="D97" s="2" t="s">
        <v>113</v>
      </c>
      <c r="E97" s="2" t="s">
        <v>114</v>
      </c>
      <c r="F97" s="2" t="s">
        <v>67</v>
      </c>
      <c r="G97" s="3">
        <v>165</v>
      </c>
      <c r="H97" s="2" t="s">
        <v>68</v>
      </c>
      <c r="I97" s="4">
        <v>178.2</v>
      </c>
      <c r="J97" s="2" t="s">
        <v>69</v>
      </c>
      <c r="K97" s="3">
        <v>130000</v>
      </c>
      <c r="L97" s="3" t="s">
        <v>98</v>
      </c>
      <c r="M97" s="3">
        <v>21450000</v>
      </c>
      <c r="N97" s="5">
        <v>45066</v>
      </c>
      <c r="O97" s="43">
        <f t="shared" si="8"/>
        <v>6</v>
      </c>
      <c r="P97" s="43">
        <f t="shared" si="6"/>
        <v>5</v>
      </c>
      <c r="Q97" s="5">
        <v>45068</v>
      </c>
      <c r="R97" s="43">
        <f t="shared" si="9"/>
        <v>5</v>
      </c>
      <c r="S97" s="2" t="s">
        <v>17</v>
      </c>
      <c r="T97" s="2" t="s">
        <v>91</v>
      </c>
      <c r="U97" s="6">
        <v>1500</v>
      </c>
      <c r="V97" s="45">
        <f t="shared" si="7"/>
        <v>21448500</v>
      </c>
      <c r="W97" s="2" t="s">
        <v>75</v>
      </c>
      <c r="X97" t="str">
        <f t="shared" si="5"/>
        <v>1000001212KARYA MATERIALBAMBANGAGT602121RdMelbourne White60X60165BOX178,2M2130000Merah214500004506665450685Promo LebaranPromo Diskon Langsung150021448500Bekasi</v>
      </c>
    </row>
    <row r="98" spans="1:24" x14ac:dyDescent="0.3">
      <c r="A98" s="2">
        <v>1000001212</v>
      </c>
      <c r="B98" s="2" t="s">
        <v>72</v>
      </c>
      <c r="C98" s="2" t="s">
        <v>64</v>
      </c>
      <c r="D98" s="2" t="s">
        <v>111</v>
      </c>
      <c r="E98" s="2" t="s">
        <v>112</v>
      </c>
      <c r="F98" s="2" t="s">
        <v>67</v>
      </c>
      <c r="G98" s="3">
        <v>100</v>
      </c>
      <c r="H98" s="2" t="s">
        <v>68</v>
      </c>
      <c r="I98" s="4">
        <v>108</v>
      </c>
      <c r="J98" s="2" t="s">
        <v>69</v>
      </c>
      <c r="K98" s="3">
        <v>130000</v>
      </c>
      <c r="L98" s="3" t="s">
        <v>98</v>
      </c>
      <c r="M98" s="3">
        <v>13000000</v>
      </c>
      <c r="N98" s="5">
        <v>45068</v>
      </c>
      <c r="O98" s="43">
        <f t="shared" si="8"/>
        <v>1</v>
      </c>
      <c r="P98" s="43">
        <f t="shared" si="6"/>
        <v>5</v>
      </c>
      <c r="Q98" s="5">
        <v>45069</v>
      </c>
      <c r="R98" s="43">
        <f t="shared" si="9"/>
        <v>5</v>
      </c>
      <c r="S98" s="2" t="s">
        <v>17</v>
      </c>
      <c r="T98" s="2" t="s">
        <v>91</v>
      </c>
      <c r="U98" s="6">
        <v>1500</v>
      </c>
      <c r="V98" s="45">
        <f t="shared" si="7"/>
        <v>12998500</v>
      </c>
      <c r="W98" s="2" t="s">
        <v>75</v>
      </c>
      <c r="X98" t="str">
        <f t="shared" si="5"/>
        <v>1000001212KARYA MATERIALBAMBANGAGT602154RdMarseille Bone60X60100BOX108M2130000Merah130000004506815450695Promo LebaranPromo Diskon Langsung150012998500Bekasi</v>
      </c>
    </row>
    <row r="99" spans="1:24" x14ac:dyDescent="0.3">
      <c r="A99" s="2">
        <v>1000001212</v>
      </c>
      <c r="B99" s="2" t="s">
        <v>72</v>
      </c>
      <c r="C99" s="2" t="s">
        <v>64</v>
      </c>
      <c r="D99" s="2" t="s">
        <v>111</v>
      </c>
      <c r="E99" s="2" t="s">
        <v>112</v>
      </c>
      <c r="F99" s="2" t="s">
        <v>67</v>
      </c>
      <c r="G99" s="3">
        <v>180</v>
      </c>
      <c r="H99" s="2" t="s">
        <v>68</v>
      </c>
      <c r="I99" s="4">
        <v>194.4</v>
      </c>
      <c r="J99" s="2" t="s">
        <v>69</v>
      </c>
      <c r="K99" s="3">
        <v>130000</v>
      </c>
      <c r="L99" s="3" t="s">
        <v>98</v>
      </c>
      <c r="M99" s="3">
        <v>23400000</v>
      </c>
      <c r="N99" s="5">
        <v>45069</v>
      </c>
      <c r="O99" s="43">
        <f t="shared" si="8"/>
        <v>2</v>
      </c>
      <c r="P99" s="43">
        <f t="shared" si="6"/>
        <v>5</v>
      </c>
      <c r="Q99" s="5">
        <v>45069</v>
      </c>
      <c r="R99" s="43">
        <f t="shared" si="9"/>
        <v>5</v>
      </c>
      <c r="S99" s="2" t="s">
        <v>17</v>
      </c>
      <c r="T99" s="2" t="s">
        <v>91</v>
      </c>
      <c r="U99" s="6">
        <v>1500</v>
      </c>
      <c r="V99" s="45">
        <f t="shared" si="7"/>
        <v>23398500</v>
      </c>
      <c r="W99" s="2" t="s">
        <v>75</v>
      </c>
      <c r="X99" t="str">
        <f t="shared" si="5"/>
        <v>1000001212KARYA MATERIALBAMBANGAGT602154RdMarseille Bone60X60180BOX194,4M2130000Merah234000004506925450695Promo LebaranPromo Diskon Langsung150023398500Bekasi</v>
      </c>
    </row>
    <row r="100" spans="1:24" x14ac:dyDescent="0.3">
      <c r="A100" s="2">
        <v>1000001212</v>
      </c>
      <c r="B100" s="2" t="s">
        <v>72</v>
      </c>
      <c r="C100" s="2" t="s">
        <v>64</v>
      </c>
      <c r="D100" s="2" t="s">
        <v>111</v>
      </c>
      <c r="E100" s="2" t="s">
        <v>112</v>
      </c>
      <c r="F100" s="2" t="s">
        <v>67</v>
      </c>
      <c r="G100" s="3">
        <v>70</v>
      </c>
      <c r="H100" s="2" t="s">
        <v>68</v>
      </c>
      <c r="I100" s="4">
        <v>75.599999999999994</v>
      </c>
      <c r="J100" s="2" t="s">
        <v>69</v>
      </c>
      <c r="K100" s="3">
        <v>130000</v>
      </c>
      <c r="L100" s="3" t="s">
        <v>98</v>
      </c>
      <c r="M100" s="3">
        <v>9100000</v>
      </c>
      <c r="N100" s="5">
        <v>45069</v>
      </c>
      <c r="O100" s="43">
        <f t="shared" si="8"/>
        <v>2</v>
      </c>
      <c r="P100" s="43">
        <f t="shared" si="6"/>
        <v>5</v>
      </c>
      <c r="Q100" s="5">
        <v>45069</v>
      </c>
      <c r="R100" s="43">
        <f t="shared" si="9"/>
        <v>5</v>
      </c>
      <c r="S100" s="2" t="s">
        <v>17</v>
      </c>
      <c r="T100" s="2" t="s">
        <v>91</v>
      </c>
      <c r="U100" s="6">
        <v>1500</v>
      </c>
      <c r="V100" s="45">
        <f t="shared" si="7"/>
        <v>9098500</v>
      </c>
      <c r="W100" s="2" t="s">
        <v>75</v>
      </c>
      <c r="X100" t="str">
        <f t="shared" si="5"/>
        <v>1000001212KARYA MATERIALBAMBANGAGT602154RdMarseille Bone60X6070BOX75,6M2130000Merah91000004506925450695Promo LebaranPromo Diskon Langsung15009098500Bekasi</v>
      </c>
    </row>
    <row r="101" spans="1:24" x14ac:dyDescent="0.3">
      <c r="A101" s="2">
        <v>1000001212</v>
      </c>
      <c r="B101" s="2" t="s">
        <v>72</v>
      </c>
      <c r="C101" s="2" t="s">
        <v>64</v>
      </c>
      <c r="D101" s="2" t="s">
        <v>113</v>
      </c>
      <c r="E101" s="2" t="s">
        <v>114</v>
      </c>
      <c r="F101" s="2" t="s">
        <v>67</v>
      </c>
      <c r="G101" s="3">
        <v>60</v>
      </c>
      <c r="H101" s="2" t="s">
        <v>68</v>
      </c>
      <c r="I101" s="4">
        <v>64.8</v>
      </c>
      <c r="J101" s="2" t="s">
        <v>69</v>
      </c>
      <c r="K101" s="3">
        <v>130000</v>
      </c>
      <c r="L101" s="3" t="s">
        <v>98</v>
      </c>
      <c r="M101" s="3">
        <v>7800000</v>
      </c>
      <c r="N101" s="5">
        <v>45070</v>
      </c>
      <c r="O101" s="43">
        <f t="shared" si="8"/>
        <v>3</v>
      </c>
      <c r="P101" s="43">
        <f t="shared" si="6"/>
        <v>5</v>
      </c>
      <c r="Q101" s="5">
        <v>45070</v>
      </c>
      <c r="R101" s="43">
        <f t="shared" si="9"/>
        <v>5</v>
      </c>
      <c r="S101" s="2" t="s">
        <v>17</v>
      </c>
      <c r="T101" s="2" t="s">
        <v>91</v>
      </c>
      <c r="U101" s="6">
        <v>1500</v>
      </c>
      <c r="V101" s="45">
        <f t="shared" si="7"/>
        <v>7798500</v>
      </c>
      <c r="W101" s="2" t="s">
        <v>75</v>
      </c>
      <c r="X101" t="str">
        <f t="shared" si="5"/>
        <v>1000001212KARYA MATERIALBAMBANGAGT602121RdMelbourne White60X6060BOX64,8M2130000Merah78000004507035450705Promo LebaranPromo Diskon Langsung15007798500Bekasi</v>
      </c>
    </row>
    <row r="102" spans="1:24" x14ac:dyDescent="0.3">
      <c r="A102" s="2">
        <v>1000001212</v>
      </c>
      <c r="B102" s="2" t="s">
        <v>72</v>
      </c>
      <c r="C102" s="2" t="s">
        <v>64</v>
      </c>
      <c r="D102" s="2" t="s">
        <v>99</v>
      </c>
      <c r="E102" s="2" t="s">
        <v>100</v>
      </c>
      <c r="F102" s="2" t="s">
        <v>67</v>
      </c>
      <c r="G102" s="3">
        <v>2</v>
      </c>
      <c r="H102" s="2" t="s">
        <v>68</v>
      </c>
      <c r="I102" s="4">
        <v>2.16</v>
      </c>
      <c r="J102" s="2" t="s">
        <v>69</v>
      </c>
      <c r="K102" s="3">
        <v>130000</v>
      </c>
      <c r="L102" s="3" t="s">
        <v>98</v>
      </c>
      <c r="M102" s="3">
        <v>260000</v>
      </c>
      <c r="N102" s="5">
        <v>45072</v>
      </c>
      <c r="O102" s="43">
        <f t="shared" si="8"/>
        <v>5</v>
      </c>
      <c r="P102" s="43">
        <f t="shared" si="6"/>
        <v>5</v>
      </c>
      <c r="Q102" s="5">
        <v>45073</v>
      </c>
      <c r="R102" s="43">
        <f t="shared" si="9"/>
        <v>5</v>
      </c>
      <c r="S102" s="2" t="s">
        <v>17</v>
      </c>
      <c r="T102" s="2" t="s">
        <v>91</v>
      </c>
      <c r="U102" s="6">
        <v>1500</v>
      </c>
      <c r="V102" s="45">
        <f t="shared" si="7"/>
        <v>258500</v>
      </c>
      <c r="W102" s="2" t="s">
        <v>75</v>
      </c>
      <c r="X102" t="str">
        <f t="shared" si="5"/>
        <v>1000001212KARYA MATERIALBAMBANGAGT602155RdMarseille Beige60X602BOX2,16M2130000Merah2600004507255450735Promo LebaranPromo Diskon Langsung1500258500Bekasi</v>
      </c>
    </row>
    <row r="103" spans="1:24" x14ac:dyDescent="0.3">
      <c r="A103" s="2">
        <v>1000001212</v>
      </c>
      <c r="B103" s="2" t="s">
        <v>72</v>
      </c>
      <c r="C103" s="2" t="s">
        <v>64</v>
      </c>
      <c r="D103" s="2" t="s">
        <v>105</v>
      </c>
      <c r="E103" s="2" t="s">
        <v>106</v>
      </c>
      <c r="F103" s="2" t="s">
        <v>67</v>
      </c>
      <c r="G103" s="3">
        <v>260</v>
      </c>
      <c r="H103" s="2" t="s">
        <v>68</v>
      </c>
      <c r="I103" s="4">
        <v>280.8</v>
      </c>
      <c r="J103" s="2" t="s">
        <v>69</v>
      </c>
      <c r="K103" s="3">
        <v>130000</v>
      </c>
      <c r="L103" s="3" t="s">
        <v>98</v>
      </c>
      <c r="M103" s="3">
        <v>33800000</v>
      </c>
      <c r="N103" s="5">
        <v>45071</v>
      </c>
      <c r="O103" s="43">
        <f t="shared" si="8"/>
        <v>4</v>
      </c>
      <c r="P103" s="43">
        <f t="shared" si="6"/>
        <v>5</v>
      </c>
      <c r="Q103" s="5">
        <v>45075</v>
      </c>
      <c r="R103" s="43">
        <f t="shared" si="9"/>
        <v>5</v>
      </c>
      <c r="S103" s="2" t="s">
        <v>17</v>
      </c>
      <c r="T103" s="2" t="s">
        <v>91</v>
      </c>
      <c r="U103" s="6">
        <v>1500</v>
      </c>
      <c r="V103" s="45">
        <f t="shared" si="7"/>
        <v>33798500</v>
      </c>
      <c r="W103" s="2" t="s">
        <v>75</v>
      </c>
      <c r="X103" t="str">
        <f t="shared" si="5"/>
        <v>1000001212KARYA MATERIALBAMBANGAGT603522RdVeneti Grigio60X60260BOX280,8M2130000Merah338000004507145450755Promo LebaranPromo Diskon Langsung150033798500Bekasi</v>
      </c>
    </row>
    <row r="104" spans="1:24" x14ac:dyDescent="0.3">
      <c r="A104" s="2">
        <v>1000001212</v>
      </c>
      <c r="B104" s="2" t="s">
        <v>72</v>
      </c>
      <c r="C104" s="2" t="s">
        <v>64</v>
      </c>
      <c r="D104" s="2" t="s">
        <v>119</v>
      </c>
      <c r="E104" s="2" t="s">
        <v>120</v>
      </c>
      <c r="F104" s="2" t="s">
        <v>67</v>
      </c>
      <c r="G104" s="3">
        <v>47</v>
      </c>
      <c r="H104" s="2" t="s">
        <v>68</v>
      </c>
      <c r="I104" s="4">
        <v>50.76</v>
      </c>
      <c r="J104" s="2" t="s">
        <v>69</v>
      </c>
      <c r="K104" s="3">
        <v>130000</v>
      </c>
      <c r="L104" s="3" t="s">
        <v>98</v>
      </c>
      <c r="M104" s="3">
        <v>6110000</v>
      </c>
      <c r="N104" s="5">
        <v>45071</v>
      </c>
      <c r="O104" s="43">
        <f t="shared" si="8"/>
        <v>4</v>
      </c>
      <c r="P104" s="43">
        <f t="shared" si="6"/>
        <v>5</v>
      </c>
      <c r="Q104" s="5">
        <v>45075</v>
      </c>
      <c r="R104" s="43">
        <f t="shared" si="9"/>
        <v>5</v>
      </c>
      <c r="S104" s="2" t="s">
        <v>17</v>
      </c>
      <c r="T104" s="2" t="s">
        <v>91</v>
      </c>
      <c r="U104" s="6">
        <v>1500</v>
      </c>
      <c r="V104" s="45">
        <f t="shared" si="7"/>
        <v>6108500</v>
      </c>
      <c r="W104" s="2" t="s">
        <v>75</v>
      </c>
      <c r="X104" t="str">
        <f t="shared" si="5"/>
        <v>1000001212KARYA MATERIALBAMBANGAGT603521RdVeneti Perla60X6047BOX50,76M2130000Merah61100004507145450755Promo LebaranPromo Diskon Langsung15006108500Bekasi</v>
      </c>
    </row>
    <row r="105" spans="1:24" x14ac:dyDescent="0.3">
      <c r="A105" s="2">
        <v>1000001212</v>
      </c>
      <c r="B105" s="2" t="s">
        <v>72</v>
      </c>
      <c r="C105" s="2" t="s">
        <v>64</v>
      </c>
      <c r="D105" s="2" t="s">
        <v>96</v>
      </c>
      <c r="E105" s="2" t="s">
        <v>97</v>
      </c>
      <c r="F105" s="2" t="s">
        <v>67</v>
      </c>
      <c r="G105" s="3">
        <v>1</v>
      </c>
      <c r="H105" s="2" t="s">
        <v>68</v>
      </c>
      <c r="I105" s="4">
        <v>1.08</v>
      </c>
      <c r="J105" s="2" t="s">
        <v>69</v>
      </c>
      <c r="K105" s="3">
        <v>130000</v>
      </c>
      <c r="L105" s="3" t="s">
        <v>98</v>
      </c>
      <c r="M105" s="3">
        <v>130000</v>
      </c>
      <c r="N105" s="5">
        <v>45075</v>
      </c>
      <c r="O105" s="43">
        <f t="shared" si="8"/>
        <v>1</v>
      </c>
      <c r="P105" s="43">
        <f t="shared" si="6"/>
        <v>5</v>
      </c>
      <c r="Q105" s="5">
        <v>45076</v>
      </c>
      <c r="R105" s="43">
        <f t="shared" si="9"/>
        <v>5</v>
      </c>
      <c r="S105" s="2" t="s">
        <v>17</v>
      </c>
      <c r="T105" s="2" t="s">
        <v>91</v>
      </c>
      <c r="U105" s="6">
        <v>1500</v>
      </c>
      <c r="V105" s="45">
        <f t="shared" si="7"/>
        <v>128500</v>
      </c>
      <c r="W105" s="2" t="s">
        <v>75</v>
      </c>
      <c r="X105" t="str">
        <f t="shared" si="5"/>
        <v>1000001212KARYA MATERIALBAMBANGAGT602145RdVancouver Bone60X601BOX1,08M2130000Merah1300004507515450765Promo LebaranPromo Diskon Langsung1500128500Bekasi</v>
      </c>
    </row>
    <row r="106" spans="1:24" x14ac:dyDescent="0.3">
      <c r="A106" s="2">
        <v>1000001212</v>
      </c>
      <c r="B106" s="2" t="s">
        <v>72</v>
      </c>
      <c r="C106" s="2" t="s">
        <v>64</v>
      </c>
      <c r="D106" s="2" t="s">
        <v>125</v>
      </c>
      <c r="E106" s="2" t="s">
        <v>126</v>
      </c>
      <c r="F106" s="2" t="s">
        <v>67</v>
      </c>
      <c r="G106" s="3">
        <v>46</v>
      </c>
      <c r="H106" s="2" t="s">
        <v>68</v>
      </c>
      <c r="I106" s="4">
        <v>49.68</v>
      </c>
      <c r="J106" s="2" t="s">
        <v>69</v>
      </c>
      <c r="K106" s="3">
        <v>130000</v>
      </c>
      <c r="L106" s="3" t="s">
        <v>98</v>
      </c>
      <c r="M106" s="3">
        <v>5980000</v>
      </c>
      <c r="N106" s="5">
        <v>45076</v>
      </c>
      <c r="O106" s="43">
        <f t="shared" si="8"/>
        <v>2</v>
      </c>
      <c r="P106" s="43">
        <f t="shared" si="6"/>
        <v>5</v>
      </c>
      <c r="Q106" s="5">
        <v>45077</v>
      </c>
      <c r="R106" s="43">
        <f t="shared" si="9"/>
        <v>5</v>
      </c>
      <c r="S106" s="2" t="s">
        <v>17</v>
      </c>
      <c r="T106" s="2" t="s">
        <v>91</v>
      </c>
      <c r="U106" s="6">
        <v>1500</v>
      </c>
      <c r="V106" s="45">
        <f t="shared" si="7"/>
        <v>5978500</v>
      </c>
      <c r="W106" s="2" t="s">
        <v>75</v>
      </c>
      <c r="X106" t="str">
        <f t="shared" si="5"/>
        <v>1000001212KARYA MATERIALBAMBANGAGT602156RdMarseille Grey60X6046BOX49,68M2130000Merah59800004507625450775Promo LebaranPromo Diskon Langsung15005978500Bekasi</v>
      </c>
    </row>
    <row r="107" spans="1:24" x14ac:dyDescent="0.3">
      <c r="A107" s="2">
        <v>1000001010</v>
      </c>
      <c r="B107" s="2" t="s">
        <v>63</v>
      </c>
      <c r="C107" s="2" t="s">
        <v>64</v>
      </c>
      <c r="D107" s="2" t="s">
        <v>119</v>
      </c>
      <c r="E107" s="2" t="s">
        <v>120</v>
      </c>
      <c r="F107" s="2" t="s">
        <v>67</v>
      </c>
      <c r="G107" s="3">
        <v>1</v>
      </c>
      <c r="H107" s="2" t="s">
        <v>68</v>
      </c>
      <c r="I107" s="4">
        <v>1.08</v>
      </c>
      <c r="J107" s="2" t="s">
        <v>69</v>
      </c>
      <c r="K107" s="3">
        <v>130000</v>
      </c>
      <c r="L107" s="3" t="s">
        <v>98</v>
      </c>
      <c r="M107" s="3">
        <v>130000</v>
      </c>
      <c r="N107" s="5">
        <v>45075</v>
      </c>
      <c r="O107" s="43">
        <f t="shared" si="8"/>
        <v>1</v>
      </c>
      <c r="P107" s="43">
        <f t="shared" si="6"/>
        <v>5</v>
      </c>
      <c r="Q107" s="5">
        <v>45076</v>
      </c>
      <c r="R107" s="43">
        <f t="shared" si="9"/>
        <v>5</v>
      </c>
      <c r="S107" s="2" t="s">
        <v>17</v>
      </c>
      <c r="T107" s="2" t="s">
        <v>91</v>
      </c>
      <c r="U107" s="6">
        <v>1500</v>
      </c>
      <c r="V107" s="45">
        <f t="shared" si="7"/>
        <v>128500</v>
      </c>
      <c r="W107" s="2" t="s">
        <v>71</v>
      </c>
      <c r="X107" t="str">
        <f t="shared" si="5"/>
        <v>1000001010KERAMIK 123BAMBANGAGT603521RdVeneti Perla60X601BOX1,08M2130000Merah1300004507515450765Promo LebaranPromo Diskon Langsung1500128500Depok</v>
      </c>
    </row>
    <row r="108" spans="1:24" x14ac:dyDescent="0.3">
      <c r="A108" s="2">
        <v>1000001010</v>
      </c>
      <c r="B108" s="2" t="s">
        <v>63</v>
      </c>
      <c r="C108" s="2" t="s">
        <v>64</v>
      </c>
      <c r="D108" s="2" t="s">
        <v>107</v>
      </c>
      <c r="E108" s="2" t="s">
        <v>108</v>
      </c>
      <c r="F108" s="2" t="s">
        <v>67</v>
      </c>
      <c r="G108" s="3">
        <v>10</v>
      </c>
      <c r="H108" s="2" t="s">
        <v>68</v>
      </c>
      <c r="I108" s="4">
        <v>10.8</v>
      </c>
      <c r="J108" s="2" t="s">
        <v>69</v>
      </c>
      <c r="K108" s="3">
        <v>130000</v>
      </c>
      <c r="L108" s="3" t="s">
        <v>98</v>
      </c>
      <c r="M108" s="3">
        <v>1300000</v>
      </c>
      <c r="N108" s="5">
        <v>45076</v>
      </c>
      <c r="O108" s="43">
        <f t="shared" si="8"/>
        <v>2</v>
      </c>
      <c r="P108" s="43">
        <f t="shared" si="6"/>
        <v>5</v>
      </c>
      <c r="Q108" s="5">
        <v>45076</v>
      </c>
      <c r="R108" s="43">
        <f t="shared" si="9"/>
        <v>5</v>
      </c>
      <c r="S108" s="2" t="s">
        <v>17</v>
      </c>
      <c r="T108" s="2" t="s">
        <v>91</v>
      </c>
      <c r="U108" s="6">
        <v>1500</v>
      </c>
      <c r="V108" s="45">
        <f t="shared" si="7"/>
        <v>1298500</v>
      </c>
      <c r="W108" s="2" t="s">
        <v>71</v>
      </c>
      <c r="X108" t="str">
        <f t="shared" si="5"/>
        <v>1000001010KERAMIK 123BAMBANGAGT603523RdVeneti Charcoal60X6010BOX10,8M2130000Merah13000004507625450765Promo LebaranPromo Diskon Langsung15001298500Depok</v>
      </c>
    </row>
    <row r="109" spans="1:24" x14ac:dyDescent="0.3">
      <c r="A109" s="2">
        <v>1000001212</v>
      </c>
      <c r="B109" s="2" t="s">
        <v>72</v>
      </c>
      <c r="C109" s="2" t="s">
        <v>64</v>
      </c>
      <c r="D109" s="2" t="s">
        <v>105</v>
      </c>
      <c r="E109" s="2" t="s">
        <v>106</v>
      </c>
      <c r="F109" s="2" t="s">
        <v>67</v>
      </c>
      <c r="G109" s="3">
        <v>25</v>
      </c>
      <c r="H109" s="2" t="s">
        <v>68</v>
      </c>
      <c r="I109" s="4">
        <v>27</v>
      </c>
      <c r="J109" s="2" t="s">
        <v>69</v>
      </c>
      <c r="K109" s="3">
        <v>130000</v>
      </c>
      <c r="L109" s="3" t="s">
        <v>98</v>
      </c>
      <c r="M109" s="3">
        <v>3250000</v>
      </c>
      <c r="N109" s="5">
        <v>45077</v>
      </c>
      <c r="O109" s="43">
        <f t="shared" si="8"/>
        <v>3</v>
      </c>
      <c r="P109" s="43">
        <f t="shared" si="6"/>
        <v>5</v>
      </c>
      <c r="Q109" s="5">
        <v>45079</v>
      </c>
      <c r="R109" s="43">
        <f t="shared" si="9"/>
        <v>6</v>
      </c>
      <c r="S109" s="2"/>
      <c r="T109" s="2"/>
      <c r="U109" s="6">
        <v>0</v>
      </c>
      <c r="V109" s="45">
        <f t="shared" si="7"/>
        <v>3250000</v>
      </c>
      <c r="W109" s="2" t="s">
        <v>75</v>
      </c>
      <c r="X109" t="str">
        <f t="shared" si="5"/>
        <v>1000001212KARYA MATERIALBAMBANGAGT603522RdVeneti Grigio60X6025BOX27M2130000Merah3250000450773545079603250000Bekasi</v>
      </c>
    </row>
    <row r="110" spans="1:24" x14ac:dyDescent="0.3">
      <c r="A110" s="2">
        <v>1000001212</v>
      </c>
      <c r="B110" s="2" t="s">
        <v>72</v>
      </c>
      <c r="C110" s="2" t="s">
        <v>64</v>
      </c>
      <c r="D110" s="2" t="s">
        <v>111</v>
      </c>
      <c r="E110" s="2" t="s">
        <v>112</v>
      </c>
      <c r="F110" s="2" t="s">
        <v>67</v>
      </c>
      <c r="G110" s="3">
        <v>150</v>
      </c>
      <c r="H110" s="2" t="s">
        <v>68</v>
      </c>
      <c r="I110" s="4">
        <v>162</v>
      </c>
      <c r="J110" s="2" t="s">
        <v>69</v>
      </c>
      <c r="K110" s="3">
        <v>130000</v>
      </c>
      <c r="L110" s="3" t="s">
        <v>98</v>
      </c>
      <c r="M110" s="3">
        <v>19500000</v>
      </c>
      <c r="N110" s="5">
        <v>45079</v>
      </c>
      <c r="O110" s="43">
        <f t="shared" si="8"/>
        <v>5</v>
      </c>
      <c r="P110" s="43">
        <f t="shared" si="6"/>
        <v>6</v>
      </c>
      <c r="Q110" s="5">
        <v>45079</v>
      </c>
      <c r="R110" s="43">
        <f t="shared" si="9"/>
        <v>6</v>
      </c>
      <c r="S110" s="2"/>
      <c r="T110" s="2"/>
      <c r="U110" s="6">
        <v>0</v>
      </c>
      <c r="V110" s="45">
        <f t="shared" si="7"/>
        <v>19500000</v>
      </c>
      <c r="W110" s="2" t="s">
        <v>75</v>
      </c>
      <c r="X110" t="str">
        <f t="shared" si="5"/>
        <v>1000001212KARYA MATERIALBAMBANGAGT602154RdMarseille Bone60X60150BOX162M2130000Merah195000004507956450796019500000Bekasi</v>
      </c>
    </row>
    <row r="111" spans="1:24" x14ac:dyDescent="0.3">
      <c r="A111" s="2">
        <v>1000001212</v>
      </c>
      <c r="B111" s="2" t="s">
        <v>72</v>
      </c>
      <c r="C111" s="2" t="s">
        <v>64</v>
      </c>
      <c r="D111" s="2" t="s">
        <v>96</v>
      </c>
      <c r="E111" s="2" t="s">
        <v>97</v>
      </c>
      <c r="F111" s="2" t="s">
        <v>67</v>
      </c>
      <c r="G111" s="3">
        <v>2</v>
      </c>
      <c r="H111" s="2" t="s">
        <v>68</v>
      </c>
      <c r="I111" s="4">
        <v>2.16</v>
      </c>
      <c r="J111" s="2" t="s">
        <v>69</v>
      </c>
      <c r="K111" s="3">
        <v>130000</v>
      </c>
      <c r="L111" s="3" t="s">
        <v>98</v>
      </c>
      <c r="M111" s="3">
        <v>260000</v>
      </c>
      <c r="N111" s="5">
        <v>45080</v>
      </c>
      <c r="O111" s="43">
        <f t="shared" si="8"/>
        <v>6</v>
      </c>
      <c r="P111" s="43">
        <f t="shared" si="6"/>
        <v>6</v>
      </c>
      <c r="Q111" s="5">
        <v>45082</v>
      </c>
      <c r="R111" s="43">
        <f t="shared" si="9"/>
        <v>6</v>
      </c>
      <c r="S111" s="2"/>
      <c r="T111" s="2"/>
      <c r="U111" s="6">
        <v>0</v>
      </c>
      <c r="V111" s="45">
        <f t="shared" si="7"/>
        <v>260000</v>
      </c>
      <c r="W111" s="2" t="s">
        <v>75</v>
      </c>
      <c r="X111" t="str">
        <f t="shared" si="5"/>
        <v>1000001212KARYA MATERIALBAMBANGAGT602145RdVancouver Bone60X602BOX2,16M2130000Merah26000045080664508260260000Bekasi</v>
      </c>
    </row>
    <row r="112" spans="1:24" x14ac:dyDescent="0.3">
      <c r="A112" s="2">
        <v>1000001212</v>
      </c>
      <c r="B112" s="2" t="s">
        <v>72</v>
      </c>
      <c r="C112" s="2" t="s">
        <v>64</v>
      </c>
      <c r="D112" s="2" t="s">
        <v>125</v>
      </c>
      <c r="E112" s="2" t="s">
        <v>126</v>
      </c>
      <c r="F112" s="2" t="s">
        <v>67</v>
      </c>
      <c r="G112" s="3">
        <v>46</v>
      </c>
      <c r="H112" s="2" t="s">
        <v>68</v>
      </c>
      <c r="I112" s="4">
        <v>49.68</v>
      </c>
      <c r="J112" s="2" t="s">
        <v>69</v>
      </c>
      <c r="K112" s="3">
        <v>130000</v>
      </c>
      <c r="L112" s="3" t="s">
        <v>98</v>
      </c>
      <c r="M112" s="3">
        <v>5980000</v>
      </c>
      <c r="N112" s="5">
        <v>45082</v>
      </c>
      <c r="O112" s="43">
        <f t="shared" si="8"/>
        <v>1</v>
      </c>
      <c r="P112" s="43">
        <f t="shared" si="6"/>
        <v>6</v>
      </c>
      <c r="Q112" s="5">
        <v>45083</v>
      </c>
      <c r="R112" s="43">
        <f t="shared" si="9"/>
        <v>6</v>
      </c>
      <c r="S112" s="2"/>
      <c r="T112" s="2"/>
      <c r="U112" s="6">
        <v>0</v>
      </c>
      <c r="V112" s="45">
        <f t="shared" si="7"/>
        <v>5980000</v>
      </c>
      <c r="W112" s="2" t="s">
        <v>75</v>
      </c>
      <c r="X112" t="str">
        <f t="shared" si="5"/>
        <v>1000001212KARYA MATERIALBAMBANGAGT602156RdMarseille Grey60X6046BOX49,68M2130000Merah5980000450821645083605980000Bekasi</v>
      </c>
    </row>
    <row r="113" spans="1:24" x14ac:dyDescent="0.3">
      <c r="A113" s="2">
        <v>1000001010</v>
      </c>
      <c r="B113" s="2" t="s">
        <v>63</v>
      </c>
      <c r="C113" s="2" t="s">
        <v>64</v>
      </c>
      <c r="D113" s="2" t="s">
        <v>127</v>
      </c>
      <c r="E113" s="2" t="s">
        <v>128</v>
      </c>
      <c r="F113" s="2" t="s">
        <v>67</v>
      </c>
      <c r="G113" s="3">
        <v>26</v>
      </c>
      <c r="H113" s="2" t="s">
        <v>68</v>
      </c>
      <c r="I113" s="4">
        <v>28.08</v>
      </c>
      <c r="J113" s="2" t="s">
        <v>69</v>
      </c>
      <c r="K113" s="3">
        <v>130000</v>
      </c>
      <c r="L113" s="3" t="s">
        <v>98</v>
      </c>
      <c r="M113" s="3">
        <v>3380000</v>
      </c>
      <c r="N113" s="5">
        <v>45079</v>
      </c>
      <c r="O113" s="43">
        <f t="shared" si="8"/>
        <v>5</v>
      </c>
      <c r="P113" s="43">
        <f t="shared" si="6"/>
        <v>6</v>
      </c>
      <c r="Q113" s="5">
        <v>45079</v>
      </c>
      <c r="R113" s="43">
        <f t="shared" si="9"/>
        <v>6</v>
      </c>
      <c r="S113" s="2"/>
      <c r="T113" s="2"/>
      <c r="U113" s="6">
        <v>0</v>
      </c>
      <c r="V113" s="45">
        <f t="shared" si="7"/>
        <v>3380000</v>
      </c>
      <c r="W113" s="2" t="s">
        <v>71</v>
      </c>
      <c r="X113" t="str">
        <f t="shared" si="5"/>
        <v>1000001010KERAMIK 123BAMBANGAGT602146RdVancouver Grey60X6026BOX28,08M2130000Merah3380000450795645079603380000Depok</v>
      </c>
    </row>
    <row r="114" spans="1:24" x14ac:dyDescent="0.3">
      <c r="A114" s="2">
        <v>1000001212</v>
      </c>
      <c r="B114" s="2" t="s">
        <v>72</v>
      </c>
      <c r="C114" s="2" t="s">
        <v>64</v>
      </c>
      <c r="D114" s="2" t="s">
        <v>111</v>
      </c>
      <c r="E114" s="2" t="s">
        <v>112</v>
      </c>
      <c r="F114" s="2" t="s">
        <v>67</v>
      </c>
      <c r="G114" s="3">
        <v>200</v>
      </c>
      <c r="H114" s="2" t="s">
        <v>68</v>
      </c>
      <c r="I114" s="4">
        <v>216</v>
      </c>
      <c r="J114" s="2" t="s">
        <v>69</v>
      </c>
      <c r="K114" s="3">
        <v>130000</v>
      </c>
      <c r="L114" s="3" t="s">
        <v>98</v>
      </c>
      <c r="M114" s="3">
        <v>26000000</v>
      </c>
      <c r="N114" s="5">
        <v>45096</v>
      </c>
      <c r="O114" s="43">
        <f t="shared" si="8"/>
        <v>1</v>
      </c>
      <c r="P114" s="43">
        <f t="shared" si="6"/>
        <v>6</v>
      </c>
      <c r="Q114" s="5">
        <v>45096</v>
      </c>
      <c r="R114" s="43">
        <f t="shared" si="9"/>
        <v>6</v>
      </c>
      <c r="S114" s="2"/>
      <c r="T114" s="2"/>
      <c r="U114" s="6">
        <v>0</v>
      </c>
      <c r="V114" s="45">
        <f t="shared" si="7"/>
        <v>26000000</v>
      </c>
      <c r="W114" s="2" t="s">
        <v>75</v>
      </c>
      <c r="X114" t="str">
        <f t="shared" si="5"/>
        <v>1000001212KARYA MATERIALBAMBANGAGT602154RdMarseille Bone60X60200BOX216M2130000Merah260000004509616450966026000000Bekasi</v>
      </c>
    </row>
    <row r="115" spans="1:24" x14ac:dyDescent="0.3">
      <c r="A115" s="2">
        <v>1000001212</v>
      </c>
      <c r="B115" s="2" t="s">
        <v>72</v>
      </c>
      <c r="C115" s="2" t="s">
        <v>64</v>
      </c>
      <c r="D115" s="2" t="s">
        <v>123</v>
      </c>
      <c r="E115" s="2" t="s">
        <v>124</v>
      </c>
      <c r="F115" s="2" t="s">
        <v>67</v>
      </c>
      <c r="G115" s="3">
        <v>1</v>
      </c>
      <c r="H115" s="2" t="s">
        <v>68</v>
      </c>
      <c r="I115" s="4">
        <v>1.08</v>
      </c>
      <c r="J115" s="2" t="s">
        <v>69</v>
      </c>
      <c r="K115" s="3">
        <v>130000</v>
      </c>
      <c r="L115" s="3" t="s">
        <v>98</v>
      </c>
      <c r="M115" s="3">
        <v>130000</v>
      </c>
      <c r="N115" s="5">
        <v>45100</v>
      </c>
      <c r="O115" s="43">
        <f t="shared" si="8"/>
        <v>5</v>
      </c>
      <c r="P115" s="43">
        <f t="shared" si="6"/>
        <v>6</v>
      </c>
      <c r="Q115" s="5">
        <v>45100</v>
      </c>
      <c r="R115" s="43">
        <f t="shared" si="9"/>
        <v>6</v>
      </c>
      <c r="S115" s="2"/>
      <c r="T115" s="2"/>
      <c r="U115" s="6">
        <v>0</v>
      </c>
      <c r="V115" s="45">
        <f t="shared" si="7"/>
        <v>130000</v>
      </c>
      <c r="W115" s="2" t="s">
        <v>75</v>
      </c>
      <c r="X115" t="str">
        <f t="shared" si="5"/>
        <v>1000001212KARYA MATERIALBAMBANGAGT602517RdPozlana Light60X601BOX1,08M2130000Merah13000045100564510060130000Bekasi</v>
      </c>
    </row>
    <row r="116" spans="1:24" x14ac:dyDescent="0.3">
      <c r="A116" s="2">
        <v>1000001212</v>
      </c>
      <c r="B116" s="2" t="s">
        <v>72</v>
      </c>
      <c r="C116" s="2" t="s">
        <v>64</v>
      </c>
      <c r="D116" s="2" t="s">
        <v>111</v>
      </c>
      <c r="E116" s="2" t="s">
        <v>112</v>
      </c>
      <c r="F116" s="2" t="s">
        <v>67</v>
      </c>
      <c r="G116" s="3">
        <v>50</v>
      </c>
      <c r="H116" s="2" t="s">
        <v>68</v>
      </c>
      <c r="I116" s="4">
        <v>54</v>
      </c>
      <c r="J116" s="2" t="s">
        <v>69</v>
      </c>
      <c r="K116" s="3">
        <v>130000</v>
      </c>
      <c r="L116" s="3" t="s">
        <v>98</v>
      </c>
      <c r="M116" s="3">
        <v>6500000</v>
      </c>
      <c r="N116" s="5">
        <v>45103</v>
      </c>
      <c r="O116" s="43">
        <f t="shared" si="8"/>
        <v>1</v>
      </c>
      <c r="P116" s="43">
        <f t="shared" si="6"/>
        <v>6</v>
      </c>
      <c r="Q116" s="5">
        <v>45103</v>
      </c>
      <c r="R116" s="43">
        <f t="shared" si="9"/>
        <v>6</v>
      </c>
      <c r="S116" s="2"/>
      <c r="T116" s="2"/>
      <c r="U116" s="6">
        <v>0</v>
      </c>
      <c r="V116" s="45">
        <f t="shared" si="7"/>
        <v>6500000</v>
      </c>
      <c r="W116" s="2" t="s">
        <v>75</v>
      </c>
      <c r="X116" t="str">
        <f t="shared" si="5"/>
        <v>1000001212KARYA MATERIALBAMBANGAGT602154RdMarseille Bone60X6050BOX54M2130000Merah6500000451031645103606500000Bekasi</v>
      </c>
    </row>
    <row r="117" spans="1:24" x14ac:dyDescent="0.3">
      <c r="A117" s="2">
        <v>1000001010</v>
      </c>
      <c r="B117" s="2" t="s">
        <v>63</v>
      </c>
      <c r="C117" s="2" t="s">
        <v>64</v>
      </c>
      <c r="D117" s="2" t="s">
        <v>103</v>
      </c>
      <c r="E117" s="2" t="s">
        <v>104</v>
      </c>
      <c r="F117" s="2" t="s">
        <v>67</v>
      </c>
      <c r="G117" s="3">
        <v>15</v>
      </c>
      <c r="H117" s="2" t="s">
        <v>68</v>
      </c>
      <c r="I117" s="4">
        <v>16.2</v>
      </c>
      <c r="J117" s="2" t="s">
        <v>69</v>
      </c>
      <c r="K117" s="3">
        <v>130000</v>
      </c>
      <c r="L117" s="3" t="s">
        <v>98</v>
      </c>
      <c r="M117" s="3">
        <v>1950000</v>
      </c>
      <c r="N117" s="5">
        <v>45101</v>
      </c>
      <c r="O117" s="43">
        <f t="shared" si="8"/>
        <v>6</v>
      </c>
      <c r="P117" s="43">
        <f t="shared" si="6"/>
        <v>6</v>
      </c>
      <c r="Q117" s="5">
        <v>45103</v>
      </c>
      <c r="R117" s="43">
        <f t="shared" si="9"/>
        <v>6</v>
      </c>
      <c r="S117" s="2"/>
      <c r="T117" s="2"/>
      <c r="U117" s="6">
        <v>0</v>
      </c>
      <c r="V117" s="45">
        <f t="shared" si="7"/>
        <v>1950000</v>
      </c>
      <c r="W117" s="2" t="s">
        <v>71</v>
      </c>
      <c r="X117" t="str">
        <f t="shared" si="5"/>
        <v>1000001010KERAMIK 123BAMBANGAGT602518RdPozlana Dark60X6015BOX16,2M2130000Merah1950000451016645103601950000Depok</v>
      </c>
    </row>
    <row r="118" spans="1:24" x14ac:dyDescent="0.3">
      <c r="A118" s="2">
        <v>1000001212</v>
      </c>
      <c r="B118" s="2" t="s">
        <v>72</v>
      </c>
      <c r="C118" s="2" t="s">
        <v>64</v>
      </c>
      <c r="D118" s="2" t="s">
        <v>125</v>
      </c>
      <c r="E118" s="2" t="s">
        <v>126</v>
      </c>
      <c r="F118" s="2" t="s">
        <v>67</v>
      </c>
      <c r="G118" s="3">
        <v>-46</v>
      </c>
      <c r="H118" s="2" t="s">
        <v>68</v>
      </c>
      <c r="I118" s="4">
        <v>-49.68</v>
      </c>
      <c r="J118" s="2" t="s">
        <v>69</v>
      </c>
      <c r="K118" s="3">
        <v>130000</v>
      </c>
      <c r="L118" s="3" t="s">
        <v>98</v>
      </c>
      <c r="M118" s="3">
        <v>-5980000</v>
      </c>
      <c r="N118" s="5">
        <v>45082</v>
      </c>
      <c r="O118" s="43">
        <f t="shared" si="8"/>
        <v>1</v>
      </c>
      <c r="P118" s="43">
        <f t="shared" si="6"/>
        <v>6</v>
      </c>
      <c r="Q118" s="5">
        <v>45083</v>
      </c>
      <c r="R118" s="43">
        <f t="shared" si="9"/>
        <v>6</v>
      </c>
      <c r="S118" s="2"/>
      <c r="T118" s="2"/>
      <c r="U118" s="6">
        <v>0</v>
      </c>
      <c r="V118" s="45">
        <f t="shared" si="7"/>
        <v>-5980000</v>
      </c>
      <c r="W118" s="2" t="s">
        <v>75</v>
      </c>
      <c r="X118" t="str">
        <f t="shared" si="5"/>
        <v>1000001212KARYA MATERIALBAMBANGAGT602156RdMarseille Grey60X60-46BOX-49,68M2130000Merah-598000045082164508360-5980000Bekasi</v>
      </c>
    </row>
    <row r="119" spans="1:24" x14ac:dyDescent="0.3">
      <c r="A119" s="2">
        <v>1000001212</v>
      </c>
      <c r="B119" s="2" t="s">
        <v>72</v>
      </c>
      <c r="C119" s="2" t="s">
        <v>64</v>
      </c>
      <c r="D119" s="2" t="s">
        <v>103</v>
      </c>
      <c r="E119" s="2" t="s">
        <v>104</v>
      </c>
      <c r="F119" s="2" t="s">
        <v>67</v>
      </c>
      <c r="G119" s="3">
        <v>18</v>
      </c>
      <c r="H119" s="2" t="s">
        <v>68</v>
      </c>
      <c r="I119" s="4">
        <v>19.440000000000001</v>
      </c>
      <c r="J119" s="2" t="s">
        <v>69</v>
      </c>
      <c r="K119" s="3">
        <v>130000</v>
      </c>
      <c r="L119" s="3" t="s">
        <v>98</v>
      </c>
      <c r="M119" s="3">
        <v>2340000</v>
      </c>
      <c r="N119" s="5">
        <v>45099</v>
      </c>
      <c r="O119" s="43">
        <f t="shared" si="8"/>
        <v>4</v>
      </c>
      <c r="P119" s="43">
        <f t="shared" si="6"/>
        <v>6</v>
      </c>
      <c r="Q119" s="5">
        <v>45108</v>
      </c>
      <c r="R119" s="43">
        <f t="shared" si="9"/>
        <v>7</v>
      </c>
      <c r="S119" s="2"/>
      <c r="T119" s="2"/>
      <c r="U119" s="6">
        <v>0</v>
      </c>
      <c r="V119" s="45">
        <f t="shared" si="7"/>
        <v>2340000</v>
      </c>
      <c r="W119" s="2" t="s">
        <v>75</v>
      </c>
      <c r="X119" t="str">
        <f t="shared" si="5"/>
        <v>1000001212KARYA MATERIALBAMBANGAGT602518RdPozlana Dark60X6018BOX19,44M2130000Merah2340000450994645108702340000Bekasi</v>
      </c>
    </row>
    <row r="120" spans="1:24" x14ac:dyDescent="0.3">
      <c r="A120" s="2">
        <v>1000001010</v>
      </c>
      <c r="B120" s="2" t="s">
        <v>63</v>
      </c>
      <c r="C120" s="2" t="s">
        <v>64</v>
      </c>
      <c r="D120" s="2" t="s">
        <v>125</v>
      </c>
      <c r="E120" s="2" t="s">
        <v>126</v>
      </c>
      <c r="F120" s="2" t="s">
        <v>67</v>
      </c>
      <c r="G120" s="3">
        <v>38</v>
      </c>
      <c r="H120" s="2" t="s">
        <v>68</v>
      </c>
      <c r="I120" s="4">
        <v>41.04</v>
      </c>
      <c r="J120" s="2" t="s">
        <v>69</v>
      </c>
      <c r="K120" s="3">
        <v>130000</v>
      </c>
      <c r="L120" s="3" t="s">
        <v>98</v>
      </c>
      <c r="M120" s="3">
        <v>4940000</v>
      </c>
      <c r="N120" s="5">
        <v>45110</v>
      </c>
      <c r="O120" s="43">
        <f t="shared" si="8"/>
        <v>1</v>
      </c>
      <c r="P120" s="43">
        <f t="shared" si="6"/>
        <v>7</v>
      </c>
      <c r="Q120" s="5">
        <v>45112</v>
      </c>
      <c r="R120" s="43">
        <f t="shared" si="9"/>
        <v>7</v>
      </c>
      <c r="S120" s="2"/>
      <c r="T120" s="2"/>
      <c r="U120" s="6">
        <v>0</v>
      </c>
      <c r="V120" s="45">
        <f t="shared" si="7"/>
        <v>4940000</v>
      </c>
      <c r="W120" s="2" t="s">
        <v>71</v>
      </c>
      <c r="X120" t="str">
        <f t="shared" si="5"/>
        <v>1000001010KERAMIK 123BAMBANGAGT602156RdMarseille Grey60X6038BOX41,04M2130000Merah4940000451101745112704940000Depok</v>
      </c>
    </row>
    <row r="121" spans="1:24" x14ac:dyDescent="0.3">
      <c r="A121" s="2">
        <v>1000001212</v>
      </c>
      <c r="B121" s="2" t="s">
        <v>72</v>
      </c>
      <c r="C121" s="2" t="s">
        <v>64</v>
      </c>
      <c r="D121" s="2" t="s">
        <v>109</v>
      </c>
      <c r="E121" s="2" t="s">
        <v>110</v>
      </c>
      <c r="F121" s="2" t="s">
        <v>67</v>
      </c>
      <c r="G121" s="3">
        <v>66</v>
      </c>
      <c r="H121" s="2" t="s">
        <v>68</v>
      </c>
      <c r="I121" s="4">
        <v>71.28</v>
      </c>
      <c r="J121" s="2" t="s">
        <v>69</v>
      </c>
      <c r="K121" s="3">
        <v>130000</v>
      </c>
      <c r="L121" s="3" t="s">
        <v>98</v>
      </c>
      <c r="M121" s="3">
        <v>8580000</v>
      </c>
      <c r="N121" s="5">
        <v>45125</v>
      </c>
      <c r="O121" s="43">
        <f t="shared" si="8"/>
        <v>2</v>
      </c>
      <c r="P121" s="43">
        <f t="shared" si="6"/>
        <v>7</v>
      </c>
      <c r="Q121" s="5">
        <v>45125</v>
      </c>
      <c r="R121" s="43">
        <f t="shared" si="9"/>
        <v>7</v>
      </c>
      <c r="S121" s="2"/>
      <c r="T121" s="2"/>
      <c r="U121" s="2">
        <v>0</v>
      </c>
      <c r="V121" s="45">
        <f t="shared" si="7"/>
        <v>8580000</v>
      </c>
      <c r="W121" s="2" t="s">
        <v>75</v>
      </c>
      <c r="X121" t="str">
        <f t="shared" si="5"/>
        <v>1000001212KARYA MATERIALBAMBANGAGT603526RdCasamila Smoke60X6066BOX71,28M2130000Merah8580000451252745125708580000Bekasi</v>
      </c>
    </row>
    <row r="122" spans="1:24" x14ac:dyDescent="0.3">
      <c r="A122" s="2">
        <v>1000001212</v>
      </c>
      <c r="B122" s="2" t="s">
        <v>72</v>
      </c>
      <c r="C122" s="2" t="s">
        <v>64</v>
      </c>
      <c r="D122" s="2" t="s">
        <v>129</v>
      </c>
      <c r="E122" s="2" t="s">
        <v>130</v>
      </c>
      <c r="F122" s="2" t="s">
        <v>67</v>
      </c>
      <c r="G122" s="3">
        <v>42</v>
      </c>
      <c r="H122" s="2" t="s">
        <v>68</v>
      </c>
      <c r="I122" s="4">
        <v>45.36</v>
      </c>
      <c r="J122" s="2" t="s">
        <v>69</v>
      </c>
      <c r="K122" s="3">
        <v>130000</v>
      </c>
      <c r="L122" s="3" t="s">
        <v>98</v>
      </c>
      <c r="M122" s="3">
        <v>5460000</v>
      </c>
      <c r="N122" s="5">
        <v>45132</v>
      </c>
      <c r="O122" s="43">
        <f t="shared" si="8"/>
        <v>2</v>
      </c>
      <c r="P122" s="43">
        <f t="shared" si="6"/>
        <v>7</v>
      </c>
      <c r="Q122" s="5">
        <v>45133</v>
      </c>
      <c r="R122" s="43">
        <f t="shared" si="9"/>
        <v>7</v>
      </c>
      <c r="S122" s="2"/>
      <c r="T122" s="2"/>
      <c r="U122" s="2">
        <v>0</v>
      </c>
      <c r="V122" s="45">
        <f t="shared" si="7"/>
        <v>5460000</v>
      </c>
      <c r="W122" s="2" t="s">
        <v>75</v>
      </c>
      <c r="X122" t="str">
        <f t="shared" si="5"/>
        <v>1000001212KARYA MATERIALBAMBANGAGT603525RdCasamila Ash60X6042BOX45,36M2130000Merah5460000451322745133705460000Bekasi</v>
      </c>
    </row>
    <row r="123" spans="1:24" x14ac:dyDescent="0.3">
      <c r="A123" s="2">
        <v>1000001212</v>
      </c>
      <c r="B123" s="2" t="s">
        <v>72</v>
      </c>
      <c r="C123" s="2" t="s">
        <v>64</v>
      </c>
      <c r="D123" s="2" t="s">
        <v>125</v>
      </c>
      <c r="E123" s="2" t="s">
        <v>126</v>
      </c>
      <c r="F123" s="2" t="s">
        <v>67</v>
      </c>
      <c r="G123" s="3">
        <v>79</v>
      </c>
      <c r="H123" s="2" t="s">
        <v>68</v>
      </c>
      <c r="I123" s="4">
        <v>85.32</v>
      </c>
      <c r="J123" s="2" t="s">
        <v>69</v>
      </c>
      <c r="K123" s="3">
        <v>130000</v>
      </c>
      <c r="L123" s="3" t="s">
        <v>98</v>
      </c>
      <c r="M123" s="3">
        <v>10270000</v>
      </c>
      <c r="N123" s="5">
        <v>45139</v>
      </c>
      <c r="O123" s="43">
        <f t="shared" si="8"/>
        <v>2</v>
      </c>
      <c r="P123" s="43">
        <f t="shared" si="6"/>
        <v>8</v>
      </c>
      <c r="Q123" s="5">
        <v>45139</v>
      </c>
      <c r="R123" s="43">
        <f t="shared" si="9"/>
        <v>8</v>
      </c>
      <c r="S123" s="2"/>
      <c r="T123" s="2"/>
      <c r="U123" s="2">
        <v>0</v>
      </c>
      <c r="V123" s="45">
        <f t="shared" si="7"/>
        <v>10270000</v>
      </c>
      <c r="W123" s="2" t="s">
        <v>75</v>
      </c>
      <c r="X123" t="str">
        <f t="shared" si="5"/>
        <v>1000001212KARYA MATERIALBAMBANGAGT602156RdMarseille Grey60X6079BOX85,32M2130000Merah102700004513928451398010270000Bekasi</v>
      </c>
    </row>
    <row r="124" spans="1:24" x14ac:dyDescent="0.3">
      <c r="A124" s="2">
        <v>1000001212</v>
      </c>
      <c r="B124" s="2" t="s">
        <v>72</v>
      </c>
      <c r="C124" s="2" t="s">
        <v>64</v>
      </c>
      <c r="D124" s="2" t="s">
        <v>113</v>
      </c>
      <c r="E124" s="2" t="s">
        <v>114</v>
      </c>
      <c r="F124" s="2" t="s">
        <v>67</v>
      </c>
      <c r="G124" s="3">
        <v>42</v>
      </c>
      <c r="H124" s="2" t="s">
        <v>68</v>
      </c>
      <c r="I124" s="4">
        <v>45.36</v>
      </c>
      <c r="J124" s="2" t="s">
        <v>69</v>
      </c>
      <c r="K124" s="3">
        <v>130000</v>
      </c>
      <c r="L124" s="3" t="s">
        <v>98</v>
      </c>
      <c r="M124" s="3">
        <v>5460000</v>
      </c>
      <c r="N124" s="5">
        <v>45140</v>
      </c>
      <c r="O124" s="43">
        <f t="shared" si="8"/>
        <v>3</v>
      </c>
      <c r="P124" s="43">
        <f t="shared" si="6"/>
        <v>8</v>
      </c>
      <c r="Q124" s="5">
        <v>45141</v>
      </c>
      <c r="R124" s="43">
        <f t="shared" si="9"/>
        <v>8</v>
      </c>
      <c r="S124" s="2"/>
      <c r="T124" s="2"/>
      <c r="U124" s="2">
        <v>0</v>
      </c>
      <c r="V124" s="45">
        <f t="shared" si="7"/>
        <v>5460000</v>
      </c>
      <c r="W124" s="2" t="s">
        <v>75</v>
      </c>
      <c r="X124" t="str">
        <f t="shared" si="5"/>
        <v>1000001212KARYA MATERIALBAMBANGAGT602121RdMelbourne White60X6042BOX45,36M2130000Merah5460000451403845141805460000Bekasi</v>
      </c>
    </row>
    <row r="125" spans="1:24" x14ac:dyDescent="0.3">
      <c r="A125" s="2">
        <v>1000001212</v>
      </c>
      <c r="B125" s="2" t="s">
        <v>72</v>
      </c>
      <c r="C125" s="2" t="s">
        <v>64</v>
      </c>
      <c r="D125" s="2" t="s">
        <v>113</v>
      </c>
      <c r="E125" s="2" t="s">
        <v>114</v>
      </c>
      <c r="F125" s="2" t="s">
        <v>67</v>
      </c>
      <c r="G125" s="3">
        <v>26</v>
      </c>
      <c r="H125" s="2" t="s">
        <v>68</v>
      </c>
      <c r="I125" s="4">
        <v>28.08</v>
      </c>
      <c r="J125" s="2" t="s">
        <v>69</v>
      </c>
      <c r="K125" s="3">
        <v>130000</v>
      </c>
      <c r="L125" s="3" t="s">
        <v>98</v>
      </c>
      <c r="M125" s="3">
        <v>3380000</v>
      </c>
      <c r="N125" s="5">
        <v>45146</v>
      </c>
      <c r="O125" s="43">
        <f t="shared" si="8"/>
        <v>2</v>
      </c>
      <c r="P125" s="43">
        <f t="shared" si="6"/>
        <v>8</v>
      </c>
      <c r="Q125" s="5">
        <v>45147</v>
      </c>
      <c r="R125" s="43">
        <f t="shared" si="9"/>
        <v>8</v>
      </c>
      <c r="S125" s="2"/>
      <c r="T125" s="2"/>
      <c r="U125" s="2">
        <v>0</v>
      </c>
      <c r="V125" s="45">
        <f t="shared" si="7"/>
        <v>3380000</v>
      </c>
      <c r="W125" s="2" t="s">
        <v>75</v>
      </c>
      <c r="X125" t="str">
        <f t="shared" si="5"/>
        <v>1000001212KARYA MATERIALBAMBANGAGT602121RdMelbourne White60X6026BOX28,08M2130000Merah3380000451462845147803380000Bekasi</v>
      </c>
    </row>
    <row r="126" spans="1:24" x14ac:dyDescent="0.3">
      <c r="A126" s="2">
        <v>1000001212</v>
      </c>
      <c r="B126" s="2" t="s">
        <v>72</v>
      </c>
      <c r="C126" s="2" t="s">
        <v>64</v>
      </c>
      <c r="D126" s="2" t="s">
        <v>107</v>
      </c>
      <c r="E126" s="2" t="s">
        <v>108</v>
      </c>
      <c r="F126" s="2" t="s">
        <v>67</v>
      </c>
      <c r="G126" s="3">
        <v>160</v>
      </c>
      <c r="H126" s="2" t="s">
        <v>68</v>
      </c>
      <c r="I126" s="4">
        <v>172.8</v>
      </c>
      <c r="J126" s="2" t="s">
        <v>69</v>
      </c>
      <c r="K126" s="3">
        <v>130000</v>
      </c>
      <c r="L126" s="3" t="s">
        <v>98</v>
      </c>
      <c r="M126" s="3">
        <v>20800000</v>
      </c>
      <c r="N126" s="5">
        <v>45146</v>
      </c>
      <c r="O126" s="43">
        <f t="shared" si="8"/>
        <v>2</v>
      </c>
      <c r="P126" s="43">
        <f t="shared" si="6"/>
        <v>8</v>
      </c>
      <c r="Q126" s="5">
        <v>45148</v>
      </c>
      <c r="R126" s="43">
        <f t="shared" si="9"/>
        <v>8</v>
      </c>
      <c r="S126" s="2"/>
      <c r="T126" s="2"/>
      <c r="U126" s="2">
        <v>0</v>
      </c>
      <c r="V126" s="45">
        <f t="shared" si="7"/>
        <v>20800000</v>
      </c>
      <c r="W126" s="2" t="s">
        <v>75</v>
      </c>
      <c r="X126" t="str">
        <f t="shared" si="5"/>
        <v>1000001212KARYA MATERIALBAMBANGAGT603523RdVeneti Charcoal60X60160BOX172,8M2130000Merah208000004514628451488020800000Bekasi</v>
      </c>
    </row>
    <row r="127" spans="1:24" x14ac:dyDescent="0.3">
      <c r="A127" s="2">
        <v>1000001212</v>
      </c>
      <c r="B127" s="2" t="s">
        <v>72</v>
      </c>
      <c r="C127" s="2" t="s">
        <v>64</v>
      </c>
      <c r="D127" s="2" t="s">
        <v>96</v>
      </c>
      <c r="E127" s="2" t="s">
        <v>97</v>
      </c>
      <c r="F127" s="2" t="s">
        <v>67</v>
      </c>
      <c r="G127" s="3">
        <v>11</v>
      </c>
      <c r="H127" s="2" t="s">
        <v>68</v>
      </c>
      <c r="I127" s="4">
        <v>11.88</v>
      </c>
      <c r="J127" s="2" t="s">
        <v>69</v>
      </c>
      <c r="K127" s="3">
        <v>130000</v>
      </c>
      <c r="L127" s="3" t="s">
        <v>98</v>
      </c>
      <c r="M127" s="3">
        <v>1430000</v>
      </c>
      <c r="N127" s="5">
        <v>45146</v>
      </c>
      <c r="O127" s="43">
        <f t="shared" si="8"/>
        <v>2</v>
      </c>
      <c r="P127" s="43">
        <f t="shared" si="6"/>
        <v>8</v>
      </c>
      <c r="Q127" s="5">
        <v>45149</v>
      </c>
      <c r="R127" s="43">
        <f t="shared" si="9"/>
        <v>8</v>
      </c>
      <c r="S127" s="2"/>
      <c r="T127" s="2"/>
      <c r="U127" s="2">
        <v>0</v>
      </c>
      <c r="V127" s="45">
        <f t="shared" si="7"/>
        <v>1430000</v>
      </c>
      <c r="W127" s="2" t="s">
        <v>75</v>
      </c>
      <c r="X127" t="str">
        <f t="shared" si="5"/>
        <v>1000001212KARYA MATERIALBAMBANGAGT602145RdVancouver Bone60X6011BOX11,88M2130000Merah1430000451462845149801430000Bekasi</v>
      </c>
    </row>
    <row r="128" spans="1:24" x14ac:dyDescent="0.3">
      <c r="A128" s="2">
        <v>1000001212</v>
      </c>
      <c r="B128" s="2" t="s">
        <v>72</v>
      </c>
      <c r="C128" s="2" t="s">
        <v>64</v>
      </c>
      <c r="D128" s="2" t="s">
        <v>101</v>
      </c>
      <c r="E128" s="2" t="s">
        <v>102</v>
      </c>
      <c r="F128" s="2" t="s">
        <v>67</v>
      </c>
      <c r="G128" s="3">
        <v>42</v>
      </c>
      <c r="H128" s="2" t="s">
        <v>68</v>
      </c>
      <c r="I128" s="4">
        <v>45.36</v>
      </c>
      <c r="J128" s="2" t="s">
        <v>69</v>
      </c>
      <c r="K128" s="3">
        <v>130000</v>
      </c>
      <c r="L128" s="3" t="s">
        <v>98</v>
      </c>
      <c r="M128" s="3">
        <v>5460000</v>
      </c>
      <c r="N128" s="5">
        <v>45217</v>
      </c>
      <c r="O128" s="43">
        <f t="shared" si="8"/>
        <v>3</v>
      </c>
      <c r="P128" s="43">
        <f t="shared" si="6"/>
        <v>10</v>
      </c>
      <c r="Q128" s="5">
        <v>45218</v>
      </c>
      <c r="R128" s="43">
        <f t="shared" si="9"/>
        <v>10</v>
      </c>
      <c r="S128" s="2"/>
      <c r="T128" s="2"/>
      <c r="U128" s="6">
        <v>0</v>
      </c>
      <c r="V128" s="45">
        <f t="shared" si="7"/>
        <v>5460000</v>
      </c>
      <c r="W128" s="2" t="s">
        <v>75</v>
      </c>
      <c r="X128" t="str">
        <f t="shared" si="5"/>
        <v>1000001212KARYA MATERIALBAMBANGAGT602251RdYokohama Bone60X6042BOX45,36M2130000Merah546000045217310452181005460000Bekasi</v>
      </c>
    </row>
    <row r="129" spans="1:24" x14ac:dyDescent="0.3">
      <c r="A129" s="2">
        <v>1000001212</v>
      </c>
      <c r="B129" s="2" t="s">
        <v>72</v>
      </c>
      <c r="C129" s="2" t="s">
        <v>64</v>
      </c>
      <c r="D129" s="2" t="s">
        <v>101</v>
      </c>
      <c r="E129" s="2" t="s">
        <v>102</v>
      </c>
      <c r="F129" s="2" t="s">
        <v>67</v>
      </c>
      <c r="G129" s="3">
        <v>6</v>
      </c>
      <c r="H129" s="2" t="s">
        <v>68</v>
      </c>
      <c r="I129" s="4">
        <v>6.48</v>
      </c>
      <c r="J129" s="2" t="s">
        <v>69</v>
      </c>
      <c r="K129" s="3">
        <v>130000</v>
      </c>
      <c r="L129" s="3" t="s">
        <v>98</v>
      </c>
      <c r="M129" s="3">
        <v>780000</v>
      </c>
      <c r="N129" s="5">
        <v>45217</v>
      </c>
      <c r="O129" s="43">
        <f t="shared" si="8"/>
        <v>3</v>
      </c>
      <c r="P129" s="43">
        <f t="shared" si="6"/>
        <v>10</v>
      </c>
      <c r="Q129" s="5">
        <v>45219</v>
      </c>
      <c r="R129" s="43">
        <f t="shared" si="9"/>
        <v>10</v>
      </c>
      <c r="S129" s="2"/>
      <c r="T129" s="2"/>
      <c r="U129" s="6">
        <v>0</v>
      </c>
      <c r="V129" s="45">
        <f t="shared" si="7"/>
        <v>780000</v>
      </c>
      <c r="W129" s="2" t="s">
        <v>75</v>
      </c>
      <c r="X129" t="str">
        <f t="shared" si="5"/>
        <v>1000001212KARYA MATERIALBAMBANGAGT602251RdYokohama Bone60X606BOX6,48M2130000Merah7800004521731045219100780000Bekasi</v>
      </c>
    </row>
    <row r="130" spans="1:24" x14ac:dyDescent="0.3">
      <c r="A130" s="2">
        <v>1000001212</v>
      </c>
      <c r="B130" s="2" t="s">
        <v>72</v>
      </c>
      <c r="C130" s="2" t="s">
        <v>64</v>
      </c>
      <c r="D130" s="2" t="s">
        <v>99</v>
      </c>
      <c r="E130" s="2" t="s">
        <v>100</v>
      </c>
      <c r="F130" s="2" t="s">
        <v>67</v>
      </c>
      <c r="G130" s="3">
        <v>21</v>
      </c>
      <c r="H130" s="2" t="s">
        <v>68</v>
      </c>
      <c r="I130" s="4">
        <v>22.68</v>
      </c>
      <c r="J130" s="2" t="s">
        <v>69</v>
      </c>
      <c r="K130" s="3">
        <v>130000</v>
      </c>
      <c r="L130" s="3" t="s">
        <v>98</v>
      </c>
      <c r="M130" s="3">
        <v>2730000</v>
      </c>
      <c r="N130" s="5">
        <v>45219</v>
      </c>
      <c r="O130" s="43">
        <f t="shared" si="8"/>
        <v>5</v>
      </c>
      <c r="P130" s="43">
        <f t="shared" si="6"/>
        <v>10</v>
      </c>
      <c r="Q130" s="5">
        <v>45223</v>
      </c>
      <c r="R130" s="43">
        <f t="shared" si="9"/>
        <v>10</v>
      </c>
      <c r="S130" s="2"/>
      <c r="T130" s="2"/>
      <c r="U130" s="6">
        <v>0</v>
      </c>
      <c r="V130" s="45">
        <f t="shared" si="7"/>
        <v>2730000</v>
      </c>
      <c r="W130" s="2" t="s">
        <v>75</v>
      </c>
      <c r="X130" t="str">
        <f t="shared" ref="X130:X193" si="10">_xlfn.CONCAT(A130:W130)</f>
        <v>1000001212KARYA MATERIALBAMBANGAGT602155RdMarseille Beige60X6021BOX22,68M2130000Merah273000045219510452231002730000Bekasi</v>
      </c>
    </row>
    <row r="131" spans="1:24" x14ac:dyDescent="0.3">
      <c r="A131" s="2">
        <v>1000001212</v>
      </c>
      <c r="B131" s="2" t="s">
        <v>72</v>
      </c>
      <c r="C131" s="2" t="s">
        <v>64</v>
      </c>
      <c r="D131" s="2" t="s">
        <v>101</v>
      </c>
      <c r="E131" s="2" t="s">
        <v>102</v>
      </c>
      <c r="F131" s="2" t="s">
        <v>67</v>
      </c>
      <c r="G131" s="3">
        <v>11</v>
      </c>
      <c r="H131" s="2" t="s">
        <v>68</v>
      </c>
      <c r="I131" s="4">
        <v>11.88</v>
      </c>
      <c r="J131" s="2" t="s">
        <v>69</v>
      </c>
      <c r="K131" s="3">
        <v>130000</v>
      </c>
      <c r="L131" s="3" t="s">
        <v>98</v>
      </c>
      <c r="M131" s="3">
        <v>1430000</v>
      </c>
      <c r="N131" s="5">
        <v>45223</v>
      </c>
      <c r="O131" s="43">
        <f t="shared" si="8"/>
        <v>2</v>
      </c>
      <c r="P131" s="43">
        <f t="shared" ref="P131:P193" si="11">MONTH(N131)</f>
        <v>10</v>
      </c>
      <c r="Q131" s="5">
        <v>45223</v>
      </c>
      <c r="R131" s="43">
        <f t="shared" si="9"/>
        <v>10</v>
      </c>
      <c r="S131" s="2"/>
      <c r="T131" s="2"/>
      <c r="U131" s="6">
        <v>0</v>
      </c>
      <c r="V131" s="45">
        <f t="shared" ref="V131:V193" si="12">M131-U131</f>
        <v>1430000</v>
      </c>
      <c r="W131" s="2" t="s">
        <v>75</v>
      </c>
      <c r="X131" t="str">
        <f t="shared" si="10"/>
        <v>1000001212KARYA MATERIALBAMBANGAGT602251RdYokohama Bone60X6011BOX11,88M2130000Merah143000045223210452231001430000Bekasi</v>
      </c>
    </row>
    <row r="132" spans="1:24" x14ac:dyDescent="0.3">
      <c r="A132" s="2">
        <v>1000001111</v>
      </c>
      <c r="B132" s="2" t="s">
        <v>131</v>
      </c>
      <c r="C132" s="2" t="s">
        <v>132</v>
      </c>
      <c r="D132" s="2" t="s">
        <v>103</v>
      </c>
      <c r="E132" s="2" t="s">
        <v>104</v>
      </c>
      <c r="F132" s="2" t="s">
        <v>67</v>
      </c>
      <c r="G132" s="3">
        <v>120</v>
      </c>
      <c r="H132" s="2" t="s">
        <v>68</v>
      </c>
      <c r="I132" s="4">
        <v>129.6</v>
      </c>
      <c r="J132" s="2" t="s">
        <v>69</v>
      </c>
      <c r="K132" s="3">
        <v>130000</v>
      </c>
      <c r="L132" s="3" t="s">
        <v>98</v>
      </c>
      <c r="M132" s="3">
        <v>15600000</v>
      </c>
      <c r="N132" s="5">
        <v>45220</v>
      </c>
      <c r="O132" s="43">
        <f t="shared" si="8"/>
        <v>6</v>
      </c>
      <c r="P132" s="43">
        <f t="shared" si="11"/>
        <v>10</v>
      </c>
      <c r="Q132" s="5">
        <v>45222</v>
      </c>
      <c r="R132" s="43">
        <f t="shared" si="9"/>
        <v>10</v>
      </c>
      <c r="S132" s="2"/>
      <c r="T132" s="2"/>
      <c r="U132" s="6">
        <v>0</v>
      </c>
      <c r="V132" s="45">
        <f t="shared" si="12"/>
        <v>15600000</v>
      </c>
      <c r="W132" s="2" t="s">
        <v>133</v>
      </c>
      <c r="X132" t="str">
        <f t="shared" si="10"/>
        <v>1000001111NIA BANGUNANHARRYAGT602518RdPozlana Dark60X60120BOX129,6M2130000Merah15600000452206104522210015600000Jakarta</v>
      </c>
    </row>
    <row r="133" spans="1:24" x14ac:dyDescent="0.3">
      <c r="A133" s="2">
        <v>1000001010</v>
      </c>
      <c r="B133" s="2" t="s">
        <v>63</v>
      </c>
      <c r="C133" s="2" t="s">
        <v>82</v>
      </c>
      <c r="D133" s="2" t="s">
        <v>123</v>
      </c>
      <c r="E133" s="2" t="s">
        <v>124</v>
      </c>
      <c r="F133" s="2" t="s">
        <v>67</v>
      </c>
      <c r="G133" s="3">
        <v>47</v>
      </c>
      <c r="H133" s="2" t="s">
        <v>68</v>
      </c>
      <c r="I133" s="4">
        <v>50.76</v>
      </c>
      <c r="J133" s="2" t="s">
        <v>69</v>
      </c>
      <c r="K133" s="3">
        <v>130000</v>
      </c>
      <c r="L133" s="3" t="s">
        <v>98</v>
      </c>
      <c r="M133" s="3">
        <v>6110000</v>
      </c>
      <c r="N133" s="5">
        <v>45227</v>
      </c>
      <c r="O133" s="43">
        <f t="shared" ref="O133:O197" si="13">WEEKDAY(N133,2)</f>
        <v>6</v>
      </c>
      <c r="P133" s="43">
        <f t="shared" si="11"/>
        <v>10</v>
      </c>
      <c r="Q133" s="5">
        <v>45230</v>
      </c>
      <c r="R133" s="43">
        <f t="shared" ref="R133:R196" si="14">MONTH(Q133)</f>
        <v>10</v>
      </c>
      <c r="S133" s="2"/>
      <c r="T133" s="2"/>
      <c r="U133" s="6">
        <v>0</v>
      </c>
      <c r="V133" s="45">
        <f t="shared" si="12"/>
        <v>6110000</v>
      </c>
      <c r="W133" s="2" t="s">
        <v>71</v>
      </c>
      <c r="X133" t="str">
        <f t="shared" si="10"/>
        <v>1000001010KERAMIK 123RIZALAGT602517RdPozlana Light60X6047BOX50,76M2130000Merah611000045227610452301006110000Depok</v>
      </c>
    </row>
    <row r="134" spans="1:24" x14ac:dyDescent="0.3">
      <c r="A134" s="2">
        <v>1000001010</v>
      </c>
      <c r="B134" s="2" t="s">
        <v>63</v>
      </c>
      <c r="C134" s="2" t="s">
        <v>82</v>
      </c>
      <c r="D134" s="2" t="s">
        <v>123</v>
      </c>
      <c r="E134" s="2" t="s">
        <v>124</v>
      </c>
      <c r="F134" s="2" t="s">
        <v>67</v>
      </c>
      <c r="G134" s="3">
        <v>1</v>
      </c>
      <c r="H134" s="2" t="s">
        <v>68</v>
      </c>
      <c r="I134" s="4">
        <v>1.08</v>
      </c>
      <c r="J134" s="2" t="s">
        <v>69</v>
      </c>
      <c r="K134" s="3">
        <v>130000</v>
      </c>
      <c r="L134" s="3" t="s">
        <v>98</v>
      </c>
      <c r="M134" s="3">
        <v>130000</v>
      </c>
      <c r="N134" s="5">
        <v>45239</v>
      </c>
      <c r="O134" s="43">
        <f t="shared" si="13"/>
        <v>4</v>
      </c>
      <c r="P134" s="43">
        <f t="shared" si="11"/>
        <v>11</v>
      </c>
      <c r="Q134" s="5">
        <v>45243</v>
      </c>
      <c r="R134" s="43">
        <f t="shared" si="14"/>
        <v>11</v>
      </c>
      <c r="S134" s="2"/>
      <c r="T134" s="2"/>
      <c r="U134" s="6">
        <v>0</v>
      </c>
      <c r="V134" s="45">
        <f t="shared" si="12"/>
        <v>130000</v>
      </c>
      <c r="W134" s="2" t="s">
        <v>71</v>
      </c>
      <c r="X134" t="str">
        <f t="shared" si="10"/>
        <v>1000001010KERAMIK 123RIZALAGT602517RdPozlana Light60X601BOX1,08M2130000Merah1300004523941145243110130000Depok</v>
      </c>
    </row>
    <row r="135" spans="1:24" x14ac:dyDescent="0.3">
      <c r="A135" s="2">
        <v>1000001010</v>
      </c>
      <c r="B135" s="2" t="s">
        <v>63</v>
      </c>
      <c r="C135" s="2" t="s">
        <v>82</v>
      </c>
      <c r="D135" s="2" t="s">
        <v>123</v>
      </c>
      <c r="E135" s="2" t="s">
        <v>124</v>
      </c>
      <c r="F135" s="2" t="s">
        <v>67</v>
      </c>
      <c r="G135" s="3">
        <v>3</v>
      </c>
      <c r="H135" s="2" t="s">
        <v>68</v>
      </c>
      <c r="I135" s="4">
        <v>3.24</v>
      </c>
      <c r="J135" s="2" t="s">
        <v>69</v>
      </c>
      <c r="K135" s="3">
        <v>130000</v>
      </c>
      <c r="L135" s="3" t="s">
        <v>98</v>
      </c>
      <c r="M135" s="3">
        <v>390000</v>
      </c>
      <c r="N135" s="5">
        <v>45240</v>
      </c>
      <c r="O135" s="43">
        <f t="shared" si="13"/>
        <v>5</v>
      </c>
      <c r="P135" s="43">
        <f t="shared" si="11"/>
        <v>11</v>
      </c>
      <c r="Q135" s="5">
        <v>45244</v>
      </c>
      <c r="R135" s="43">
        <f t="shared" si="14"/>
        <v>11</v>
      </c>
      <c r="S135" s="2"/>
      <c r="T135" s="2"/>
      <c r="U135" s="6">
        <v>0</v>
      </c>
      <c r="V135" s="45">
        <f t="shared" si="12"/>
        <v>390000</v>
      </c>
      <c r="W135" s="2" t="s">
        <v>71</v>
      </c>
      <c r="X135" t="str">
        <f t="shared" si="10"/>
        <v>1000001010KERAMIK 123RIZALAGT602517RdPozlana Light60X603BOX3,24M2130000Merah3900004524051145244110390000Depok</v>
      </c>
    </row>
    <row r="136" spans="1:24" x14ac:dyDescent="0.3">
      <c r="A136" s="2">
        <v>1000001010</v>
      </c>
      <c r="B136" s="2" t="s">
        <v>63</v>
      </c>
      <c r="C136" s="2" t="s">
        <v>82</v>
      </c>
      <c r="D136" s="2" t="s">
        <v>134</v>
      </c>
      <c r="E136" s="2" t="s">
        <v>135</v>
      </c>
      <c r="F136" s="2" t="s">
        <v>67</v>
      </c>
      <c r="G136" s="3">
        <v>1</v>
      </c>
      <c r="H136" s="2" t="s">
        <v>68</v>
      </c>
      <c r="I136" s="4">
        <v>1.08</v>
      </c>
      <c r="J136" s="2" t="s">
        <v>69</v>
      </c>
      <c r="K136" s="3">
        <v>130000</v>
      </c>
      <c r="L136" s="3" t="s">
        <v>98</v>
      </c>
      <c r="M136" s="3">
        <v>130000</v>
      </c>
      <c r="N136" s="5">
        <v>45241</v>
      </c>
      <c r="O136" s="43">
        <f t="shared" si="13"/>
        <v>6</v>
      </c>
      <c r="P136" s="43">
        <f t="shared" si="11"/>
        <v>11</v>
      </c>
      <c r="Q136" s="5">
        <v>45244</v>
      </c>
      <c r="R136" s="43">
        <f t="shared" si="14"/>
        <v>11</v>
      </c>
      <c r="S136" s="2"/>
      <c r="T136" s="2"/>
      <c r="U136" s="6">
        <v>0</v>
      </c>
      <c r="V136" s="45">
        <f t="shared" si="12"/>
        <v>130000</v>
      </c>
      <c r="W136" s="2" t="s">
        <v>71</v>
      </c>
      <c r="X136" t="str">
        <f t="shared" si="10"/>
        <v>1000001010KERAMIK 123RIZALAGT602428RdMaine Grigio60X601BOX1,08M2130000Merah1300004524161145244110130000Depok</v>
      </c>
    </row>
    <row r="137" spans="1:24" x14ac:dyDescent="0.3">
      <c r="A137" s="2">
        <v>1000001010</v>
      </c>
      <c r="B137" s="2" t="s">
        <v>63</v>
      </c>
      <c r="C137" s="2" t="s">
        <v>82</v>
      </c>
      <c r="D137" s="2" t="s">
        <v>96</v>
      </c>
      <c r="E137" s="2" t="s">
        <v>97</v>
      </c>
      <c r="F137" s="2" t="s">
        <v>67</v>
      </c>
      <c r="G137" s="3">
        <v>9</v>
      </c>
      <c r="H137" s="2" t="s">
        <v>68</v>
      </c>
      <c r="I137" s="4">
        <v>9.7200000000000006</v>
      </c>
      <c r="J137" s="2" t="s">
        <v>69</v>
      </c>
      <c r="K137" s="3">
        <v>130000</v>
      </c>
      <c r="L137" s="3" t="s">
        <v>98</v>
      </c>
      <c r="M137" s="3">
        <v>1170000</v>
      </c>
      <c r="N137" s="5">
        <v>45245</v>
      </c>
      <c r="O137" s="43">
        <f t="shared" si="13"/>
        <v>3</v>
      </c>
      <c r="P137" s="43">
        <f t="shared" si="11"/>
        <v>11</v>
      </c>
      <c r="Q137" s="5">
        <v>45245</v>
      </c>
      <c r="R137" s="43">
        <f t="shared" si="14"/>
        <v>11</v>
      </c>
      <c r="S137" s="2"/>
      <c r="T137" s="2"/>
      <c r="U137" s="6">
        <v>0</v>
      </c>
      <c r="V137" s="45">
        <f t="shared" si="12"/>
        <v>1170000</v>
      </c>
      <c r="W137" s="2" t="s">
        <v>71</v>
      </c>
      <c r="X137" t="str">
        <f t="shared" si="10"/>
        <v>1000001010KERAMIK 123RIZALAGT602145RdVancouver Bone60X609BOX9,72M2130000Merah117000045245311452451101170000Depok</v>
      </c>
    </row>
    <row r="138" spans="1:24" x14ac:dyDescent="0.3">
      <c r="A138" s="2">
        <v>1000001010</v>
      </c>
      <c r="B138" s="2" t="s">
        <v>63</v>
      </c>
      <c r="C138" s="2" t="s">
        <v>82</v>
      </c>
      <c r="D138" s="2" t="s">
        <v>134</v>
      </c>
      <c r="E138" s="2" t="s">
        <v>135</v>
      </c>
      <c r="F138" s="2" t="s">
        <v>67</v>
      </c>
      <c r="G138" s="3">
        <v>4</v>
      </c>
      <c r="H138" s="2" t="s">
        <v>68</v>
      </c>
      <c r="I138" s="4">
        <v>4.32</v>
      </c>
      <c r="J138" s="2" t="s">
        <v>69</v>
      </c>
      <c r="K138" s="3">
        <v>130000</v>
      </c>
      <c r="L138" s="3" t="s">
        <v>98</v>
      </c>
      <c r="M138" s="3">
        <v>520000</v>
      </c>
      <c r="N138" s="5">
        <v>45247</v>
      </c>
      <c r="O138" s="43">
        <f t="shared" si="13"/>
        <v>5</v>
      </c>
      <c r="P138" s="43">
        <f t="shared" si="11"/>
        <v>11</v>
      </c>
      <c r="Q138" s="5">
        <v>45247</v>
      </c>
      <c r="R138" s="43">
        <f t="shared" si="14"/>
        <v>11</v>
      </c>
      <c r="S138" s="2"/>
      <c r="T138" s="2"/>
      <c r="U138" s="6">
        <v>0</v>
      </c>
      <c r="V138" s="45">
        <f t="shared" si="12"/>
        <v>520000</v>
      </c>
      <c r="W138" s="2" t="s">
        <v>71</v>
      </c>
      <c r="X138" t="str">
        <f t="shared" si="10"/>
        <v>1000001010KERAMIK 123RIZALAGT602428RdMaine Grigio60X604BOX4,32M2130000Merah5200004524751145247110520000Depok</v>
      </c>
    </row>
    <row r="139" spans="1:24" x14ac:dyDescent="0.3">
      <c r="A139" s="2">
        <v>1000001010</v>
      </c>
      <c r="B139" s="2" t="s">
        <v>63</v>
      </c>
      <c r="C139" s="2" t="s">
        <v>82</v>
      </c>
      <c r="D139" s="2" t="s">
        <v>123</v>
      </c>
      <c r="E139" s="2" t="s">
        <v>124</v>
      </c>
      <c r="F139" s="2" t="s">
        <v>67</v>
      </c>
      <c r="G139" s="3">
        <v>180</v>
      </c>
      <c r="H139" s="2" t="s">
        <v>68</v>
      </c>
      <c r="I139" s="4">
        <v>194.4</v>
      </c>
      <c r="J139" s="2" t="s">
        <v>69</v>
      </c>
      <c r="K139" s="3">
        <v>130000</v>
      </c>
      <c r="L139" s="3" t="s">
        <v>98</v>
      </c>
      <c r="M139" s="3">
        <v>23400000</v>
      </c>
      <c r="N139" s="5">
        <v>45253</v>
      </c>
      <c r="O139" s="43">
        <f t="shared" si="13"/>
        <v>4</v>
      </c>
      <c r="P139" s="43">
        <f t="shared" si="11"/>
        <v>11</v>
      </c>
      <c r="Q139" s="5">
        <v>45254</v>
      </c>
      <c r="R139" s="43">
        <f t="shared" si="14"/>
        <v>11</v>
      </c>
      <c r="S139" s="2"/>
      <c r="T139" s="2"/>
      <c r="U139" s="6">
        <v>0</v>
      </c>
      <c r="V139" s="45">
        <f t="shared" si="12"/>
        <v>23400000</v>
      </c>
      <c r="W139" s="2" t="s">
        <v>71</v>
      </c>
      <c r="X139" t="str">
        <f t="shared" si="10"/>
        <v>1000001010KERAMIK 123RIZALAGT602517RdPozlana Light60X60180BOX194,4M2130000Merah23400000452534114525411023400000Depok</v>
      </c>
    </row>
    <row r="140" spans="1:24" x14ac:dyDescent="0.3">
      <c r="A140" s="2">
        <v>1000001010</v>
      </c>
      <c r="B140" s="2" t="s">
        <v>63</v>
      </c>
      <c r="C140" s="2" t="s">
        <v>82</v>
      </c>
      <c r="D140" s="2" t="s">
        <v>123</v>
      </c>
      <c r="E140" s="2" t="s">
        <v>124</v>
      </c>
      <c r="F140" s="2" t="s">
        <v>67</v>
      </c>
      <c r="G140" s="3">
        <v>41</v>
      </c>
      <c r="H140" s="2" t="s">
        <v>68</v>
      </c>
      <c r="I140" s="4">
        <v>44.28</v>
      </c>
      <c r="J140" s="2" t="s">
        <v>69</v>
      </c>
      <c r="K140" s="3">
        <v>130000</v>
      </c>
      <c r="L140" s="3" t="s">
        <v>98</v>
      </c>
      <c r="M140" s="3">
        <v>5330000</v>
      </c>
      <c r="N140" s="5">
        <v>45253</v>
      </c>
      <c r="O140" s="43">
        <f t="shared" si="13"/>
        <v>4</v>
      </c>
      <c r="P140" s="43">
        <f t="shared" si="11"/>
        <v>11</v>
      </c>
      <c r="Q140" s="5">
        <v>45254</v>
      </c>
      <c r="R140" s="43">
        <f t="shared" si="14"/>
        <v>11</v>
      </c>
      <c r="S140" s="2"/>
      <c r="T140" s="2"/>
      <c r="U140" s="6">
        <v>0</v>
      </c>
      <c r="V140" s="45">
        <f t="shared" si="12"/>
        <v>5330000</v>
      </c>
      <c r="W140" s="2" t="s">
        <v>71</v>
      </c>
      <c r="X140" t="str">
        <f t="shared" si="10"/>
        <v>1000001010KERAMIK 123RIZALAGT602517RdPozlana Light60X6041BOX44,28M2130000Merah533000045253411452541105330000Depok</v>
      </c>
    </row>
    <row r="141" spans="1:24" x14ac:dyDescent="0.3">
      <c r="A141" s="2">
        <v>1000001010</v>
      </c>
      <c r="B141" s="2" t="s">
        <v>63</v>
      </c>
      <c r="C141" s="2" t="s">
        <v>82</v>
      </c>
      <c r="D141" s="2" t="s">
        <v>123</v>
      </c>
      <c r="E141" s="2" t="s">
        <v>124</v>
      </c>
      <c r="F141" s="2" t="s">
        <v>67</v>
      </c>
      <c r="G141" s="3">
        <v>200</v>
      </c>
      <c r="H141" s="2" t="s">
        <v>68</v>
      </c>
      <c r="I141" s="4">
        <v>216</v>
      </c>
      <c r="J141" s="2" t="s">
        <v>69</v>
      </c>
      <c r="K141" s="3">
        <v>130000</v>
      </c>
      <c r="L141" s="3" t="s">
        <v>98</v>
      </c>
      <c r="M141" s="3">
        <v>26000000</v>
      </c>
      <c r="N141" s="5">
        <v>45253</v>
      </c>
      <c r="O141" s="43">
        <f t="shared" si="13"/>
        <v>4</v>
      </c>
      <c r="P141" s="43">
        <f t="shared" si="11"/>
        <v>11</v>
      </c>
      <c r="Q141" s="5">
        <v>45255</v>
      </c>
      <c r="R141" s="43">
        <f t="shared" si="14"/>
        <v>11</v>
      </c>
      <c r="S141" s="2"/>
      <c r="T141" s="2"/>
      <c r="U141" s="6">
        <v>0</v>
      </c>
      <c r="V141" s="45">
        <f t="shared" si="12"/>
        <v>26000000</v>
      </c>
      <c r="W141" s="2" t="s">
        <v>71</v>
      </c>
      <c r="X141" t="str">
        <f t="shared" si="10"/>
        <v>1000001010KERAMIK 123RIZALAGT602517RdPozlana Light60X60200BOX216M2130000Merah26000000452534114525511026000000Depok</v>
      </c>
    </row>
    <row r="142" spans="1:24" x14ac:dyDescent="0.3">
      <c r="A142" s="2">
        <v>1000001010</v>
      </c>
      <c r="B142" s="2" t="s">
        <v>63</v>
      </c>
      <c r="C142" s="2" t="s">
        <v>82</v>
      </c>
      <c r="D142" s="2" t="s">
        <v>123</v>
      </c>
      <c r="E142" s="2" t="s">
        <v>124</v>
      </c>
      <c r="F142" s="2" t="s">
        <v>67</v>
      </c>
      <c r="G142" s="3">
        <v>181</v>
      </c>
      <c r="H142" s="2" t="s">
        <v>68</v>
      </c>
      <c r="I142" s="4">
        <v>195.48</v>
      </c>
      <c r="J142" s="2" t="s">
        <v>69</v>
      </c>
      <c r="K142" s="3">
        <v>130000</v>
      </c>
      <c r="L142" s="3" t="s">
        <v>98</v>
      </c>
      <c r="M142" s="3">
        <v>23530000</v>
      </c>
      <c r="N142" s="5">
        <v>45253</v>
      </c>
      <c r="O142" s="43">
        <f t="shared" si="13"/>
        <v>4</v>
      </c>
      <c r="P142" s="43">
        <f t="shared" si="11"/>
        <v>11</v>
      </c>
      <c r="Q142" s="5">
        <v>45258</v>
      </c>
      <c r="R142" s="43">
        <f t="shared" si="14"/>
        <v>11</v>
      </c>
      <c r="S142" s="2"/>
      <c r="T142" s="2"/>
      <c r="U142" s="6">
        <v>0</v>
      </c>
      <c r="V142" s="45">
        <f t="shared" si="12"/>
        <v>23530000</v>
      </c>
      <c r="W142" s="2" t="s">
        <v>71</v>
      </c>
      <c r="X142" t="str">
        <f t="shared" si="10"/>
        <v>1000001010KERAMIK 123RIZALAGT602517RdPozlana Light60X60181BOX195,48M2130000Merah23530000452534114525811023530000Depok</v>
      </c>
    </row>
    <row r="143" spans="1:24" x14ac:dyDescent="0.3">
      <c r="A143" s="2">
        <v>1000001010</v>
      </c>
      <c r="B143" s="2" t="s">
        <v>63</v>
      </c>
      <c r="C143" s="2" t="s">
        <v>82</v>
      </c>
      <c r="D143" s="2" t="s">
        <v>121</v>
      </c>
      <c r="E143" s="2" t="s">
        <v>122</v>
      </c>
      <c r="F143" s="2" t="s">
        <v>67</v>
      </c>
      <c r="G143" s="3">
        <v>410</v>
      </c>
      <c r="H143" s="2" t="s">
        <v>68</v>
      </c>
      <c r="I143" s="4">
        <v>442.8</v>
      </c>
      <c r="J143" s="2" t="s">
        <v>69</v>
      </c>
      <c r="K143" s="3">
        <v>130000</v>
      </c>
      <c r="L143" s="3" t="s">
        <v>98</v>
      </c>
      <c r="M143" s="3">
        <v>53300000</v>
      </c>
      <c r="N143" s="5">
        <v>45233</v>
      </c>
      <c r="O143" s="43">
        <f t="shared" si="13"/>
        <v>5</v>
      </c>
      <c r="P143" s="43">
        <f t="shared" si="11"/>
        <v>11</v>
      </c>
      <c r="Q143" s="5">
        <v>45233</v>
      </c>
      <c r="R143" s="43">
        <f t="shared" si="14"/>
        <v>11</v>
      </c>
      <c r="S143" s="2"/>
      <c r="T143" s="2"/>
      <c r="U143" s="6">
        <v>0</v>
      </c>
      <c r="V143" s="45">
        <f t="shared" si="12"/>
        <v>53300000</v>
      </c>
      <c r="W143" s="2" t="s">
        <v>71</v>
      </c>
      <c r="X143" t="str">
        <f t="shared" si="10"/>
        <v>1000001010KERAMIK 123RIZALAGT602609RdDomus Bone60X60410BOX442,8M2130000Merah53300000452335114523311053300000Depok</v>
      </c>
    </row>
    <row r="144" spans="1:24" x14ac:dyDescent="0.3">
      <c r="A144" s="2">
        <v>1000001010</v>
      </c>
      <c r="B144" s="2" t="s">
        <v>63</v>
      </c>
      <c r="C144" s="2" t="s">
        <v>82</v>
      </c>
      <c r="D144" s="2" t="s">
        <v>134</v>
      </c>
      <c r="E144" s="2" t="s">
        <v>135</v>
      </c>
      <c r="F144" s="2" t="s">
        <v>67</v>
      </c>
      <c r="G144" s="3">
        <v>4</v>
      </c>
      <c r="H144" s="2" t="s">
        <v>68</v>
      </c>
      <c r="I144" s="4">
        <v>4.32</v>
      </c>
      <c r="J144" s="2" t="s">
        <v>69</v>
      </c>
      <c r="K144" s="3">
        <v>130000</v>
      </c>
      <c r="L144" s="3" t="s">
        <v>98</v>
      </c>
      <c r="M144" s="3">
        <v>520000</v>
      </c>
      <c r="N144" s="5">
        <v>45236</v>
      </c>
      <c r="O144" s="43">
        <f t="shared" si="13"/>
        <v>1</v>
      </c>
      <c r="P144" s="43">
        <f t="shared" si="11"/>
        <v>11</v>
      </c>
      <c r="Q144" s="5">
        <v>45238</v>
      </c>
      <c r="R144" s="43">
        <f t="shared" si="14"/>
        <v>11</v>
      </c>
      <c r="S144" s="2"/>
      <c r="T144" s="2"/>
      <c r="U144" s="6">
        <v>0</v>
      </c>
      <c r="V144" s="45">
        <f t="shared" si="12"/>
        <v>520000</v>
      </c>
      <c r="W144" s="2" t="s">
        <v>71</v>
      </c>
      <c r="X144" t="str">
        <f t="shared" si="10"/>
        <v>1000001010KERAMIK 123RIZALAGT602428RdMaine Grigio60X604BOX4,32M2130000Merah5200004523611145238110520000Depok</v>
      </c>
    </row>
    <row r="145" spans="1:24" x14ac:dyDescent="0.3">
      <c r="A145" s="2">
        <v>1000001010</v>
      </c>
      <c r="B145" s="2" t="s">
        <v>63</v>
      </c>
      <c r="C145" s="2" t="s">
        <v>82</v>
      </c>
      <c r="D145" s="2" t="s">
        <v>136</v>
      </c>
      <c r="E145" s="2" t="s">
        <v>137</v>
      </c>
      <c r="F145" s="2" t="s">
        <v>67</v>
      </c>
      <c r="G145" s="3">
        <v>23</v>
      </c>
      <c r="H145" s="2" t="s">
        <v>68</v>
      </c>
      <c r="I145" s="4">
        <v>24.84</v>
      </c>
      <c r="J145" s="2" t="s">
        <v>69</v>
      </c>
      <c r="K145" s="3">
        <v>130000</v>
      </c>
      <c r="L145" s="3" t="s">
        <v>98</v>
      </c>
      <c r="M145" s="3">
        <v>2990000</v>
      </c>
      <c r="N145" s="5">
        <v>45259</v>
      </c>
      <c r="O145" s="43">
        <f t="shared" si="13"/>
        <v>3</v>
      </c>
      <c r="P145" s="43">
        <f t="shared" si="11"/>
        <v>11</v>
      </c>
      <c r="Q145" s="5">
        <v>45260</v>
      </c>
      <c r="R145" s="43">
        <f t="shared" si="14"/>
        <v>11</v>
      </c>
      <c r="S145" s="2"/>
      <c r="T145" s="2"/>
      <c r="U145" s="6">
        <v>0</v>
      </c>
      <c r="V145" s="45">
        <f t="shared" si="12"/>
        <v>2990000</v>
      </c>
      <c r="W145" s="2" t="s">
        <v>71</v>
      </c>
      <c r="X145" t="str">
        <f t="shared" si="10"/>
        <v>1000001010KERAMIK 123RIZALAGT602455RdMontane Charcoal60X6023BOX24,84M2130000Merah299000045259311452601102990000Depok</v>
      </c>
    </row>
    <row r="146" spans="1:24" x14ac:dyDescent="0.3">
      <c r="A146" s="2">
        <v>1000001010</v>
      </c>
      <c r="B146" s="2" t="s">
        <v>63</v>
      </c>
      <c r="C146" s="2" t="s">
        <v>82</v>
      </c>
      <c r="D146" s="2" t="s">
        <v>101</v>
      </c>
      <c r="E146" s="2" t="s">
        <v>102</v>
      </c>
      <c r="F146" s="2" t="s">
        <v>67</v>
      </c>
      <c r="G146" s="3">
        <v>4</v>
      </c>
      <c r="H146" s="2" t="s">
        <v>68</v>
      </c>
      <c r="I146" s="4">
        <v>4.32</v>
      </c>
      <c r="J146" s="2" t="s">
        <v>69</v>
      </c>
      <c r="K146" s="3">
        <v>130000</v>
      </c>
      <c r="L146" s="3" t="s">
        <v>98</v>
      </c>
      <c r="M146" s="3">
        <v>520000</v>
      </c>
      <c r="N146" s="5">
        <v>45288</v>
      </c>
      <c r="O146" s="43">
        <f t="shared" si="13"/>
        <v>4</v>
      </c>
      <c r="P146" s="43">
        <f t="shared" si="11"/>
        <v>12</v>
      </c>
      <c r="Q146" s="5">
        <v>45289</v>
      </c>
      <c r="R146" s="43">
        <f t="shared" si="14"/>
        <v>12</v>
      </c>
      <c r="S146" s="2"/>
      <c r="T146" s="2"/>
      <c r="U146" s="6">
        <v>0</v>
      </c>
      <c r="V146" s="45">
        <f t="shared" si="12"/>
        <v>520000</v>
      </c>
      <c r="W146" s="2" t="s">
        <v>71</v>
      </c>
      <c r="X146" t="str">
        <f t="shared" si="10"/>
        <v>1000001010KERAMIK 123RIZALAGT602251RdYokohama Bone60X604BOX4,32M2130000Merah5200004528841245289120520000Depok</v>
      </c>
    </row>
    <row r="147" spans="1:24" x14ac:dyDescent="0.3">
      <c r="A147" s="2">
        <v>1000001010</v>
      </c>
      <c r="B147" s="2" t="s">
        <v>63</v>
      </c>
      <c r="C147" s="2" t="s">
        <v>82</v>
      </c>
      <c r="D147" s="2" t="s">
        <v>113</v>
      </c>
      <c r="E147" s="2" t="s">
        <v>114</v>
      </c>
      <c r="F147" s="2" t="s">
        <v>67</v>
      </c>
      <c r="G147" s="3">
        <v>15</v>
      </c>
      <c r="H147" s="2" t="s">
        <v>68</v>
      </c>
      <c r="I147" s="4">
        <v>16.2</v>
      </c>
      <c r="J147" s="2" t="s">
        <v>69</v>
      </c>
      <c r="K147" s="3">
        <v>130000</v>
      </c>
      <c r="L147" s="3" t="s">
        <v>98</v>
      </c>
      <c r="M147" s="3">
        <v>1950000</v>
      </c>
      <c r="N147" s="5">
        <v>45286</v>
      </c>
      <c r="O147" s="43">
        <f t="shared" si="13"/>
        <v>2</v>
      </c>
      <c r="P147" s="43">
        <f t="shared" si="11"/>
        <v>12</v>
      </c>
      <c r="Q147" s="5">
        <v>45287</v>
      </c>
      <c r="R147" s="43">
        <f t="shared" si="14"/>
        <v>12</v>
      </c>
      <c r="S147" s="2"/>
      <c r="T147" s="2"/>
      <c r="U147" s="6">
        <v>0</v>
      </c>
      <c r="V147" s="45">
        <f t="shared" si="12"/>
        <v>1950000</v>
      </c>
      <c r="W147" s="2" t="s">
        <v>71</v>
      </c>
      <c r="X147" t="str">
        <f t="shared" si="10"/>
        <v>1000001010KERAMIK 123RIZALAGT602121RdMelbourne White60X6015BOX16,2M2130000Merah195000045286212452871201950000Depok</v>
      </c>
    </row>
    <row r="148" spans="1:24" x14ac:dyDescent="0.3">
      <c r="A148" s="2">
        <v>1000001010</v>
      </c>
      <c r="B148" s="2" t="s">
        <v>63</v>
      </c>
      <c r="C148" s="2" t="s">
        <v>82</v>
      </c>
      <c r="D148" s="2" t="s">
        <v>134</v>
      </c>
      <c r="E148" s="2" t="s">
        <v>135</v>
      </c>
      <c r="F148" s="2" t="s">
        <v>67</v>
      </c>
      <c r="G148" s="3">
        <v>5</v>
      </c>
      <c r="H148" s="2" t="s">
        <v>68</v>
      </c>
      <c r="I148" s="4">
        <v>5.4</v>
      </c>
      <c r="J148" s="2" t="s">
        <v>69</v>
      </c>
      <c r="K148" s="3">
        <v>130000</v>
      </c>
      <c r="L148" s="3" t="s">
        <v>98</v>
      </c>
      <c r="M148" s="3">
        <v>650000</v>
      </c>
      <c r="N148" s="5">
        <v>45283</v>
      </c>
      <c r="O148" s="43">
        <f t="shared" si="13"/>
        <v>6</v>
      </c>
      <c r="P148" s="43">
        <f t="shared" si="11"/>
        <v>12</v>
      </c>
      <c r="Q148" s="5">
        <v>45287</v>
      </c>
      <c r="R148" s="43">
        <f t="shared" si="14"/>
        <v>12</v>
      </c>
      <c r="S148" s="2"/>
      <c r="T148" s="2"/>
      <c r="U148" s="6">
        <v>0</v>
      </c>
      <c r="V148" s="45">
        <f t="shared" si="12"/>
        <v>650000</v>
      </c>
      <c r="W148" s="2" t="s">
        <v>71</v>
      </c>
      <c r="X148" t="str">
        <f t="shared" si="10"/>
        <v>1000001010KERAMIK 123RIZALAGT602428RdMaine Grigio60X605BOX5,4M2130000Merah6500004528361245287120650000Depok</v>
      </c>
    </row>
    <row r="149" spans="1:24" x14ac:dyDescent="0.3">
      <c r="A149" s="2">
        <v>1000001010</v>
      </c>
      <c r="B149" s="2" t="s">
        <v>63</v>
      </c>
      <c r="C149" s="2" t="s">
        <v>82</v>
      </c>
      <c r="D149" s="2" t="s">
        <v>123</v>
      </c>
      <c r="E149" s="2" t="s">
        <v>124</v>
      </c>
      <c r="F149" s="2" t="s">
        <v>67</v>
      </c>
      <c r="G149" s="3">
        <v>70</v>
      </c>
      <c r="H149" s="2" t="s">
        <v>68</v>
      </c>
      <c r="I149" s="4">
        <v>75.599999999999994</v>
      </c>
      <c r="J149" s="2" t="s">
        <v>69</v>
      </c>
      <c r="K149" s="3">
        <v>130000</v>
      </c>
      <c r="L149" s="3" t="s">
        <v>98</v>
      </c>
      <c r="M149" s="3">
        <v>9100000</v>
      </c>
      <c r="N149" s="5">
        <v>45287</v>
      </c>
      <c r="O149" s="43">
        <f t="shared" si="13"/>
        <v>3</v>
      </c>
      <c r="P149" s="43">
        <f t="shared" si="11"/>
        <v>12</v>
      </c>
      <c r="Q149" s="5">
        <v>45287</v>
      </c>
      <c r="R149" s="43">
        <f t="shared" si="14"/>
        <v>12</v>
      </c>
      <c r="S149" s="2"/>
      <c r="T149" s="2"/>
      <c r="U149" s="6">
        <v>0</v>
      </c>
      <c r="V149" s="45">
        <f t="shared" si="12"/>
        <v>9100000</v>
      </c>
      <c r="W149" s="2" t="s">
        <v>71</v>
      </c>
      <c r="X149" t="str">
        <f t="shared" si="10"/>
        <v>1000001010KERAMIK 123RIZALAGT602517RdPozlana Light60X6070BOX75,6M2130000Merah910000045287312452871209100000Depok</v>
      </c>
    </row>
    <row r="150" spans="1:24" x14ac:dyDescent="0.3">
      <c r="A150" s="2">
        <v>1000001111</v>
      </c>
      <c r="B150" s="2" t="s">
        <v>131</v>
      </c>
      <c r="C150" s="2" t="s">
        <v>132</v>
      </c>
      <c r="D150" s="2" t="s">
        <v>96</v>
      </c>
      <c r="E150" s="2" t="s">
        <v>97</v>
      </c>
      <c r="F150" s="2" t="s">
        <v>67</v>
      </c>
      <c r="G150" s="3">
        <v>120</v>
      </c>
      <c r="H150" s="2" t="s">
        <v>68</v>
      </c>
      <c r="I150" s="4">
        <v>129.6</v>
      </c>
      <c r="J150" s="2" t="s">
        <v>69</v>
      </c>
      <c r="K150" s="3">
        <v>130000</v>
      </c>
      <c r="L150" s="3" t="s">
        <v>98</v>
      </c>
      <c r="M150" s="3">
        <v>15600000</v>
      </c>
      <c r="N150" s="5">
        <v>45281</v>
      </c>
      <c r="O150" s="43">
        <f t="shared" si="13"/>
        <v>4</v>
      </c>
      <c r="P150" s="43">
        <f t="shared" si="11"/>
        <v>12</v>
      </c>
      <c r="Q150" s="5">
        <v>45286</v>
      </c>
      <c r="R150" s="43">
        <f t="shared" si="14"/>
        <v>12</v>
      </c>
      <c r="S150" s="2"/>
      <c r="T150" s="2"/>
      <c r="U150" s="6">
        <v>0</v>
      </c>
      <c r="V150" s="45">
        <f t="shared" si="12"/>
        <v>15600000</v>
      </c>
      <c r="W150" s="2" t="s">
        <v>133</v>
      </c>
      <c r="X150" t="str">
        <f t="shared" si="10"/>
        <v>1000001111NIA BANGUNANHARRYAGT602145RdVancouver Bone60X60120BOX129,6M2130000Merah15600000452814124528612015600000Jakarta</v>
      </c>
    </row>
    <row r="151" spans="1:24" x14ac:dyDescent="0.3">
      <c r="A151" s="2">
        <v>1000001010</v>
      </c>
      <c r="B151" s="2" t="s">
        <v>63</v>
      </c>
      <c r="C151" s="2" t="s">
        <v>82</v>
      </c>
      <c r="D151" s="2" t="s">
        <v>96</v>
      </c>
      <c r="E151" s="2" t="s">
        <v>97</v>
      </c>
      <c r="F151" s="2" t="s">
        <v>67</v>
      </c>
      <c r="G151" s="3">
        <v>4</v>
      </c>
      <c r="H151" s="2" t="s">
        <v>68</v>
      </c>
      <c r="I151" s="4">
        <v>4.32</v>
      </c>
      <c r="J151" s="2" t="s">
        <v>69</v>
      </c>
      <c r="K151" s="3">
        <v>130000</v>
      </c>
      <c r="L151" s="3" t="s">
        <v>98</v>
      </c>
      <c r="M151" s="3">
        <v>520000</v>
      </c>
      <c r="N151" s="5">
        <v>45280</v>
      </c>
      <c r="O151" s="43">
        <f t="shared" si="13"/>
        <v>3</v>
      </c>
      <c r="P151" s="43">
        <f t="shared" si="11"/>
        <v>12</v>
      </c>
      <c r="Q151" s="5">
        <v>45280</v>
      </c>
      <c r="R151" s="43">
        <f t="shared" si="14"/>
        <v>12</v>
      </c>
      <c r="S151" s="2"/>
      <c r="T151" s="2"/>
      <c r="U151" s="6">
        <v>0</v>
      </c>
      <c r="V151" s="45">
        <f t="shared" si="12"/>
        <v>520000</v>
      </c>
      <c r="W151" s="2" t="s">
        <v>71</v>
      </c>
      <c r="X151" t="str">
        <f t="shared" si="10"/>
        <v>1000001010KERAMIK 123RIZALAGT602145RdVancouver Bone60X604BOX4,32M2130000Merah5200004528031245280120520000Depok</v>
      </c>
    </row>
    <row r="152" spans="1:24" x14ac:dyDescent="0.3">
      <c r="A152" s="2">
        <v>1000001010</v>
      </c>
      <c r="B152" s="2" t="s">
        <v>63</v>
      </c>
      <c r="C152" s="2" t="s">
        <v>82</v>
      </c>
      <c r="D152" s="2" t="s">
        <v>138</v>
      </c>
      <c r="E152" s="2" t="s">
        <v>139</v>
      </c>
      <c r="F152" s="2" t="s">
        <v>67</v>
      </c>
      <c r="G152" s="3">
        <v>42</v>
      </c>
      <c r="H152" s="2" t="s">
        <v>68</v>
      </c>
      <c r="I152" s="4">
        <v>45.36</v>
      </c>
      <c r="J152" s="2" t="s">
        <v>69</v>
      </c>
      <c r="K152" s="3">
        <v>130000</v>
      </c>
      <c r="L152" s="3" t="s">
        <v>98</v>
      </c>
      <c r="M152" s="3">
        <v>5460000</v>
      </c>
      <c r="N152" s="5">
        <v>45266</v>
      </c>
      <c r="O152" s="43">
        <f t="shared" si="13"/>
        <v>3</v>
      </c>
      <c r="P152" s="43">
        <f t="shared" si="11"/>
        <v>12</v>
      </c>
      <c r="Q152" s="5">
        <v>45269</v>
      </c>
      <c r="R152" s="43">
        <f t="shared" si="14"/>
        <v>12</v>
      </c>
      <c r="S152" s="2"/>
      <c r="T152" s="2"/>
      <c r="U152" s="6">
        <v>0</v>
      </c>
      <c r="V152" s="45">
        <f t="shared" si="12"/>
        <v>5460000</v>
      </c>
      <c r="W152" s="2" t="s">
        <v>71</v>
      </c>
      <c r="X152" t="str">
        <f t="shared" si="10"/>
        <v>1000001010KERAMIK 123RIZALAGT602427RdMaine Perla60X6042BOX45,36M2130000Merah546000045266312452691205460000Depok</v>
      </c>
    </row>
    <row r="153" spans="1:24" x14ac:dyDescent="0.3">
      <c r="A153" s="2">
        <v>1000001010</v>
      </c>
      <c r="B153" s="2" t="s">
        <v>63</v>
      </c>
      <c r="C153" s="2" t="s">
        <v>82</v>
      </c>
      <c r="D153" s="2" t="s">
        <v>103</v>
      </c>
      <c r="E153" s="2" t="s">
        <v>104</v>
      </c>
      <c r="F153" s="2" t="s">
        <v>67</v>
      </c>
      <c r="G153" s="3">
        <v>43</v>
      </c>
      <c r="H153" s="2" t="s">
        <v>68</v>
      </c>
      <c r="I153" s="4">
        <v>46.44</v>
      </c>
      <c r="J153" s="2" t="s">
        <v>69</v>
      </c>
      <c r="K153" s="3">
        <v>130000</v>
      </c>
      <c r="L153" s="3" t="s">
        <v>98</v>
      </c>
      <c r="M153" s="3">
        <v>5590000</v>
      </c>
      <c r="N153" s="5">
        <v>45268</v>
      </c>
      <c r="O153" s="43">
        <f t="shared" si="13"/>
        <v>5</v>
      </c>
      <c r="P153" s="43">
        <f t="shared" si="11"/>
        <v>12</v>
      </c>
      <c r="Q153" s="5">
        <v>45272</v>
      </c>
      <c r="R153" s="43">
        <f t="shared" si="14"/>
        <v>12</v>
      </c>
      <c r="S153" s="2"/>
      <c r="T153" s="2"/>
      <c r="U153" s="6">
        <v>0</v>
      </c>
      <c r="V153" s="45">
        <f t="shared" si="12"/>
        <v>5590000</v>
      </c>
      <c r="W153" s="2" t="s">
        <v>71</v>
      </c>
      <c r="X153" t="str">
        <f t="shared" si="10"/>
        <v>1000001010KERAMIK 123RIZALAGT602518RdPozlana Dark60X6043BOX46,44M2130000Merah559000045268512452721205590000Depok</v>
      </c>
    </row>
    <row r="154" spans="1:24" x14ac:dyDescent="0.3">
      <c r="A154" s="2">
        <v>1000001010</v>
      </c>
      <c r="B154" s="2" t="s">
        <v>63</v>
      </c>
      <c r="C154" s="2" t="s">
        <v>82</v>
      </c>
      <c r="D154" s="2" t="s">
        <v>140</v>
      </c>
      <c r="E154" s="2" t="s">
        <v>141</v>
      </c>
      <c r="F154" s="2" t="s">
        <v>67</v>
      </c>
      <c r="G154" s="3">
        <v>12</v>
      </c>
      <c r="H154" s="2" t="s">
        <v>68</v>
      </c>
      <c r="I154" s="4">
        <v>12.96</v>
      </c>
      <c r="J154" s="2" t="s">
        <v>69</v>
      </c>
      <c r="K154" s="3">
        <v>130000</v>
      </c>
      <c r="L154" s="3" t="s">
        <v>98</v>
      </c>
      <c r="M154" s="3">
        <v>1560000</v>
      </c>
      <c r="N154" s="5">
        <v>45273</v>
      </c>
      <c r="O154" s="43">
        <f t="shared" si="13"/>
        <v>3</v>
      </c>
      <c r="P154" s="43">
        <f t="shared" si="11"/>
        <v>12</v>
      </c>
      <c r="Q154" s="5">
        <v>45274</v>
      </c>
      <c r="R154" s="43">
        <f t="shared" si="14"/>
        <v>12</v>
      </c>
      <c r="S154" s="2"/>
      <c r="T154" s="2"/>
      <c r="U154" s="6">
        <v>0</v>
      </c>
      <c r="V154" s="45">
        <f t="shared" si="12"/>
        <v>1560000</v>
      </c>
      <c r="W154" s="2" t="s">
        <v>71</v>
      </c>
      <c r="X154" t="str">
        <f t="shared" si="10"/>
        <v>1000001010KERAMIK 123RIZALAGT602554RdIngalls Smoke60X6012BOX12,96M2130000Merah156000045273312452741201560000Depok</v>
      </c>
    </row>
    <row r="155" spans="1:24" x14ac:dyDescent="0.3">
      <c r="A155" s="2">
        <v>1000001010</v>
      </c>
      <c r="B155" s="2" t="s">
        <v>63</v>
      </c>
      <c r="C155" s="2" t="s">
        <v>64</v>
      </c>
      <c r="D155" s="2" t="s">
        <v>142</v>
      </c>
      <c r="E155" s="2" t="s">
        <v>143</v>
      </c>
      <c r="F155" s="2" t="s">
        <v>67</v>
      </c>
      <c r="G155" s="3">
        <v>9</v>
      </c>
      <c r="H155" s="2" t="s">
        <v>68</v>
      </c>
      <c r="I155" s="4">
        <v>9.7200000000000006</v>
      </c>
      <c r="J155" s="2" t="s">
        <v>69</v>
      </c>
      <c r="K155" s="3">
        <v>140000</v>
      </c>
      <c r="L155" s="3" t="s">
        <v>144</v>
      </c>
      <c r="M155" s="3">
        <v>1260000</v>
      </c>
      <c r="N155" s="5">
        <v>44967</v>
      </c>
      <c r="O155" s="43">
        <f t="shared" si="13"/>
        <v>5</v>
      </c>
      <c r="P155" s="43">
        <f t="shared" si="11"/>
        <v>2</v>
      </c>
      <c r="Q155" s="5">
        <v>44967</v>
      </c>
      <c r="R155" s="43">
        <f t="shared" si="14"/>
        <v>2</v>
      </c>
      <c r="S155" s="2"/>
      <c r="T155" s="2"/>
      <c r="U155" s="6">
        <v>0</v>
      </c>
      <c r="V155" s="45">
        <f t="shared" si="12"/>
        <v>1260000</v>
      </c>
      <c r="W155" s="2" t="s">
        <v>71</v>
      </c>
      <c r="X155" t="str">
        <f t="shared" si="10"/>
        <v>1000001010KERAMIK 123BAMBANGAGT602604RdVeneziana Grey60X609BOX9,72M2140000Hijau1260000449675244967201260000Depok</v>
      </c>
    </row>
    <row r="156" spans="1:24" x14ac:dyDescent="0.3">
      <c r="A156" s="2">
        <v>1000001010</v>
      </c>
      <c r="B156" s="2" t="s">
        <v>63</v>
      </c>
      <c r="C156" s="2" t="s">
        <v>64</v>
      </c>
      <c r="D156" s="2" t="s">
        <v>145</v>
      </c>
      <c r="E156" s="2" t="s">
        <v>146</v>
      </c>
      <c r="F156" s="2" t="s">
        <v>67</v>
      </c>
      <c r="G156" s="3">
        <v>166</v>
      </c>
      <c r="H156" s="2" t="s">
        <v>68</v>
      </c>
      <c r="I156" s="4">
        <v>179.28</v>
      </c>
      <c r="J156" s="2" t="s">
        <v>69</v>
      </c>
      <c r="K156" s="3">
        <v>140000</v>
      </c>
      <c r="L156" s="3" t="s">
        <v>144</v>
      </c>
      <c r="M156" s="3">
        <v>23240000</v>
      </c>
      <c r="N156" s="5">
        <v>45076</v>
      </c>
      <c r="O156" s="43">
        <f t="shared" si="13"/>
        <v>2</v>
      </c>
      <c r="P156" s="43">
        <f t="shared" si="11"/>
        <v>5</v>
      </c>
      <c r="Q156" s="5">
        <v>45077</v>
      </c>
      <c r="R156" s="43">
        <f t="shared" si="14"/>
        <v>5</v>
      </c>
      <c r="S156" s="2" t="s">
        <v>17</v>
      </c>
      <c r="T156" s="2" t="s">
        <v>91</v>
      </c>
      <c r="U156" s="6">
        <v>1500</v>
      </c>
      <c r="V156" s="45">
        <f t="shared" si="12"/>
        <v>23238500</v>
      </c>
      <c r="W156" s="2" t="s">
        <v>71</v>
      </c>
      <c r="X156" t="str">
        <f t="shared" si="10"/>
        <v>1000001010KERAMIK 123BAMBANGAGT602055RdPiccadilly Bone60X60166BOX179,28M2140000Hijau232400004507625450775Promo LebaranPromo Diskon Langsung150023238500Depok</v>
      </c>
    </row>
    <row r="157" spans="1:24" x14ac:dyDescent="0.3">
      <c r="A157" s="2">
        <v>1000001010</v>
      </c>
      <c r="B157" s="2" t="s">
        <v>63</v>
      </c>
      <c r="C157" s="2" t="s">
        <v>64</v>
      </c>
      <c r="D157" s="2" t="s">
        <v>147</v>
      </c>
      <c r="E157" s="2" t="s">
        <v>148</v>
      </c>
      <c r="F157" s="2" t="s">
        <v>67</v>
      </c>
      <c r="G157" s="3">
        <v>27</v>
      </c>
      <c r="H157" s="2" t="s">
        <v>68</v>
      </c>
      <c r="I157" s="4">
        <v>29.16</v>
      </c>
      <c r="J157" s="2" t="s">
        <v>69</v>
      </c>
      <c r="K157" s="3">
        <v>140000</v>
      </c>
      <c r="L157" s="3" t="s">
        <v>144</v>
      </c>
      <c r="M157" s="3">
        <v>3780000</v>
      </c>
      <c r="N157" s="5">
        <v>45099</v>
      </c>
      <c r="O157" s="43">
        <f t="shared" si="13"/>
        <v>4</v>
      </c>
      <c r="P157" s="43">
        <f t="shared" si="11"/>
        <v>6</v>
      </c>
      <c r="Q157" s="5">
        <v>45099</v>
      </c>
      <c r="R157" s="43">
        <f t="shared" si="14"/>
        <v>6</v>
      </c>
      <c r="S157" s="2"/>
      <c r="T157" s="2"/>
      <c r="U157" s="6">
        <v>0</v>
      </c>
      <c r="V157" s="45">
        <f t="shared" si="12"/>
        <v>3780000</v>
      </c>
      <c r="W157" s="2" t="s">
        <v>71</v>
      </c>
      <c r="X157" t="str">
        <f t="shared" si="10"/>
        <v>1000001010KERAMIK 123BAMBANGAGT602450RdChicago Bone60X6027BOX29,16M2140000Hijau3780000450994645099603780000Depok</v>
      </c>
    </row>
    <row r="158" spans="1:24" x14ac:dyDescent="0.3">
      <c r="A158" s="2">
        <v>1000001010</v>
      </c>
      <c r="B158" s="2" t="s">
        <v>63</v>
      </c>
      <c r="C158" s="2" t="s">
        <v>64</v>
      </c>
      <c r="D158" s="2" t="s">
        <v>147</v>
      </c>
      <c r="E158" s="2" t="s">
        <v>148</v>
      </c>
      <c r="F158" s="2" t="s">
        <v>67</v>
      </c>
      <c r="G158" s="3">
        <v>14</v>
      </c>
      <c r="H158" s="2" t="s">
        <v>68</v>
      </c>
      <c r="I158" s="4">
        <v>15.12</v>
      </c>
      <c r="J158" s="2" t="s">
        <v>69</v>
      </c>
      <c r="K158" s="3">
        <v>140000</v>
      </c>
      <c r="L158" s="3" t="s">
        <v>144</v>
      </c>
      <c r="M158" s="3">
        <v>1960000</v>
      </c>
      <c r="N158" s="5">
        <v>45099</v>
      </c>
      <c r="O158" s="43">
        <f t="shared" si="13"/>
        <v>4</v>
      </c>
      <c r="P158" s="43">
        <f t="shared" si="11"/>
        <v>6</v>
      </c>
      <c r="Q158" s="5">
        <v>45100</v>
      </c>
      <c r="R158" s="43">
        <f t="shared" si="14"/>
        <v>6</v>
      </c>
      <c r="S158" s="2"/>
      <c r="T158" s="2"/>
      <c r="U158" s="6">
        <v>0</v>
      </c>
      <c r="V158" s="45">
        <f t="shared" si="12"/>
        <v>1960000</v>
      </c>
      <c r="W158" s="2" t="s">
        <v>71</v>
      </c>
      <c r="X158" t="str">
        <f t="shared" si="10"/>
        <v>1000001010KERAMIK 123BAMBANGAGT602450RdChicago Bone60X6014BOX15,12M2140000Hijau1960000450994645100601960000Depok</v>
      </c>
    </row>
    <row r="159" spans="1:24" x14ac:dyDescent="0.3">
      <c r="A159" s="2">
        <v>1000001010</v>
      </c>
      <c r="B159" s="2" t="s">
        <v>63</v>
      </c>
      <c r="C159" s="2" t="s">
        <v>64</v>
      </c>
      <c r="D159" s="2" t="s">
        <v>149</v>
      </c>
      <c r="E159" s="2" t="s">
        <v>150</v>
      </c>
      <c r="F159" s="2" t="s">
        <v>67</v>
      </c>
      <c r="G159" s="3">
        <v>80</v>
      </c>
      <c r="H159" s="2" t="s">
        <v>68</v>
      </c>
      <c r="I159" s="4">
        <v>86.4</v>
      </c>
      <c r="J159" s="2" t="s">
        <v>69</v>
      </c>
      <c r="K159" s="3">
        <v>140000</v>
      </c>
      <c r="L159" s="3" t="s">
        <v>144</v>
      </c>
      <c r="M159" s="3">
        <v>11200000</v>
      </c>
      <c r="N159" s="5">
        <v>45094</v>
      </c>
      <c r="O159" s="43">
        <f t="shared" si="13"/>
        <v>6</v>
      </c>
      <c r="P159" s="43">
        <f t="shared" si="11"/>
        <v>6</v>
      </c>
      <c r="Q159" s="5">
        <v>45107</v>
      </c>
      <c r="R159" s="43">
        <f t="shared" si="14"/>
        <v>6</v>
      </c>
      <c r="S159" s="2"/>
      <c r="T159" s="2"/>
      <c r="U159" s="6">
        <v>0</v>
      </c>
      <c r="V159" s="45">
        <f t="shared" si="12"/>
        <v>11200000</v>
      </c>
      <c r="W159" s="2" t="s">
        <v>71</v>
      </c>
      <c r="X159" t="str">
        <f t="shared" si="10"/>
        <v>1000001010KERAMIK 123BAMBANGAGT602451RdChicago Grey60X6080BOX86,4M2140000Hijau112000004509466451076011200000Depok</v>
      </c>
    </row>
    <row r="160" spans="1:24" x14ac:dyDescent="0.3">
      <c r="A160" s="2">
        <v>1000001212</v>
      </c>
      <c r="B160" s="2" t="s">
        <v>72</v>
      </c>
      <c r="C160" s="2" t="s">
        <v>64</v>
      </c>
      <c r="D160" s="2" t="s">
        <v>151</v>
      </c>
      <c r="E160" s="2" t="s">
        <v>152</v>
      </c>
      <c r="F160" s="2" t="s">
        <v>67</v>
      </c>
      <c r="G160" s="3">
        <v>18</v>
      </c>
      <c r="H160" s="2" t="s">
        <v>68</v>
      </c>
      <c r="I160" s="4">
        <v>19.440000000000001</v>
      </c>
      <c r="J160" s="2" t="s">
        <v>69</v>
      </c>
      <c r="K160" s="3">
        <v>140000</v>
      </c>
      <c r="L160" s="3" t="s">
        <v>144</v>
      </c>
      <c r="M160" s="3">
        <v>2520000</v>
      </c>
      <c r="N160" s="5">
        <v>45125</v>
      </c>
      <c r="O160" s="43">
        <f t="shared" si="13"/>
        <v>2</v>
      </c>
      <c r="P160" s="43">
        <f t="shared" si="11"/>
        <v>7</v>
      </c>
      <c r="Q160" s="5">
        <v>45125</v>
      </c>
      <c r="R160" s="43">
        <f t="shared" si="14"/>
        <v>7</v>
      </c>
      <c r="S160" s="2"/>
      <c r="T160" s="2"/>
      <c r="U160" s="2">
        <v>0</v>
      </c>
      <c r="V160" s="45">
        <f t="shared" si="12"/>
        <v>2520000</v>
      </c>
      <c r="W160" s="2" t="s">
        <v>75</v>
      </c>
      <c r="X160" t="str">
        <f t="shared" si="10"/>
        <v>1000001212KARYA MATERIALBAMBANGAGT602057RdPiccadilly Grey60X6018BOX19,44M2140000Hijau2520000451252745125702520000Bekasi</v>
      </c>
    </row>
    <row r="161" spans="1:24" x14ac:dyDescent="0.3">
      <c r="A161" s="2">
        <v>1000001212</v>
      </c>
      <c r="B161" s="2" t="s">
        <v>72</v>
      </c>
      <c r="C161" s="2" t="s">
        <v>64</v>
      </c>
      <c r="D161" s="2" t="s">
        <v>147</v>
      </c>
      <c r="E161" s="2" t="s">
        <v>148</v>
      </c>
      <c r="F161" s="2" t="s">
        <v>67</v>
      </c>
      <c r="G161" s="3">
        <v>88</v>
      </c>
      <c r="H161" s="2" t="s">
        <v>68</v>
      </c>
      <c r="I161" s="4">
        <v>95.04</v>
      </c>
      <c r="J161" s="2" t="s">
        <v>69</v>
      </c>
      <c r="K161" s="3">
        <v>140000</v>
      </c>
      <c r="L161" s="3" t="s">
        <v>144</v>
      </c>
      <c r="M161" s="3">
        <v>12320000</v>
      </c>
      <c r="N161" s="5">
        <v>45132</v>
      </c>
      <c r="O161" s="43">
        <f t="shared" si="13"/>
        <v>2</v>
      </c>
      <c r="P161" s="43">
        <f t="shared" si="11"/>
        <v>7</v>
      </c>
      <c r="Q161" s="5">
        <v>45133</v>
      </c>
      <c r="R161" s="43">
        <f t="shared" si="14"/>
        <v>7</v>
      </c>
      <c r="S161" s="2"/>
      <c r="T161" s="2"/>
      <c r="U161" s="2">
        <v>0</v>
      </c>
      <c r="V161" s="45">
        <f t="shared" si="12"/>
        <v>12320000</v>
      </c>
      <c r="W161" s="2" t="s">
        <v>75</v>
      </c>
      <c r="X161" t="str">
        <f t="shared" si="10"/>
        <v>1000001212KARYA MATERIALBAMBANGAGT602450RdChicago Bone60X6088BOX95,04M2140000Hijau123200004513227451337012320000Bekasi</v>
      </c>
    </row>
    <row r="162" spans="1:24" x14ac:dyDescent="0.3">
      <c r="A162" s="2">
        <v>1000001212</v>
      </c>
      <c r="B162" s="2" t="s">
        <v>72</v>
      </c>
      <c r="C162" s="2" t="s">
        <v>64</v>
      </c>
      <c r="D162" s="2" t="s">
        <v>153</v>
      </c>
      <c r="E162" s="2" t="s">
        <v>154</v>
      </c>
      <c r="F162" s="2" t="s">
        <v>67</v>
      </c>
      <c r="G162" s="3">
        <v>5</v>
      </c>
      <c r="H162" s="2" t="s">
        <v>68</v>
      </c>
      <c r="I162" s="4">
        <v>5.4</v>
      </c>
      <c r="J162" s="2" t="s">
        <v>69</v>
      </c>
      <c r="K162" s="3">
        <v>140000</v>
      </c>
      <c r="L162" s="3" t="s">
        <v>144</v>
      </c>
      <c r="M162" s="3">
        <v>700000</v>
      </c>
      <c r="N162" s="5">
        <v>45111</v>
      </c>
      <c r="O162" s="43">
        <f t="shared" si="13"/>
        <v>2</v>
      </c>
      <c r="P162" s="43">
        <f t="shared" si="11"/>
        <v>7</v>
      </c>
      <c r="Q162" s="5">
        <v>45111</v>
      </c>
      <c r="R162" s="43">
        <f t="shared" si="14"/>
        <v>7</v>
      </c>
      <c r="S162" s="2"/>
      <c r="T162" s="2"/>
      <c r="U162" s="2">
        <v>0</v>
      </c>
      <c r="V162" s="45">
        <f t="shared" si="12"/>
        <v>700000</v>
      </c>
      <c r="W162" s="2" t="s">
        <v>75</v>
      </c>
      <c r="X162" t="str">
        <f t="shared" si="10"/>
        <v>1000001212KARYA MATERIALBAMBANGAGT602606RdCeppodigre Light60X605BOX5,4M2140000Hijau70000045111274511170700000Bekasi</v>
      </c>
    </row>
    <row r="163" spans="1:24" x14ac:dyDescent="0.3">
      <c r="A163" s="2">
        <v>1000001212</v>
      </c>
      <c r="B163" s="2" t="s">
        <v>72</v>
      </c>
      <c r="C163" s="2" t="s">
        <v>64</v>
      </c>
      <c r="D163" s="2" t="s">
        <v>147</v>
      </c>
      <c r="E163" s="2" t="s">
        <v>148</v>
      </c>
      <c r="F163" s="2" t="s">
        <v>67</v>
      </c>
      <c r="G163" s="3">
        <v>3</v>
      </c>
      <c r="H163" s="2" t="s">
        <v>68</v>
      </c>
      <c r="I163" s="4">
        <v>3.24</v>
      </c>
      <c r="J163" s="2" t="s">
        <v>69</v>
      </c>
      <c r="K163" s="3">
        <v>140000</v>
      </c>
      <c r="L163" s="3" t="s">
        <v>144</v>
      </c>
      <c r="M163" s="3">
        <v>420000</v>
      </c>
      <c r="N163" s="5">
        <v>45127</v>
      </c>
      <c r="O163" s="43">
        <f t="shared" si="13"/>
        <v>4</v>
      </c>
      <c r="P163" s="43">
        <f t="shared" si="11"/>
        <v>7</v>
      </c>
      <c r="Q163" s="5">
        <v>45127</v>
      </c>
      <c r="R163" s="43">
        <f t="shared" si="14"/>
        <v>7</v>
      </c>
      <c r="S163" s="2"/>
      <c r="T163" s="2"/>
      <c r="U163" s="2">
        <v>0</v>
      </c>
      <c r="V163" s="45">
        <f t="shared" si="12"/>
        <v>420000</v>
      </c>
      <c r="W163" s="2" t="s">
        <v>75</v>
      </c>
      <c r="X163" t="str">
        <f t="shared" si="10"/>
        <v>1000001212KARYA MATERIALBAMBANGAGT602450RdChicago Bone60X603BOX3,24M2140000Hijau42000045127474512770420000Bekasi</v>
      </c>
    </row>
    <row r="164" spans="1:24" x14ac:dyDescent="0.3">
      <c r="A164" s="2">
        <v>1000001212</v>
      </c>
      <c r="B164" s="2" t="s">
        <v>72</v>
      </c>
      <c r="C164" s="2" t="s">
        <v>64</v>
      </c>
      <c r="D164" s="2" t="s">
        <v>151</v>
      </c>
      <c r="E164" s="2" t="s">
        <v>152</v>
      </c>
      <c r="F164" s="2" t="s">
        <v>67</v>
      </c>
      <c r="G164" s="3">
        <v>1</v>
      </c>
      <c r="H164" s="2" t="s">
        <v>68</v>
      </c>
      <c r="I164" s="4">
        <v>1.08</v>
      </c>
      <c r="J164" s="2" t="s">
        <v>69</v>
      </c>
      <c r="K164" s="3">
        <v>140000</v>
      </c>
      <c r="L164" s="3" t="s">
        <v>144</v>
      </c>
      <c r="M164" s="3">
        <v>140000</v>
      </c>
      <c r="N164" s="5">
        <v>45128</v>
      </c>
      <c r="O164" s="43">
        <f t="shared" si="13"/>
        <v>5</v>
      </c>
      <c r="P164" s="43">
        <f t="shared" si="11"/>
        <v>7</v>
      </c>
      <c r="Q164" s="5">
        <v>45131</v>
      </c>
      <c r="R164" s="43">
        <f t="shared" si="14"/>
        <v>7</v>
      </c>
      <c r="S164" s="2"/>
      <c r="T164" s="2"/>
      <c r="U164" s="2">
        <v>0</v>
      </c>
      <c r="V164" s="45">
        <f t="shared" si="12"/>
        <v>140000</v>
      </c>
      <c r="W164" s="2" t="s">
        <v>75</v>
      </c>
      <c r="X164" t="str">
        <f t="shared" si="10"/>
        <v>1000001212KARYA MATERIALBAMBANGAGT602057RdPiccadilly Grey60X601BOX1,08M2140000Hijau14000045128574513170140000Bekasi</v>
      </c>
    </row>
    <row r="165" spans="1:24" x14ac:dyDescent="0.3">
      <c r="A165" s="2">
        <v>1000001212</v>
      </c>
      <c r="B165" s="2" t="s">
        <v>72</v>
      </c>
      <c r="C165" s="2" t="s">
        <v>64</v>
      </c>
      <c r="D165" s="2" t="s">
        <v>151</v>
      </c>
      <c r="E165" s="2" t="s">
        <v>152</v>
      </c>
      <c r="F165" s="2" t="s">
        <v>67</v>
      </c>
      <c r="G165" s="3">
        <v>2</v>
      </c>
      <c r="H165" s="2" t="s">
        <v>68</v>
      </c>
      <c r="I165" s="4">
        <v>2.16</v>
      </c>
      <c r="J165" s="2" t="s">
        <v>69</v>
      </c>
      <c r="K165" s="3">
        <v>140000</v>
      </c>
      <c r="L165" s="3" t="s">
        <v>144</v>
      </c>
      <c r="M165" s="3">
        <v>280000</v>
      </c>
      <c r="N165" s="5">
        <v>45131</v>
      </c>
      <c r="O165" s="43">
        <f t="shared" si="13"/>
        <v>1</v>
      </c>
      <c r="P165" s="43">
        <f t="shared" si="11"/>
        <v>7</v>
      </c>
      <c r="Q165" s="5">
        <v>45132</v>
      </c>
      <c r="R165" s="43">
        <f t="shared" si="14"/>
        <v>7</v>
      </c>
      <c r="S165" s="2"/>
      <c r="T165" s="2"/>
      <c r="U165" s="2">
        <v>0</v>
      </c>
      <c r="V165" s="45">
        <f t="shared" si="12"/>
        <v>280000</v>
      </c>
      <c r="W165" s="2" t="s">
        <v>75</v>
      </c>
      <c r="X165" t="str">
        <f t="shared" si="10"/>
        <v>1000001212KARYA MATERIALBAMBANGAGT602057RdPiccadilly Grey60X602BOX2,16M2140000Hijau28000045131174513270280000Bekasi</v>
      </c>
    </row>
    <row r="166" spans="1:24" x14ac:dyDescent="0.3">
      <c r="A166" s="2">
        <v>1000001212</v>
      </c>
      <c r="B166" s="2" t="s">
        <v>72</v>
      </c>
      <c r="C166" s="2" t="s">
        <v>64</v>
      </c>
      <c r="D166" s="2" t="s">
        <v>153</v>
      </c>
      <c r="E166" s="2" t="s">
        <v>154</v>
      </c>
      <c r="F166" s="2" t="s">
        <v>67</v>
      </c>
      <c r="G166" s="3">
        <v>4</v>
      </c>
      <c r="H166" s="2" t="s">
        <v>68</v>
      </c>
      <c r="I166" s="4">
        <v>4.32</v>
      </c>
      <c r="J166" s="2" t="s">
        <v>69</v>
      </c>
      <c r="K166" s="3">
        <v>140000</v>
      </c>
      <c r="L166" s="3" t="s">
        <v>144</v>
      </c>
      <c r="M166" s="3">
        <v>560000</v>
      </c>
      <c r="N166" s="5">
        <v>45146</v>
      </c>
      <c r="O166" s="43">
        <f t="shared" si="13"/>
        <v>2</v>
      </c>
      <c r="P166" s="43">
        <f t="shared" si="11"/>
        <v>8</v>
      </c>
      <c r="Q166" s="5">
        <v>45146</v>
      </c>
      <c r="R166" s="43">
        <f t="shared" si="14"/>
        <v>8</v>
      </c>
      <c r="S166" s="2"/>
      <c r="T166" s="2"/>
      <c r="U166" s="2">
        <v>0</v>
      </c>
      <c r="V166" s="45">
        <f t="shared" si="12"/>
        <v>560000</v>
      </c>
      <c r="W166" s="2" t="s">
        <v>75</v>
      </c>
      <c r="X166" t="str">
        <f t="shared" si="10"/>
        <v>1000001212KARYA MATERIALBAMBANGAGT602606RdCeppodigre Light60X604BOX4,32M2140000Hijau56000045146284514680560000Bekasi</v>
      </c>
    </row>
    <row r="167" spans="1:24" x14ac:dyDescent="0.3">
      <c r="A167" s="2">
        <v>1000001212</v>
      </c>
      <c r="B167" s="2" t="s">
        <v>72</v>
      </c>
      <c r="C167" s="2" t="s">
        <v>64</v>
      </c>
      <c r="D167" s="2" t="s">
        <v>147</v>
      </c>
      <c r="E167" s="2" t="s">
        <v>148</v>
      </c>
      <c r="F167" s="2" t="s">
        <v>67</v>
      </c>
      <c r="G167" s="3">
        <v>10</v>
      </c>
      <c r="H167" s="2" t="s">
        <v>68</v>
      </c>
      <c r="I167" s="4">
        <v>10.8</v>
      </c>
      <c r="J167" s="2" t="s">
        <v>69</v>
      </c>
      <c r="K167" s="3">
        <v>140000</v>
      </c>
      <c r="L167" s="3" t="s">
        <v>144</v>
      </c>
      <c r="M167" s="3">
        <v>1400000</v>
      </c>
      <c r="N167" s="5">
        <v>45156</v>
      </c>
      <c r="O167" s="43">
        <f t="shared" si="13"/>
        <v>5</v>
      </c>
      <c r="P167" s="43">
        <f t="shared" si="11"/>
        <v>8</v>
      </c>
      <c r="Q167" s="5">
        <v>45162</v>
      </c>
      <c r="R167" s="43">
        <f t="shared" si="14"/>
        <v>8</v>
      </c>
      <c r="S167" s="2"/>
      <c r="T167" s="2"/>
      <c r="U167" s="2">
        <v>0</v>
      </c>
      <c r="V167" s="45">
        <f t="shared" si="12"/>
        <v>1400000</v>
      </c>
      <c r="W167" s="2" t="s">
        <v>75</v>
      </c>
      <c r="X167" t="str">
        <f t="shared" si="10"/>
        <v>1000001212KARYA MATERIALBAMBANGAGT602450RdChicago Bone60X6010BOX10,8M2140000Hijau1400000451565845162801400000Bekasi</v>
      </c>
    </row>
    <row r="168" spans="1:24" x14ac:dyDescent="0.3">
      <c r="A168" s="2">
        <v>1000001010</v>
      </c>
      <c r="B168" s="2" t="s">
        <v>63</v>
      </c>
      <c r="C168" s="2" t="s">
        <v>64</v>
      </c>
      <c r="D168" s="2" t="s">
        <v>149</v>
      </c>
      <c r="E168" s="2" t="s">
        <v>150</v>
      </c>
      <c r="F168" s="2" t="s">
        <v>67</v>
      </c>
      <c r="G168" s="3">
        <v>95</v>
      </c>
      <c r="H168" s="2" t="s">
        <v>68</v>
      </c>
      <c r="I168" s="4">
        <v>102.6</v>
      </c>
      <c r="J168" s="2" t="s">
        <v>69</v>
      </c>
      <c r="K168" s="3">
        <v>140000</v>
      </c>
      <c r="L168" s="3" t="s">
        <v>144</v>
      </c>
      <c r="M168" s="3">
        <v>13300000</v>
      </c>
      <c r="N168" s="5">
        <v>45163</v>
      </c>
      <c r="O168" s="43">
        <f t="shared" si="13"/>
        <v>5</v>
      </c>
      <c r="P168" s="43">
        <f t="shared" si="11"/>
        <v>8</v>
      </c>
      <c r="Q168" s="5">
        <v>45163</v>
      </c>
      <c r="R168" s="43">
        <f t="shared" si="14"/>
        <v>8</v>
      </c>
      <c r="S168" s="2"/>
      <c r="T168" s="2"/>
      <c r="U168" s="2">
        <v>0</v>
      </c>
      <c r="V168" s="45">
        <f t="shared" si="12"/>
        <v>13300000</v>
      </c>
      <c r="W168" s="2" t="s">
        <v>71</v>
      </c>
      <c r="X168" t="str">
        <f t="shared" si="10"/>
        <v>1000001010KERAMIK 123BAMBANGAGT602451RdChicago Grey60X6095BOX102,6M2140000Hijau133000004516358451638013300000Depok</v>
      </c>
    </row>
    <row r="169" spans="1:24" x14ac:dyDescent="0.3">
      <c r="A169" s="2">
        <v>1000001212</v>
      </c>
      <c r="B169" s="2" t="s">
        <v>72</v>
      </c>
      <c r="C169" s="2" t="s">
        <v>64</v>
      </c>
      <c r="D169" s="2" t="s">
        <v>151</v>
      </c>
      <c r="E169" s="2" t="s">
        <v>152</v>
      </c>
      <c r="F169" s="2" t="s">
        <v>67</v>
      </c>
      <c r="G169" s="3">
        <v>1</v>
      </c>
      <c r="H169" s="2" t="s">
        <v>68</v>
      </c>
      <c r="I169" s="4">
        <v>1.08</v>
      </c>
      <c r="J169" s="2" t="s">
        <v>69</v>
      </c>
      <c r="K169" s="3">
        <v>140000</v>
      </c>
      <c r="L169" s="3" t="s">
        <v>144</v>
      </c>
      <c r="M169" s="3">
        <v>140000</v>
      </c>
      <c r="N169" s="5">
        <v>45153</v>
      </c>
      <c r="O169" s="43">
        <f t="shared" si="13"/>
        <v>2</v>
      </c>
      <c r="P169" s="43">
        <f t="shared" si="11"/>
        <v>8</v>
      </c>
      <c r="Q169" s="5">
        <v>45153</v>
      </c>
      <c r="R169" s="43">
        <f t="shared" si="14"/>
        <v>8</v>
      </c>
      <c r="S169" s="2"/>
      <c r="T169" s="2"/>
      <c r="U169" s="2">
        <v>0</v>
      </c>
      <c r="V169" s="45">
        <f t="shared" si="12"/>
        <v>140000</v>
      </c>
      <c r="W169" s="2" t="s">
        <v>75</v>
      </c>
      <c r="X169" t="str">
        <f t="shared" si="10"/>
        <v>1000001212KARYA MATERIALBAMBANGAGT602057RdPiccadilly Grey60X601BOX1,08M2140000Hijau14000045153284515380140000Bekasi</v>
      </c>
    </row>
    <row r="170" spans="1:24" x14ac:dyDescent="0.3">
      <c r="A170" s="2">
        <v>1000001010</v>
      </c>
      <c r="B170" s="2" t="s">
        <v>63</v>
      </c>
      <c r="C170" s="2" t="s">
        <v>64</v>
      </c>
      <c r="D170" s="2" t="s">
        <v>155</v>
      </c>
      <c r="E170" s="2" t="s">
        <v>156</v>
      </c>
      <c r="F170" s="2" t="s">
        <v>67</v>
      </c>
      <c r="G170" s="3">
        <v>2</v>
      </c>
      <c r="H170" s="2" t="s">
        <v>68</v>
      </c>
      <c r="I170" s="4">
        <v>2.16</v>
      </c>
      <c r="J170" s="2" t="s">
        <v>69</v>
      </c>
      <c r="K170" s="3">
        <v>140000</v>
      </c>
      <c r="L170" s="3" t="s">
        <v>144</v>
      </c>
      <c r="M170" s="3">
        <v>280000</v>
      </c>
      <c r="N170" s="5">
        <v>45141</v>
      </c>
      <c r="O170" s="43">
        <f t="shared" si="13"/>
        <v>4</v>
      </c>
      <c r="P170" s="43">
        <f t="shared" si="11"/>
        <v>8</v>
      </c>
      <c r="Q170" s="5">
        <v>45142</v>
      </c>
      <c r="R170" s="43">
        <f t="shared" si="14"/>
        <v>8</v>
      </c>
      <c r="S170" s="2"/>
      <c r="T170" s="2"/>
      <c r="U170" s="2">
        <v>0</v>
      </c>
      <c r="V170" s="45">
        <f t="shared" si="12"/>
        <v>280000</v>
      </c>
      <c r="W170" s="2" t="s">
        <v>71</v>
      </c>
      <c r="X170" t="str">
        <f t="shared" si="10"/>
        <v>1000001010KERAMIK 123BAMBANGAGT602066CRdShibuya Desert60X602BOX2,16M2140000Hijau28000045141484514280280000Depok</v>
      </c>
    </row>
    <row r="171" spans="1:24" x14ac:dyDescent="0.3">
      <c r="A171" s="2">
        <v>1000001212</v>
      </c>
      <c r="B171" s="2" t="s">
        <v>72</v>
      </c>
      <c r="C171" s="2" t="s">
        <v>64</v>
      </c>
      <c r="D171" s="2" t="s">
        <v>149</v>
      </c>
      <c r="E171" s="2" t="s">
        <v>150</v>
      </c>
      <c r="F171" s="2" t="s">
        <v>67</v>
      </c>
      <c r="G171" s="3">
        <v>31</v>
      </c>
      <c r="H171" s="2" t="s">
        <v>68</v>
      </c>
      <c r="I171" s="4">
        <v>33.479999999999997</v>
      </c>
      <c r="J171" s="2" t="s">
        <v>69</v>
      </c>
      <c r="K171" s="3">
        <v>140000</v>
      </c>
      <c r="L171" s="3" t="s">
        <v>144</v>
      </c>
      <c r="M171" s="3">
        <v>4340000</v>
      </c>
      <c r="N171" s="5">
        <v>45195</v>
      </c>
      <c r="O171" s="43">
        <f t="shared" si="13"/>
        <v>2</v>
      </c>
      <c r="P171" s="43">
        <f t="shared" si="11"/>
        <v>9</v>
      </c>
      <c r="Q171" s="5">
        <v>45196</v>
      </c>
      <c r="R171" s="43">
        <f t="shared" si="14"/>
        <v>9</v>
      </c>
      <c r="S171" s="2"/>
      <c r="T171" s="2"/>
      <c r="U171" s="6">
        <v>0</v>
      </c>
      <c r="V171" s="45">
        <f t="shared" si="12"/>
        <v>4340000</v>
      </c>
      <c r="W171" s="2" t="s">
        <v>75</v>
      </c>
      <c r="X171" t="str">
        <f t="shared" si="10"/>
        <v>1000001212KARYA MATERIALBAMBANGAGT602451RdChicago Grey60X6031BOX33,48M2140000Hijau4340000451952945196904340000Bekasi</v>
      </c>
    </row>
    <row r="172" spans="1:24" x14ac:dyDescent="0.3">
      <c r="A172" s="2">
        <v>1000001212</v>
      </c>
      <c r="B172" s="2" t="s">
        <v>72</v>
      </c>
      <c r="C172" s="2" t="s">
        <v>64</v>
      </c>
      <c r="D172" s="2" t="s">
        <v>157</v>
      </c>
      <c r="E172" s="2" t="s">
        <v>158</v>
      </c>
      <c r="F172" s="2" t="s">
        <v>67</v>
      </c>
      <c r="G172" s="3">
        <v>170</v>
      </c>
      <c r="H172" s="2" t="s">
        <v>68</v>
      </c>
      <c r="I172" s="4">
        <v>183.6</v>
      </c>
      <c r="J172" s="2" t="s">
        <v>69</v>
      </c>
      <c r="K172" s="3">
        <v>140000</v>
      </c>
      <c r="L172" s="3" t="s">
        <v>144</v>
      </c>
      <c r="M172" s="3">
        <v>23800000</v>
      </c>
      <c r="N172" s="5">
        <v>45188</v>
      </c>
      <c r="O172" s="43">
        <f t="shared" si="13"/>
        <v>2</v>
      </c>
      <c r="P172" s="43">
        <f t="shared" si="11"/>
        <v>9</v>
      </c>
      <c r="Q172" s="5">
        <v>45199</v>
      </c>
      <c r="R172" s="43">
        <f t="shared" si="14"/>
        <v>9</v>
      </c>
      <c r="S172" s="2"/>
      <c r="T172" s="2"/>
      <c r="U172" s="6">
        <v>0</v>
      </c>
      <c r="V172" s="45">
        <f t="shared" si="12"/>
        <v>23800000</v>
      </c>
      <c r="W172" s="2" t="s">
        <v>75</v>
      </c>
      <c r="X172" t="str">
        <f t="shared" si="10"/>
        <v>1000001212KARYA MATERIALBAMBANGAGT602607RdCeppodigre Dark60X60170BOX183,6M2140000Hijau238000004518829451999023800000Bekasi</v>
      </c>
    </row>
    <row r="173" spans="1:24" x14ac:dyDescent="0.3">
      <c r="A173" s="2">
        <v>1000001010</v>
      </c>
      <c r="B173" s="2" t="s">
        <v>63</v>
      </c>
      <c r="C173" s="2" t="s">
        <v>82</v>
      </c>
      <c r="D173" s="2" t="s">
        <v>149</v>
      </c>
      <c r="E173" s="2" t="s">
        <v>150</v>
      </c>
      <c r="F173" s="2" t="s">
        <v>67</v>
      </c>
      <c r="G173" s="3">
        <v>1</v>
      </c>
      <c r="H173" s="2" t="s">
        <v>68</v>
      </c>
      <c r="I173" s="4">
        <v>1.08</v>
      </c>
      <c r="J173" s="2" t="s">
        <v>69</v>
      </c>
      <c r="K173" s="3">
        <v>140000</v>
      </c>
      <c r="L173" s="3" t="s">
        <v>144</v>
      </c>
      <c r="M173" s="3">
        <v>140000</v>
      </c>
      <c r="N173" s="5">
        <v>45182</v>
      </c>
      <c r="O173" s="43">
        <f t="shared" si="13"/>
        <v>3</v>
      </c>
      <c r="P173" s="43">
        <f t="shared" si="11"/>
        <v>9</v>
      </c>
      <c r="Q173" s="5">
        <v>45182</v>
      </c>
      <c r="R173" s="43">
        <f t="shared" si="14"/>
        <v>9</v>
      </c>
      <c r="S173" s="2"/>
      <c r="T173" s="2"/>
      <c r="U173" s="6">
        <v>0</v>
      </c>
      <c r="V173" s="45">
        <f t="shared" si="12"/>
        <v>140000</v>
      </c>
      <c r="W173" s="2" t="s">
        <v>71</v>
      </c>
      <c r="X173" t="str">
        <f t="shared" si="10"/>
        <v>1000001010KERAMIK 123RIZALAGT602451RdChicago Grey60X601BOX1,08M2140000Hijau14000045182394518290140000Depok</v>
      </c>
    </row>
    <row r="174" spans="1:24" x14ac:dyDescent="0.3">
      <c r="A174" s="2">
        <v>1000001010</v>
      </c>
      <c r="B174" s="2" t="s">
        <v>63</v>
      </c>
      <c r="C174" s="2" t="s">
        <v>82</v>
      </c>
      <c r="D174" s="2" t="s">
        <v>149</v>
      </c>
      <c r="E174" s="2" t="s">
        <v>150</v>
      </c>
      <c r="F174" s="2" t="s">
        <v>67</v>
      </c>
      <c r="G174" s="3">
        <v>2</v>
      </c>
      <c r="H174" s="2" t="s">
        <v>68</v>
      </c>
      <c r="I174" s="4">
        <v>2.16</v>
      </c>
      <c r="J174" s="2" t="s">
        <v>69</v>
      </c>
      <c r="K174" s="3">
        <v>140000</v>
      </c>
      <c r="L174" s="3" t="s">
        <v>144</v>
      </c>
      <c r="M174" s="3">
        <v>280000</v>
      </c>
      <c r="N174" s="5">
        <v>45182</v>
      </c>
      <c r="O174" s="43">
        <f t="shared" si="13"/>
        <v>3</v>
      </c>
      <c r="P174" s="43">
        <f t="shared" si="11"/>
        <v>9</v>
      </c>
      <c r="Q174" s="5">
        <v>45182</v>
      </c>
      <c r="R174" s="43">
        <f t="shared" si="14"/>
        <v>9</v>
      </c>
      <c r="S174" s="2"/>
      <c r="T174" s="2"/>
      <c r="U174" s="6">
        <v>0</v>
      </c>
      <c r="V174" s="45">
        <f t="shared" si="12"/>
        <v>280000</v>
      </c>
      <c r="W174" s="2" t="s">
        <v>71</v>
      </c>
      <c r="X174" t="str">
        <f t="shared" si="10"/>
        <v>1000001010KERAMIK 123RIZALAGT602451RdChicago Grey60X602BOX2,16M2140000Hijau28000045182394518290280000Depok</v>
      </c>
    </row>
    <row r="175" spans="1:24" x14ac:dyDescent="0.3">
      <c r="A175" s="2">
        <v>1000001010</v>
      </c>
      <c r="B175" s="2" t="s">
        <v>63</v>
      </c>
      <c r="C175" s="2" t="s">
        <v>82</v>
      </c>
      <c r="D175" s="2" t="s">
        <v>159</v>
      </c>
      <c r="E175" s="2" t="s">
        <v>160</v>
      </c>
      <c r="F175" s="2" t="s">
        <v>67</v>
      </c>
      <c r="G175" s="3">
        <v>32</v>
      </c>
      <c r="H175" s="2" t="s">
        <v>68</v>
      </c>
      <c r="I175" s="4">
        <v>34.56</v>
      </c>
      <c r="J175" s="2" t="s">
        <v>69</v>
      </c>
      <c r="K175" s="3">
        <v>140000</v>
      </c>
      <c r="L175" s="3" t="s">
        <v>144</v>
      </c>
      <c r="M175" s="3">
        <v>4480000</v>
      </c>
      <c r="N175" s="5">
        <v>45174</v>
      </c>
      <c r="O175" s="43">
        <f t="shared" si="13"/>
        <v>2</v>
      </c>
      <c r="P175" s="43">
        <f t="shared" si="11"/>
        <v>9</v>
      </c>
      <c r="Q175" s="5">
        <v>45184</v>
      </c>
      <c r="R175" s="43">
        <f t="shared" si="14"/>
        <v>9</v>
      </c>
      <c r="S175" s="2"/>
      <c r="T175" s="2"/>
      <c r="U175" s="2">
        <v>0</v>
      </c>
      <c r="V175" s="45">
        <f t="shared" si="12"/>
        <v>4480000</v>
      </c>
      <c r="W175" s="2" t="s">
        <v>71</v>
      </c>
      <c r="X175" t="str">
        <f t="shared" si="10"/>
        <v>1000001010KERAMIK 123RIZALAGT602068CRdShibuya Stone60X6032BOX34,56M2140000Hijau4480000451742945184904480000Depok</v>
      </c>
    </row>
    <row r="176" spans="1:24" x14ac:dyDescent="0.3">
      <c r="A176" s="2">
        <v>1000001010</v>
      </c>
      <c r="B176" s="2" t="s">
        <v>63</v>
      </c>
      <c r="C176" s="2" t="s">
        <v>82</v>
      </c>
      <c r="D176" s="2" t="s">
        <v>159</v>
      </c>
      <c r="E176" s="2" t="s">
        <v>160</v>
      </c>
      <c r="F176" s="2" t="s">
        <v>67</v>
      </c>
      <c r="G176" s="3">
        <v>8</v>
      </c>
      <c r="H176" s="2" t="s">
        <v>68</v>
      </c>
      <c r="I176" s="4">
        <v>8.64</v>
      </c>
      <c r="J176" s="2" t="s">
        <v>69</v>
      </c>
      <c r="K176" s="3">
        <v>140000</v>
      </c>
      <c r="L176" s="3" t="s">
        <v>144</v>
      </c>
      <c r="M176" s="3">
        <v>1120000</v>
      </c>
      <c r="N176" s="5">
        <v>45187</v>
      </c>
      <c r="O176" s="43">
        <f t="shared" si="13"/>
        <v>1</v>
      </c>
      <c r="P176" s="43">
        <f t="shared" si="11"/>
        <v>9</v>
      </c>
      <c r="Q176" s="5">
        <v>45188</v>
      </c>
      <c r="R176" s="43">
        <f t="shared" si="14"/>
        <v>9</v>
      </c>
      <c r="S176" s="2"/>
      <c r="T176" s="2"/>
      <c r="U176" s="6">
        <v>0</v>
      </c>
      <c r="V176" s="45">
        <f t="shared" si="12"/>
        <v>1120000</v>
      </c>
      <c r="W176" s="2" t="s">
        <v>71</v>
      </c>
      <c r="X176" t="str">
        <f t="shared" si="10"/>
        <v>1000001010KERAMIK 123RIZALAGT602068CRdShibuya Stone60X608BOX8,64M2140000Hijau1120000451871945188901120000Depok</v>
      </c>
    </row>
    <row r="177" spans="1:24" x14ac:dyDescent="0.3">
      <c r="A177" s="2">
        <v>1000001010</v>
      </c>
      <c r="B177" s="2" t="s">
        <v>63</v>
      </c>
      <c r="C177" s="2" t="s">
        <v>82</v>
      </c>
      <c r="D177" s="2" t="s">
        <v>151</v>
      </c>
      <c r="E177" s="2" t="s">
        <v>152</v>
      </c>
      <c r="F177" s="2" t="s">
        <v>67</v>
      </c>
      <c r="G177" s="3">
        <v>51</v>
      </c>
      <c r="H177" s="2" t="s">
        <v>68</v>
      </c>
      <c r="I177" s="4">
        <v>55.08</v>
      </c>
      <c r="J177" s="2" t="s">
        <v>69</v>
      </c>
      <c r="K177" s="3">
        <v>140000</v>
      </c>
      <c r="L177" s="3" t="s">
        <v>144</v>
      </c>
      <c r="M177" s="3">
        <v>7140000</v>
      </c>
      <c r="N177" s="5">
        <v>45187</v>
      </c>
      <c r="O177" s="43">
        <f t="shared" si="13"/>
        <v>1</v>
      </c>
      <c r="P177" s="43">
        <f t="shared" si="11"/>
        <v>9</v>
      </c>
      <c r="Q177" s="5">
        <v>45189</v>
      </c>
      <c r="R177" s="43">
        <f t="shared" si="14"/>
        <v>9</v>
      </c>
      <c r="S177" s="2"/>
      <c r="T177" s="2"/>
      <c r="U177" s="6">
        <v>0</v>
      </c>
      <c r="V177" s="45">
        <f t="shared" si="12"/>
        <v>7140000</v>
      </c>
      <c r="W177" s="2" t="s">
        <v>71</v>
      </c>
      <c r="X177" t="str">
        <f t="shared" si="10"/>
        <v>1000001010KERAMIK 123RIZALAGT602057RdPiccadilly Grey60X6051BOX55,08M2140000Hijau7140000451871945189907140000Depok</v>
      </c>
    </row>
    <row r="178" spans="1:24" x14ac:dyDescent="0.3">
      <c r="A178" s="2">
        <v>1000001010</v>
      </c>
      <c r="B178" s="2" t="s">
        <v>63</v>
      </c>
      <c r="C178" s="2" t="s">
        <v>82</v>
      </c>
      <c r="D178" s="2" t="s">
        <v>159</v>
      </c>
      <c r="E178" s="2" t="s">
        <v>160</v>
      </c>
      <c r="F178" s="2" t="s">
        <v>67</v>
      </c>
      <c r="G178" s="3">
        <v>10</v>
      </c>
      <c r="H178" s="2" t="s">
        <v>68</v>
      </c>
      <c r="I178" s="4">
        <v>10.8</v>
      </c>
      <c r="J178" s="2" t="s">
        <v>69</v>
      </c>
      <c r="K178" s="3">
        <v>140000</v>
      </c>
      <c r="L178" s="3" t="s">
        <v>144</v>
      </c>
      <c r="M178" s="3">
        <v>1400000</v>
      </c>
      <c r="N178" s="5">
        <v>45212</v>
      </c>
      <c r="O178" s="43">
        <f t="shared" si="13"/>
        <v>5</v>
      </c>
      <c r="P178" s="43">
        <f t="shared" si="11"/>
        <v>10</v>
      </c>
      <c r="Q178" s="5">
        <v>45216</v>
      </c>
      <c r="R178" s="43">
        <f t="shared" si="14"/>
        <v>10</v>
      </c>
      <c r="S178" s="2"/>
      <c r="T178" s="2"/>
      <c r="U178" s="6">
        <v>0</v>
      </c>
      <c r="V178" s="45">
        <f t="shared" si="12"/>
        <v>1400000</v>
      </c>
      <c r="W178" s="2" t="s">
        <v>71</v>
      </c>
      <c r="X178" t="str">
        <f t="shared" si="10"/>
        <v>1000001010KERAMIK 123RIZALAGT602068CRdShibuya Stone60X6010BOX10,8M2140000Hijau140000045212510452161001400000Depok</v>
      </c>
    </row>
    <row r="179" spans="1:24" x14ac:dyDescent="0.3">
      <c r="A179" s="2">
        <v>1000001010</v>
      </c>
      <c r="B179" s="2" t="s">
        <v>63</v>
      </c>
      <c r="C179" s="2" t="s">
        <v>82</v>
      </c>
      <c r="D179" s="2" t="s">
        <v>159</v>
      </c>
      <c r="E179" s="2" t="s">
        <v>160</v>
      </c>
      <c r="F179" s="2" t="s">
        <v>67</v>
      </c>
      <c r="G179" s="3">
        <v>40</v>
      </c>
      <c r="H179" s="2" t="s">
        <v>68</v>
      </c>
      <c r="I179" s="4">
        <v>43.2</v>
      </c>
      <c r="J179" s="2" t="s">
        <v>69</v>
      </c>
      <c r="K179" s="3">
        <v>140000</v>
      </c>
      <c r="L179" s="3" t="s">
        <v>144</v>
      </c>
      <c r="M179" s="3">
        <v>5600000</v>
      </c>
      <c r="N179" s="5">
        <v>45211</v>
      </c>
      <c r="O179" s="43">
        <f t="shared" si="13"/>
        <v>4</v>
      </c>
      <c r="P179" s="43">
        <f t="shared" si="11"/>
        <v>10</v>
      </c>
      <c r="Q179" s="5">
        <v>45216</v>
      </c>
      <c r="R179" s="43">
        <f t="shared" si="14"/>
        <v>10</v>
      </c>
      <c r="S179" s="2"/>
      <c r="T179" s="2"/>
      <c r="U179" s="6">
        <v>0</v>
      </c>
      <c r="V179" s="45">
        <f t="shared" si="12"/>
        <v>5600000</v>
      </c>
      <c r="W179" s="2" t="s">
        <v>71</v>
      </c>
      <c r="X179" t="str">
        <f t="shared" si="10"/>
        <v>1000001010KERAMIK 123RIZALAGT602068CRdShibuya Stone60X6040BOX43,2M2140000Hijau560000045211410452161005600000Depok</v>
      </c>
    </row>
    <row r="180" spans="1:24" x14ac:dyDescent="0.3">
      <c r="A180" s="2">
        <v>1000001212</v>
      </c>
      <c r="B180" s="2" t="s">
        <v>72</v>
      </c>
      <c r="C180" s="2" t="s">
        <v>64</v>
      </c>
      <c r="D180" s="2" t="s">
        <v>161</v>
      </c>
      <c r="E180" s="2" t="s">
        <v>162</v>
      </c>
      <c r="F180" s="2" t="s">
        <v>67</v>
      </c>
      <c r="G180" s="3">
        <v>21</v>
      </c>
      <c r="H180" s="2" t="s">
        <v>68</v>
      </c>
      <c r="I180" s="4">
        <v>22.68</v>
      </c>
      <c r="J180" s="2" t="s">
        <v>69</v>
      </c>
      <c r="K180" s="3">
        <v>140000</v>
      </c>
      <c r="L180" s="3" t="s">
        <v>144</v>
      </c>
      <c r="M180" s="3">
        <v>2940000</v>
      </c>
      <c r="N180" s="5">
        <v>45219</v>
      </c>
      <c r="O180" s="43">
        <f t="shared" si="13"/>
        <v>5</v>
      </c>
      <c r="P180" s="43">
        <f t="shared" si="11"/>
        <v>10</v>
      </c>
      <c r="Q180" s="5">
        <v>45222</v>
      </c>
      <c r="R180" s="43">
        <f t="shared" si="14"/>
        <v>10</v>
      </c>
      <c r="S180" s="2"/>
      <c r="T180" s="2"/>
      <c r="U180" s="6">
        <v>0</v>
      </c>
      <c r="V180" s="45">
        <f t="shared" si="12"/>
        <v>2940000</v>
      </c>
      <c r="W180" s="2" t="s">
        <v>75</v>
      </c>
      <c r="X180" t="str">
        <f t="shared" si="10"/>
        <v>1000001212KARYA MATERIALBAMBANGAGT602067CRdShibuya Ash60X6021BOX22,68M2140000Hijau294000045219510452221002940000Bekasi</v>
      </c>
    </row>
    <row r="181" spans="1:24" x14ac:dyDescent="0.3">
      <c r="A181" s="2">
        <v>1000001010</v>
      </c>
      <c r="B181" s="2" t="s">
        <v>63</v>
      </c>
      <c r="C181" s="2" t="s">
        <v>82</v>
      </c>
      <c r="D181" s="2" t="s">
        <v>149</v>
      </c>
      <c r="E181" s="2" t="s">
        <v>150</v>
      </c>
      <c r="F181" s="2" t="s">
        <v>67</v>
      </c>
      <c r="G181" s="3">
        <v>85</v>
      </c>
      <c r="H181" s="2" t="s">
        <v>68</v>
      </c>
      <c r="I181" s="4">
        <v>91.8</v>
      </c>
      <c r="J181" s="2" t="s">
        <v>69</v>
      </c>
      <c r="K181" s="3">
        <v>140000</v>
      </c>
      <c r="L181" s="3" t="s">
        <v>144</v>
      </c>
      <c r="M181" s="3">
        <v>11900000</v>
      </c>
      <c r="N181" s="5">
        <v>45237</v>
      </c>
      <c r="O181" s="43">
        <f t="shared" si="13"/>
        <v>2</v>
      </c>
      <c r="P181" s="43">
        <f t="shared" si="11"/>
        <v>11</v>
      </c>
      <c r="Q181" s="5">
        <v>45238</v>
      </c>
      <c r="R181" s="43">
        <f t="shared" si="14"/>
        <v>11</v>
      </c>
      <c r="S181" s="2"/>
      <c r="T181" s="2"/>
      <c r="U181" s="6">
        <v>0</v>
      </c>
      <c r="V181" s="45">
        <f t="shared" si="12"/>
        <v>11900000</v>
      </c>
      <c r="W181" s="2" t="s">
        <v>71</v>
      </c>
      <c r="X181" t="str">
        <f t="shared" si="10"/>
        <v>1000001010KERAMIK 123RIZALAGT602451RdChicago Grey60X6085BOX91,8M2140000Hijau11900000452372114523811011900000Depok</v>
      </c>
    </row>
    <row r="182" spans="1:24" x14ac:dyDescent="0.3">
      <c r="A182" s="2">
        <v>1000001212</v>
      </c>
      <c r="B182" s="2" t="s">
        <v>72</v>
      </c>
      <c r="C182" s="2" t="s">
        <v>64</v>
      </c>
      <c r="D182" s="2" t="s">
        <v>155</v>
      </c>
      <c r="E182" s="2" t="s">
        <v>156</v>
      </c>
      <c r="F182" s="2" t="s">
        <v>67</v>
      </c>
      <c r="G182" s="3">
        <v>20</v>
      </c>
      <c r="H182" s="2" t="s">
        <v>68</v>
      </c>
      <c r="I182" s="4">
        <v>21.6</v>
      </c>
      <c r="J182" s="2" t="s">
        <v>69</v>
      </c>
      <c r="K182" s="3">
        <v>140000</v>
      </c>
      <c r="L182" s="3" t="s">
        <v>144</v>
      </c>
      <c r="M182" s="3">
        <v>2800000</v>
      </c>
      <c r="N182" s="5">
        <v>45245</v>
      </c>
      <c r="O182" s="43">
        <f t="shared" si="13"/>
        <v>3</v>
      </c>
      <c r="P182" s="43">
        <f t="shared" si="11"/>
        <v>11</v>
      </c>
      <c r="Q182" s="5">
        <v>45245</v>
      </c>
      <c r="R182" s="43">
        <f t="shared" si="14"/>
        <v>11</v>
      </c>
      <c r="S182" s="2"/>
      <c r="T182" s="2"/>
      <c r="U182" s="6">
        <v>0</v>
      </c>
      <c r="V182" s="45">
        <f t="shared" si="12"/>
        <v>2800000</v>
      </c>
      <c r="W182" s="2" t="s">
        <v>75</v>
      </c>
      <c r="X182" t="str">
        <f t="shared" si="10"/>
        <v>1000001212KARYA MATERIALBAMBANGAGT602066CRdShibuya Desert60X6020BOX21,6M2140000Hijau280000045245311452451102800000Bekasi</v>
      </c>
    </row>
    <row r="183" spans="1:24" x14ac:dyDescent="0.3">
      <c r="A183" s="2">
        <v>1000001212</v>
      </c>
      <c r="B183" s="2" t="s">
        <v>72</v>
      </c>
      <c r="C183" s="2" t="s">
        <v>64</v>
      </c>
      <c r="D183" s="2" t="s">
        <v>155</v>
      </c>
      <c r="E183" s="2" t="s">
        <v>156</v>
      </c>
      <c r="F183" s="2" t="s">
        <v>67</v>
      </c>
      <c r="G183" s="3">
        <v>4</v>
      </c>
      <c r="H183" s="2" t="s">
        <v>68</v>
      </c>
      <c r="I183" s="4">
        <v>4.32</v>
      </c>
      <c r="J183" s="2" t="s">
        <v>69</v>
      </c>
      <c r="K183" s="3">
        <v>140000</v>
      </c>
      <c r="L183" s="3" t="s">
        <v>144</v>
      </c>
      <c r="M183" s="3">
        <v>560000</v>
      </c>
      <c r="N183" s="5">
        <v>45250</v>
      </c>
      <c r="O183" s="43">
        <f t="shared" si="13"/>
        <v>1</v>
      </c>
      <c r="P183" s="43">
        <f t="shared" si="11"/>
        <v>11</v>
      </c>
      <c r="Q183" s="5">
        <v>45250</v>
      </c>
      <c r="R183" s="43">
        <f t="shared" si="14"/>
        <v>11</v>
      </c>
      <c r="S183" s="2"/>
      <c r="T183" s="2"/>
      <c r="U183" s="6">
        <v>0</v>
      </c>
      <c r="V183" s="45">
        <f t="shared" si="12"/>
        <v>560000</v>
      </c>
      <c r="W183" s="2" t="s">
        <v>75</v>
      </c>
      <c r="X183" t="str">
        <f t="shared" si="10"/>
        <v>1000001212KARYA MATERIALBAMBANGAGT602066CRdShibuya Desert60X604BOX4,32M2140000Hijau5600004525011145250110560000Bekasi</v>
      </c>
    </row>
    <row r="184" spans="1:24" x14ac:dyDescent="0.3">
      <c r="A184" s="2">
        <v>1000001212</v>
      </c>
      <c r="B184" s="2" t="s">
        <v>72</v>
      </c>
      <c r="C184" s="2" t="s">
        <v>64</v>
      </c>
      <c r="D184" s="2" t="s">
        <v>155</v>
      </c>
      <c r="E184" s="2" t="s">
        <v>156</v>
      </c>
      <c r="F184" s="2" t="s">
        <v>67</v>
      </c>
      <c r="G184" s="3">
        <v>4</v>
      </c>
      <c r="H184" s="2" t="s">
        <v>68</v>
      </c>
      <c r="I184" s="4">
        <v>4.32</v>
      </c>
      <c r="J184" s="2" t="s">
        <v>69</v>
      </c>
      <c r="K184" s="3">
        <v>140000</v>
      </c>
      <c r="L184" s="3" t="s">
        <v>144</v>
      </c>
      <c r="M184" s="3">
        <v>560000</v>
      </c>
      <c r="N184" s="5">
        <v>45251</v>
      </c>
      <c r="O184" s="43">
        <f t="shared" si="13"/>
        <v>2</v>
      </c>
      <c r="P184" s="43">
        <f t="shared" si="11"/>
        <v>11</v>
      </c>
      <c r="Q184" s="5">
        <v>45252</v>
      </c>
      <c r="R184" s="43">
        <f t="shared" si="14"/>
        <v>11</v>
      </c>
      <c r="S184" s="2"/>
      <c r="T184" s="2"/>
      <c r="U184" s="6">
        <v>0</v>
      </c>
      <c r="V184" s="45">
        <f t="shared" si="12"/>
        <v>560000</v>
      </c>
      <c r="W184" s="2" t="s">
        <v>75</v>
      </c>
      <c r="X184" t="str">
        <f t="shared" si="10"/>
        <v>1000001212KARYA MATERIALBAMBANGAGT602066CRdShibuya Desert60X604BOX4,32M2140000Hijau5600004525121145252110560000Bekasi</v>
      </c>
    </row>
    <row r="185" spans="1:24" x14ac:dyDescent="0.3">
      <c r="A185" s="2">
        <v>1000001212</v>
      </c>
      <c r="B185" s="2" t="s">
        <v>72</v>
      </c>
      <c r="C185" s="2" t="s">
        <v>64</v>
      </c>
      <c r="D185" s="2" t="s">
        <v>151</v>
      </c>
      <c r="E185" s="2" t="s">
        <v>152</v>
      </c>
      <c r="F185" s="2" t="s">
        <v>67</v>
      </c>
      <c r="G185" s="3">
        <v>50</v>
      </c>
      <c r="H185" s="2" t="s">
        <v>68</v>
      </c>
      <c r="I185" s="4">
        <v>54</v>
      </c>
      <c r="J185" s="2" t="s">
        <v>69</v>
      </c>
      <c r="K185" s="3">
        <v>140000</v>
      </c>
      <c r="L185" s="3" t="s">
        <v>144</v>
      </c>
      <c r="M185" s="3">
        <v>7000000</v>
      </c>
      <c r="N185" s="5">
        <v>44940</v>
      </c>
      <c r="O185" s="43">
        <f t="shared" si="13"/>
        <v>6</v>
      </c>
      <c r="P185" s="43">
        <f t="shared" si="11"/>
        <v>1</v>
      </c>
      <c r="Q185" s="5">
        <v>44942</v>
      </c>
      <c r="R185" s="43">
        <f t="shared" si="14"/>
        <v>1</v>
      </c>
      <c r="S185" s="2"/>
      <c r="T185" s="2"/>
      <c r="U185" s="6">
        <v>0</v>
      </c>
      <c r="V185" s="45">
        <f t="shared" si="12"/>
        <v>7000000</v>
      </c>
      <c r="W185" s="2" t="s">
        <v>75</v>
      </c>
      <c r="X185" t="str">
        <f t="shared" si="10"/>
        <v>1000001212KARYA MATERIALBAMBANGAGT602057RdPiccadilly Grey60X6050BOX54M2140000Hijau7000000449406144942107000000Bekasi</v>
      </c>
    </row>
    <row r="186" spans="1:24" x14ac:dyDescent="0.3">
      <c r="A186" s="2">
        <v>1000001212</v>
      </c>
      <c r="B186" s="2" t="s">
        <v>72</v>
      </c>
      <c r="C186" s="2" t="s">
        <v>64</v>
      </c>
      <c r="D186" s="2" t="s">
        <v>151</v>
      </c>
      <c r="E186" s="2" t="s">
        <v>152</v>
      </c>
      <c r="F186" s="2" t="s">
        <v>67</v>
      </c>
      <c r="G186" s="3">
        <v>20</v>
      </c>
      <c r="H186" s="2" t="s">
        <v>68</v>
      </c>
      <c r="I186" s="4">
        <v>21.6</v>
      </c>
      <c r="J186" s="2" t="s">
        <v>69</v>
      </c>
      <c r="K186" s="3">
        <v>140000</v>
      </c>
      <c r="L186" s="3" t="s">
        <v>144</v>
      </c>
      <c r="M186" s="3">
        <v>2800000</v>
      </c>
      <c r="N186" s="5">
        <v>44953</v>
      </c>
      <c r="O186" s="43">
        <f t="shared" si="13"/>
        <v>5</v>
      </c>
      <c r="P186" s="43">
        <f t="shared" si="11"/>
        <v>1</v>
      </c>
      <c r="Q186" s="5">
        <v>44953</v>
      </c>
      <c r="R186" s="43">
        <f t="shared" si="14"/>
        <v>1</v>
      </c>
      <c r="S186" s="2"/>
      <c r="T186" s="2"/>
      <c r="U186" s="6">
        <v>0</v>
      </c>
      <c r="V186" s="45">
        <f t="shared" si="12"/>
        <v>2800000</v>
      </c>
      <c r="W186" s="2" t="s">
        <v>75</v>
      </c>
      <c r="X186" t="str">
        <f t="shared" si="10"/>
        <v>1000001212KARYA MATERIALBAMBANGAGT602057RdPiccadilly Grey60X6020BOX21,6M2140000Hijau2800000449535144953102800000Bekasi</v>
      </c>
    </row>
    <row r="187" spans="1:24" x14ac:dyDescent="0.3">
      <c r="A187" s="2">
        <v>1000001212</v>
      </c>
      <c r="B187" s="2" t="s">
        <v>72</v>
      </c>
      <c r="C187" s="2" t="s">
        <v>64</v>
      </c>
      <c r="D187" s="2" t="s">
        <v>155</v>
      </c>
      <c r="E187" s="2" t="s">
        <v>156</v>
      </c>
      <c r="F187" s="2" t="s">
        <v>67</v>
      </c>
      <c r="G187" s="3">
        <v>30</v>
      </c>
      <c r="H187" s="2" t="s">
        <v>68</v>
      </c>
      <c r="I187" s="4">
        <v>32.4</v>
      </c>
      <c r="J187" s="2" t="s">
        <v>69</v>
      </c>
      <c r="K187" s="3">
        <v>140000</v>
      </c>
      <c r="L187" s="3" t="s">
        <v>144</v>
      </c>
      <c r="M187" s="3">
        <v>4200000</v>
      </c>
      <c r="N187" s="5">
        <v>44956</v>
      </c>
      <c r="O187" s="43">
        <f t="shared" si="13"/>
        <v>1</v>
      </c>
      <c r="P187" s="43">
        <f t="shared" si="11"/>
        <v>1</v>
      </c>
      <c r="Q187" s="5">
        <v>44956</v>
      </c>
      <c r="R187" s="43">
        <f t="shared" si="14"/>
        <v>1</v>
      </c>
      <c r="S187" s="2"/>
      <c r="T187" s="2"/>
      <c r="U187" s="6">
        <v>0</v>
      </c>
      <c r="V187" s="45">
        <f t="shared" si="12"/>
        <v>4200000</v>
      </c>
      <c r="W187" s="2" t="s">
        <v>75</v>
      </c>
      <c r="X187" t="str">
        <f t="shared" si="10"/>
        <v>1000001212KARYA MATERIALBAMBANGAGT602066CRdShibuya Desert60X6030BOX32,4M2140000Hijau4200000449561144956104200000Bekasi</v>
      </c>
    </row>
    <row r="188" spans="1:24" x14ac:dyDescent="0.3">
      <c r="A188" s="2">
        <v>1000001212</v>
      </c>
      <c r="B188" s="2" t="s">
        <v>72</v>
      </c>
      <c r="C188" s="2" t="s">
        <v>64</v>
      </c>
      <c r="D188" s="2" t="s">
        <v>159</v>
      </c>
      <c r="E188" s="2" t="s">
        <v>160</v>
      </c>
      <c r="F188" s="2" t="s">
        <v>67</v>
      </c>
      <c r="G188" s="3">
        <v>293</v>
      </c>
      <c r="H188" s="2" t="s">
        <v>68</v>
      </c>
      <c r="I188" s="4">
        <v>316.44</v>
      </c>
      <c r="J188" s="2" t="s">
        <v>69</v>
      </c>
      <c r="K188" s="3">
        <v>140000</v>
      </c>
      <c r="L188" s="3" t="s">
        <v>144</v>
      </c>
      <c r="M188" s="3">
        <v>41020000</v>
      </c>
      <c r="N188" s="5">
        <v>44952</v>
      </c>
      <c r="O188" s="43">
        <f t="shared" si="13"/>
        <v>4</v>
      </c>
      <c r="P188" s="43">
        <f t="shared" si="11"/>
        <v>1</v>
      </c>
      <c r="Q188" s="5">
        <v>44956</v>
      </c>
      <c r="R188" s="43">
        <f t="shared" si="14"/>
        <v>1</v>
      </c>
      <c r="S188" s="2"/>
      <c r="T188" s="2"/>
      <c r="U188" s="6">
        <v>0</v>
      </c>
      <c r="V188" s="45">
        <f t="shared" si="12"/>
        <v>41020000</v>
      </c>
      <c r="W188" s="2" t="s">
        <v>75</v>
      </c>
      <c r="X188" t="str">
        <f t="shared" si="10"/>
        <v>1000001212KARYA MATERIALBAMBANGAGT602068CRdShibuya Stone60X60293BOX316,44M2140000Hijau410200004495241449561041020000Bekasi</v>
      </c>
    </row>
    <row r="189" spans="1:24" x14ac:dyDescent="0.3">
      <c r="A189" s="2">
        <v>1000001111</v>
      </c>
      <c r="B189" s="2" t="s">
        <v>131</v>
      </c>
      <c r="C189" s="2" t="s">
        <v>132</v>
      </c>
      <c r="D189" s="2" t="s">
        <v>113</v>
      </c>
      <c r="E189" s="2" t="s">
        <v>114</v>
      </c>
      <c r="F189" s="2" t="s">
        <v>67</v>
      </c>
      <c r="G189" s="3">
        <v>80</v>
      </c>
      <c r="H189" s="2" t="s">
        <v>68</v>
      </c>
      <c r="I189" s="4">
        <v>86.4</v>
      </c>
      <c r="J189" s="2" t="s">
        <v>69</v>
      </c>
      <c r="K189" s="3">
        <v>140000</v>
      </c>
      <c r="L189" s="3" t="s">
        <v>144</v>
      </c>
      <c r="M189" s="3">
        <v>11200000</v>
      </c>
      <c r="N189" s="5">
        <v>44946</v>
      </c>
      <c r="O189" s="43">
        <f t="shared" si="13"/>
        <v>5</v>
      </c>
      <c r="P189" s="43">
        <f t="shared" si="11"/>
        <v>1</v>
      </c>
      <c r="Q189" s="5">
        <v>44949</v>
      </c>
      <c r="R189" s="43">
        <f t="shared" si="14"/>
        <v>1</v>
      </c>
      <c r="S189" s="2"/>
      <c r="T189" s="2"/>
      <c r="U189" s="2">
        <v>0</v>
      </c>
      <c r="V189" s="45">
        <f t="shared" si="12"/>
        <v>11200000</v>
      </c>
      <c r="W189" s="2" t="s">
        <v>133</v>
      </c>
      <c r="X189" t="str">
        <f t="shared" si="10"/>
        <v>1000001111NIA BANGUNANHARRYAGT602121RdMelbourne White60X6080BOX86,4M2140000Hijau112000004494651449491011200000Jakarta</v>
      </c>
    </row>
    <row r="190" spans="1:24" x14ac:dyDescent="0.3">
      <c r="A190" s="2">
        <v>1000001010</v>
      </c>
      <c r="B190" s="2" t="s">
        <v>63</v>
      </c>
      <c r="C190" s="2" t="s">
        <v>64</v>
      </c>
      <c r="D190" s="2" t="s">
        <v>96</v>
      </c>
      <c r="E190" s="2" t="s">
        <v>97</v>
      </c>
      <c r="F190" s="2" t="s">
        <v>67</v>
      </c>
      <c r="G190" s="3">
        <v>5</v>
      </c>
      <c r="H190" s="2" t="s">
        <v>68</v>
      </c>
      <c r="I190" s="4">
        <v>5.4</v>
      </c>
      <c r="J190" s="2" t="s">
        <v>69</v>
      </c>
      <c r="K190" s="3">
        <v>140000</v>
      </c>
      <c r="L190" s="3" t="s">
        <v>144</v>
      </c>
      <c r="M190" s="3">
        <v>700000</v>
      </c>
      <c r="N190" s="5">
        <v>44931</v>
      </c>
      <c r="O190" s="43">
        <f t="shared" si="13"/>
        <v>4</v>
      </c>
      <c r="P190" s="43">
        <f t="shared" si="11"/>
        <v>1</v>
      </c>
      <c r="Q190" s="5">
        <v>44932</v>
      </c>
      <c r="R190" s="43">
        <f t="shared" si="14"/>
        <v>1</v>
      </c>
      <c r="S190" s="2"/>
      <c r="T190" s="2"/>
      <c r="U190" s="2">
        <v>0</v>
      </c>
      <c r="V190" s="45">
        <f t="shared" si="12"/>
        <v>700000</v>
      </c>
      <c r="W190" s="2" t="s">
        <v>71</v>
      </c>
      <c r="X190" t="str">
        <f t="shared" si="10"/>
        <v>1000001010KERAMIK 123BAMBANGAGT602145RdVancouver Bone60X605BOX5,4M2140000Hijau70000044931414493210700000Depok</v>
      </c>
    </row>
    <row r="191" spans="1:24" x14ac:dyDescent="0.3">
      <c r="A191" s="2">
        <v>1000001010</v>
      </c>
      <c r="B191" s="2" t="s">
        <v>63</v>
      </c>
      <c r="C191" s="2" t="s">
        <v>64</v>
      </c>
      <c r="D191" s="2" t="s">
        <v>96</v>
      </c>
      <c r="E191" s="2" t="s">
        <v>97</v>
      </c>
      <c r="F191" s="2" t="s">
        <v>67</v>
      </c>
      <c r="G191" s="3">
        <v>12</v>
      </c>
      <c r="H191" s="2" t="s">
        <v>68</v>
      </c>
      <c r="I191" s="4">
        <v>12.96</v>
      </c>
      <c r="J191" s="2" t="s">
        <v>69</v>
      </c>
      <c r="K191" s="3">
        <v>140000</v>
      </c>
      <c r="L191" s="3" t="s">
        <v>144</v>
      </c>
      <c r="M191" s="3">
        <v>1680000</v>
      </c>
      <c r="N191" s="5">
        <v>44937</v>
      </c>
      <c r="O191" s="43">
        <f t="shared" si="13"/>
        <v>3</v>
      </c>
      <c r="P191" s="43">
        <f t="shared" si="11"/>
        <v>1</v>
      </c>
      <c r="Q191" s="5">
        <v>44938</v>
      </c>
      <c r="R191" s="43">
        <f t="shared" si="14"/>
        <v>1</v>
      </c>
      <c r="S191" s="2"/>
      <c r="T191" s="2"/>
      <c r="U191" s="2">
        <v>0</v>
      </c>
      <c r="V191" s="45">
        <f t="shared" si="12"/>
        <v>1680000</v>
      </c>
      <c r="W191" s="2" t="s">
        <v>71</v>
      </c>
      <c r="X191" t="str">
        <f t="shared" si="10"/>
        <v>1000001010KERAMIK 123BAMBANGAGT602145RdVancouver Bone60X6012BOX12,96M2140000Hijau1680000449373144938101680000Depok</v>
      </c>
    </row>
    <row r="192" spans="1:24" x14ac:dyDescent="0.3">
      <c r="A192" s="2">
        <v>1000001010</v>
      </c>
      <c r="B192" s="2" t="s">
        <v>63</v>
      </c>
      <c r="C192" s="2" t="s">
        <v>64</v>
      </c>
      <c r="D192" s="2" t="s">
        <v>123</v>
      </c>
      <c r="E192" s="2" t="s">
        <v>124</v>
      </c>
      <c r="F192" s="2" t="s">
        <v>67</v>
      </c>
      <c r="G192" s="3">
        <v>1</v>
      </c>
      <c r="H192" s="2" t="s">
        <v>68</v>
      </c>
      <c r="I192" s="4">
        <v>1.08</v>
      </c>
      <c r="J192" s="2" t="s">
        <v>69</v>
      </c>
      <c r="K192" s="3">
        <v>140000</v>
      </c>
      <c r="L192" s="3" t="s">
        <v>144</v>
      </c>
      <c r="M192" s="3">
        <v>140000</v>
      </c>
      <c r="N192" s="5">
        <v>44928</v>
      </c>
      <c r="O192" s="43">
        <f t="shared" si="13"/>
        <v>1</v>
      </c>
      <c r="P192" s="43">
        <f t="shared" si="11"/>
        <v>1</v>
      </c>
      <c r="Q192" s="5">
        <v>44928</v>
      </c>
      <c r="R192" s="43">
        <f t="shared" si="14"/>
        <v>1</v>
      </c>
      <c r="S192" s="2"/>
      <c r="T192" s="2"/>
      <c r="U192" s="2">
        <v>0</v>
      </c>
      <c r="V192" s="45">
        <f t="shared" si="12"/>
        <v>140000</v>
      </c>
      <c r="W192" s="2" t="s">
        <v>71</v>
      </c>
      <c r="X192" t="str">
        <f t="shared" si="10"/>
        <v>1000001010KERAMIK 123BAMBANGAGT602517RdPozlana Light60X601BOX1,08M2140000Hijau14000044928114492810140000Depok</v>
      </c>
    </row>
    <row r="193" spans="1:24" x14ac:dyDescent="0.3">
      <c r="A193" s="2">
        <v>1000001010</v>
      </c>
      <c r="B193" s="2" t="s">
        <v>63</v>
      </c>
      <c r="C193" s="2" t="s">
        <v>64</v>
      </c>
      <c r="D193" s="2" t="s">
        <v>103</v>
      </c>
      <c r="E193" s="2" t="s">
        <v>104</v>
      </c>
      <c r="F193" s="2" t="s">
        <v>67</v>
      </c>
      <c r="G193" s="3">
        <v>5</v>
      </c>
      <c r="H193" s="2" t="s">
        <v>68</v>
      </c>
      <c r="I193" s="4">
        <v>5.4</v>
      </c>
      <c r="J193" s="2" t="s">
        <v>69</v>
      </c>
      <c r="K193" s="3">
        <v>140000</v>
      </c>
      <c r="L193" s="3" t="s">
        <v>144</v>
      </c>
      <c r="M193" s="3">
        <v>700000</v>
      </c>
      <c r="N193" s="5">
        <v>44942</v>
      </c>
      <c r="O193" s="43">
        <f t="shared" si="13"/>
        <v>1</v>
      </c>
      <c r="P193" s="43">
        <f t="shared" si="11"/>
        <v>1</v>
      </c>
      <c r="Q193" s="5">
        <v>44943</v>
      </c>
      <c r="R193" s="43">
        <f t="shared" si="14"/>
        <v>1</v>
      </c>
      <c r="S193" s="2"/>
      <c r="T193" s="2"/>
      <c r="U193" s="2">
        <v>0</v>
      </c>
      <c r="V193" s="45">
        <f t="shared" si="12"/>
        <v>700000</v>
      </c>
      <c r="W193" s="2" t="s">
        <v>71</v>
      </c>
      <c r="X193" t="str">
        <f t="shared" si="10"/>
        <v>1000001010KERAMIK 123BAMBANGAGT602518RdPozlana Dark60X605BOX5,4M2140000Hijau70000044942114494310700000Depok</v>
      </c>
    </row>
    <row r="194" spans="1:24" x14ac:dyDescent="0.3">
      <c r="A194" s="2">
        <v>1000001111</v>
      </c>
      <c r="B194" s="2" t="s">
        <v>131</v>
      </c>
      <c r="C194" s="2" t="s">
        <v>132</v>
      </c>
      <c r="D194" s="2" t="s">
        <v>115</v>
      </c>
      <c r="E194" s="2" t="s">
        <v>116</v>
      </c>
      <c r="F194" s="2" t="s">
        <v>67</v>
      </c>
      <c r="G194" s="3">
        <v>4</v>
      </c>
      <c r="H194" s="2" t="s">
        <v>68</v>
      </c>
      <c r="I194" s="4">
        <v>4.32</v>
      </c>
      <c r="J194" s="2" t="s">
        <v>69</v>
      </c>
      <c r="K194" s="3">
        <v>140000</v>
      </c>
      <c r="L194" s="3" t="s">
        <v>144</v>
      </c>
      <c r="M194" s="3">
        <v>560000</v>
      </c>
      <c r="N194" s="5">
        <v>44928</v>
      </c>
      <c r="O194" s="43">
        <f t="shared" si="13"/>
        <v>1</v>
      </c>
      <c r="P194" s="43">
        <f t="shared" ref="P194:P258" si="15">MONTH(N194)</f>
        <v>1</v>
      </c>
      <c r="Q194" s="5">
        <v>44931</v>
      </c>
      <c r="R194" s="43">
        <f t="shared" si="14"/>
        <v>1</v>
      </c>
      <c r="S194" s="2"/>
      <c r="T194" s="2"/>
      <c r="U194" s="2">
        <v>0</v>
      </c>
      <c r="V194" s="45">
        <f t="shared" ref="V194:V258" si="16">M194-U194</f>
        <v>560000</v>
      </c>
      <c r="W194" s="2" t="s">
        <v>133</v>
      </c>
      <c r="X194" t="str">
        <f t="shared" ref="X194:X257" si="17">_xlfn.CONCAT(A194:W194)</f>
        <v>1000001111NIA BANGUNANHARRYAGT603501RdTucson Grey60X604BOX4,32M2140000Hijau56000044928114493110560000Jakarta</v>
      </c>
    </row>
    <row r="195" spans="1:24" x14ac:dyDescent="0.3">
      <c r="A195" s="2">
        <v>1000001212</v>
      </c>
      <c r="B195" s="2" t="s">
        <v>72</v>
      </c>
      <c r="C195" s="2" t="s">
        <v>64</v>
      </c>
      <c r="D195" s="2" t="s">
        <v>151</v>
      </c>
      <c r="E195" s="2" t="s">
        <v>152</v>
      </c>
      <c r="F195" s="2" t="s">
        <v>67</v>
      </c>
      <c r="G195" s="3">
        <v>1</v>
      </c>
      <c r="H195" s="2" t="s">
        <v>68</v>
      </c>
      <c r="I195" s="4">
        <v>1.08</v>
      </c>
      <c r="J195" s="2" t="s">
        <v>69</v>
      </c>
      <c r="K195" s="3">
        <v>140000</v>
      </c>
      <c r="L195" s="3" t="s">
        <v>144</v>
      </c>
      <c r="M195" s="3">
        <v>140000</v>
      </c>
      <c r="N195" s="5">
        <v>44979</v>
      </c>
      <c r="O195" s="43">
        <f t="shared" si="13"/>
        <v>3</v>
      </c>
      <c r="P195" s="43">
        <f t="shared" si="15"/>
        <v>2</v>
      </c>
      <c r="Q195" s="5">
        <v>44979</v>
      </c>
      <c r="R195" s="43">
        <f t="shared" si="14"/>
        <v>2</v>
      </c>
      <c r="S195" s="2"/>
      <c r="T195" s="2"/>
      <c r="U195" s="6">
        <v>0</v>
      </c>
      <c r="V195" s="45">
        <f t="shared" si="16"/>
        <v>140000</v>
      </c>
      <c r="W195" s="2" t="s">
        <v>75</v>
      </c>
      <c r="X195" t="str">
        <f t="shared" si="17"/>
        <v>1000001212KARYA MATERIALBAMBANGAGT602057RdPiccadilly Grey60X601BOX1,08M2140000Hijau14000044979324497920140000Bekasi</v>
      </c>
    </row>
    <row r="196" spans="1:24" x14ac:dyDescent="0.3">
      <c r="A196" s="2">
        <v>1000001010</v>
      </c>
      <c r="B196" s="2" t="s">
        <v>63</v>
      </c>
      <c r="C196" s="2" t="s">
        <v>64</v>
      </c>
      <c r="D196" s="2" t="s">
        <v>103</v>
      </c>
      <c r="E196" s="2" t="s">
        <v>104</v>
      </c>
      <c r="F196" s="2" t="s">
        <v>67</v>
      </c>
      <c r="G196" s="3">
        <v>3</v>
      </c>
      <c r="H196" s="2" t="s">
        <v>68</v>
      </c>
      <c r="I196" s="4">
        <v>3.24</v>
      </c>
      <c r="J196" s="2" t="s">
        <v>69</v>
      </c>
      <c r="K196" s="3">
        <v>140000</v>
      </c>
      <c r="L196" s="3" t="s">
        <v>144</v>
      </c>
      <c r="M196" s="3">
        <v>420000</v>
      </c>
      <c r="N196" s="5">
        <v>44925</v>
      </c>
      <c r="O196" s="43">
        <f t="shared" si="13"/>
        <v>5</v>
      </c>
      <c r="P196" s="43">
        <f t="shared" si="15"/>
        <v>12</v>
      </c>
      <c r="Q196" s="5">
        <v>44939</v>
      </c>
      <c r="R196" s="43">
        <f t="shared" si="14"/>
        <v>1</v>
      </c>
      <c r="S196" s="2"/>
      <c r="T196" s="6"/>
      <c r="U196" s="2">
        <v>0</v>
      </c>
      <c r="V196" s="45">
        <f t="shared" si="16"/>
        <v>420000</v>
      </c>
      <c r="W196" s="2" t="s">
        <v>71</v>
      </c>
      <c r="X196" t="str">
        <f t="shared" si="17"/>
        <v>1000001010KERAMIK 123BAMBANGAGT602518RdPozlana Dark60X603BOX3,24M2140000Hijau420000449255124493910420000Depok</v>
      </c>
    </row>
    <row r="197" spans="1:24" x14ac:dyDescent="0.3">
      <c r="A197" s="2">
        <v>1000001111</v>
      </c>
      <c r="B197" s="2" t="s">
        <v>131</v>
      </c>
      <c r="C197" s="2" t="s">
        <v>132</v>
      </c>
      <c r="D197" s="2" t="s">
        <v>113</v>
      </c>
      <c r="E197" s="2" t="s">
        <v>114</v>
      </c>
      <c r="F197" s="2" t="s">
        <v>67</v>
      </c>
      <c r="G197" s="3">
        <v>80</v>
      </c>
      <c r="H197" s="2" t="s">
        <v>68</v>
      </c>
      <c r="I197" s="4">
        <v>86.4</v>
      </c>
      <c r="J197" s="2" t="s">
        <v>69</v>
      </c>
      <c r="K197" s="3">
        <v>140000</v>
      </c>
      <c r="L197" s="3" t="s">
        <v>144</v>
      </c>
      <c r="M197" s="3">
        <v>11200000</v>
      </c>
      <c r="N197" s="5">
        <v>44974</v>
      </c>
      <c r="O197" s="43">
        <f t="shared" si="13"/>
        <v>5</v>
      </c>
      <c r="P197" s="43">
        <f t="shared" si="15"/>
        <v>2</v>
      </c>
      <c r="Q197" s="5">
        <v>44978</v>
      </c>
      <c r="R197" s="43">
        <f t="shared" ref="R197" si="18">MONTH(Q197)</f>
        <v>2</v>
      </c>
      <c r="S197" s="2"/>
      <c r="T197" s="2"/>
      <c r="U197" s="6">
        <v>0</v>
      </c>
      <c r="V197" s="45">
        <f t="shared" si="16"/>
        <v>11200000</v>
      </c>
      <c r="W197" s="2" t="s">
        <v>133</v>
      </c>
      <c r="X197" t="str">
        <f t="shared" si="17"/>
        <v>1000001111NIA BANGUNANHARRYAGT602121RdMelbourne White60X6080BOX86,4M2140000Hijau112000004497452449782011200000Jakarta</v>
      </c>
    </row>
    <row r="198" spans="1:24" x14ac:dyDescent="0.3">
      <c r="A198" s="2">
        <v>1000001111</v>
      </c>
      <c r="B198" s="2" t="s">
        <v>131</v>
      </c>
      <c r="C198" s="2" t="s">
        <v>132</v>
      </c>
      <c r="D198" s="2" t="s">
        <v>103</v>
      </c>
      <c r="E198" s="2" t="s">
        <v>104</v>
      </c>
      <c r="F198" s="2" t="s">
        <v>67</v>
      </c>
      <c r="G198" s="3">
        <v>80</v>
      </c>
      <c r="H198" s="2" t="s">
        <v>68</v>
      </c>
      <c r="I198" s="4">
        <v>86.4</v>
      </c>
      <c r="J198" s="2" t="s">
        <v>69</v>
      </c>
      <c r="K198" s="3">
        <v>140000</v>
      </c>
      <c r="L198" s="3" t="s">
        <v>144</v>
      </c>
      <c r="M198" s="3">
        <v>11200000</v>
      </c>
      <c r="N198" s="5">
        <v>44974</v>
      </c>
      <c r="O198" s="43">
        <f t="shared" ref="O198:O261" si="19">WEEKDAY(N198,2)</f>
        <v>5</v>
      </c>
      <c r="P198" s="43">
        <f t="shared" si="15"/>
        <v>2</v>
      </c>
      <c r="Q198" s="5">
        <v>44979</v>
      </c>
      <c r="R198" s="43">
        <f t="shared" ref="R198:R261" si="20">MONTH(Q198)</f>
        <v>2</v>
      </c>
      <c r="S198" s="2"/>
      <c r="T198" s="2"/>
      <c r="U198" s="6">
        <v>0</v>
      </c>
      <c r="V198" s="45">
        <f t="shared" si="16"/>
        <v>11200000</v>
      </c>
      <c r="W198" s="2" t="s">
        <v>133</v>
      </c>
      <c r="X198" t="str">
        <f t="shared" si="17"/>
        <v>1000001111NIA BANGUNANHARRYAGT602518RdPozlana Dark60X6080BOX86,4M2140000Hijau112000004497452449792011200000Jakarta</v>
      </c>
    </row>
    <row r="199" spans="1:24" x14ac:dyDescent="0.3">
      <c r="A199" s="2">
        <v>1000001111</v>
      </c>
      <c r="B199" s="2" t="s">
        <v>131</v>
      </c>
      <c r="C199" s="2" t="s">
        <v>132</v>
      </c>
      <c r="D199" s="2" t="s">
        <v>113</v>
      </c>
      <c r="E199" s="2" t="s">
        <v>114</v>
      </c>
      <c r="F199" s="2" t="s">
        <v>67</v>
      </c>
      <c r="G199" s="3">
        <v>60</v>
      </c>
      <c r="H199" s="2" t="s">
        <v>68</v>
      </c>
      <c r="I199" s="4">
        <v>64.8</v>
      </c>
      <c r="J199" s="2" t="s">
        <v>69</v>
      </c>
      <c r="K199" s="3">
        <v>140000</v>
      </c>
      <c r="L199" s="3" t="s">
        <v>144</v>
      </c>
      <c r="M199" s="3">
        <v>8400000</v>
      </c>
      <c r="N199" s="5">
        <v>44977</v>
      </c>
      <c r="O199" s="43">
        <f t="shared" si="19"/>
        <v>1</v>
      </c>
      <c r="P199" s="43">
        <f t="shared" si="15"/>
        <v>2</v>
      </c>
      <c r="Q199" s="5">
        <v>44977</v>
      </c>
      <c r="R199" s="43">
        <f t="shared" si="20"/>
        <v>2</v>
      </c>
      <c r="S199" s="2"/>
      <c r="T199" s="2"/>
      <c r="U199" s="6">
        <v>0</v>
      </c>
      <c r="V199" s="45">
        <f t="shared" si="16"/>
        <v>8400000</v>
      </c>
      <c r="W199" s="2" t="s">
        <v>133</v>
      </c>
      <c r="X199" t="str">
        <f t="shared" si="17"/>
        <v>1000001111NIA BANGUNANHARRYAGT602121RdMelbourne White60X6060BOX64,8M2140000Hijau8400000449771244977208400000Jakarta</v>
      </c>
    </row>
    <row r="200" spans="1:24" x14ac:dyDescent="0.3">
      <c r="A200" s="2">
        <v>1000001212</v>
      </c>
      <c r="B200" s="2" t="s">
        <v>72</v>
      </c>
      <c r="C200" s="2" t="s">
        <v>64</v>
      </c>
      <c r="D200" s="2" t="s">
        <v>163</v>
      </c>
      <c r="E200" s="2" t="s">
        <v>164</v>
      </c>
      <c r="F200" s="2" t="s">
        <v>67</v>
      </c>
      <c r="G200" s="3">
        <v>1</v>
      </c>
      <c r="H200" s="2" t="s">
        <v>68</v>
      </c>
      <c r="I200" s="4">
        <v>1.08</v>
      </c>
      <c r="J200" s="2" t="s">
        <v>69</v>
      </c>
      <c r="K200" s="3">
        <v>140000</v>
      </c>
      <c r="L200" s="3" t="s">
        <v>144</v>
      </c>
      <c r="M200" s="3">
        <v>140000</v>
      </c>
      <c r="N200" s="5">
        <v>44958</v>
      </c>
      <c r="O200" s="43">
        <f t="shared" si="19"/>
        <v>3</v>
      </c>
      <c r="P200" s="43">
        <f t="shared" si="15"/>
        <v>2</v>
      </c>
      <c r="Q200" s="5">
        <v>44958</v>
      </c>
      <c r="R200" s="43">
        <f t="shared" si="20"/>
        <v>2</v>
      </c>
      <c r="S200" s="2"/>
      <c r="T200" s="2"/>
      <c r="U200" s="6">
        <v>0</v>
      </c>
      <c r="V200" s="45">
        <f t="shared" si="16"/>
        <v>140000</v>
      </c>
      <c r="W200" s="2" t="s">
        <v>75</v>
      </c>
      <c r="X200" t="str">
        <f t="shared" si="17"/>
        <v>1000001212KARYA MATERIALBAMBANGAGT602603RdVeneziana Bone60X601BOX1,08M2140000Hijau14000044958324495820140000Bekasi</v>
      </c>
    </row>
    <row r="201" spans="1:24" x14ac:dyDescent="0.3">
      <c r="A201" s="2">
        <v>1000001212</v>
      </c>
      <c r="B201" s="2" t="s">
        <v>72</v>
      </c>
      <c r="C201" s="2" t="s">
        <v>64</v>
      </c>
      <c r="D201" s="2" t="s">
        <v>151</v>
      </c>
      <c r="E201" s="2" t="s">
        <v>152</v>
      </c>
      <c r="F201" s="2" t="s">
        <v>67</v>
      </c>
      <c r="G201" s="3">
        <v>6</v>
      </c>
      <c r="H201" s="2" t="s">
        <v>68</v>
      </c>
      <c r="I201" s="4">
        <v>6.48</v>
      </c>
      <c r="J201" s="2" t="s">
        <v>69</v>
      </c>
      <c r="K201" s="3">
        <v>140000</v>
      </c>
      <c r="L201" s="3" t="s">
        <v>144</v>
      </c>
      <c r="M201" s="3">
        <v>840000</v>
      </c>
      <c r="N201" s="5">
        <v>44960</v>
      </c>
      <c r="O201" s="43">
        <f t="shared" si="19"/>
        <v>5</v>
      </c>
      <c r="P201" s="43">
        <f t="shared" si="15"/>
        <v>2</v>
      </c>
      <c r="Q201" s="5">
        <v>44960</v>
      </c>
      <c r="R201" s="43">
        <f t="shared" si="20"/>
        <v>2</v>
      </c>
      <c r="S201" s="2"/>
      <c r="T201" s="2"/>
      <c r="U201" s="6">
        <v>0</v>
      </c>
      <c r="V201" s="45">
        <f t="shared" si="16"/>
        <v>840000</v>
      </c>
      <c r="W201" s="2" t="s">
        <v>75</v>
      </c>
      <c r="X201" t="str">
        <f t="shared" si="17"/>
        <v>1000001212KARYA MATERIALBAMBANGAGT602057RdPiccadilly Grey60X606BOX6,48M2140000Hijau84000044960524496020840000Bekasi</v>
      </c>
    </row>
    <row r="202" spans="1:24" x14ac:dyDescent="0.3">
      <c r="A202" s="2">
        <v>1000001212</v>
      </c>
      <c r="B202" s="2" t="s">
        <v>72</v>
      </c>
      <c r="C202" s="2" t="s">
        <v>64</v>
      </c>
      <c r="D202" s="2" t="s">
        <v>151</v>
      </c>
      <c r="E202" s="2" t="s">
        <v>152</v>
      </c>
      <c r="F202" s="2" t="s">
        <v>67</v>
      </c>
      <c r="G202" s="3">
        <v>5</v>
      </c>
      <c r="H202" s="2" t="s">
        <v>68</v>
      </c>
      <c r="I202" s="4">
        <v>5.4</v>
      </c>
      <c r="J202" s="2" t="s">
        <v>69</v>
      </c>
      <c r="K202" s="3">
        <v>140000</v>
      </c>
      <c r="L202" s="3" t="s">
        <v>144</v>
      </c>
      <c r="M202" s="3">
        <v>700000</v>
      </c>
      <c r="N202" s="5">
        <v>44963</v>
      </c>
      <c r="O202" s="43">
        <f t="shared" si="19"/>
        <v>1</v>
      </c>
      <c r="P202" s="43">
        <f t="shared" si="15"/>
        <v>2</v>
      </c>
      <c r="Q202" s="5">
        <v>44963</v>
      </c>
      <c r="R202" s="43">
        <f t="shared" si="20"/>
        <v>2</v>
      </c>
      <c r="S202" s="2"/>
      <c r="T202" s="2"/>
      <c r="U202" s="6">
        <v>0</v>
      </c>
      <c r="V202" s="45">
        <f t="shared" si="16"/>
        <v>700000</v>
      </c>
      <c r="W202" s="2" t="s">
        <v>75</v>
      </c>
      <c r="X202" t="str">
        <f t="shared" si="17"/>
        <v>1000001212KARYA MATERIALBAMBANGAGT602057RdPiccadilly Grey60X605BOX5,4M2140000Hijau70000044963124496320700000Bekasi</v>
      </c>
    </row>
    <row r="203" spans="1:24" x14ac:dyDescent="0.3">
      <c r="A203" s="2">
        <v>1000001111</v>
      </c>
      <c r="B203" s="2" t="s">
        <v>131</v>
      </c>
      <c r="C203" s="2" t="s">
        <v>132</v>
      </c>
      <c r="D203" s="2" t="s">
        <v>101</v>
      </c>
      <c r="E203" s="2" t="s">
        <v>102</v>
      </c>
      <c r="F203" s="2" t="s">
        <v>67</v>
      </c>
      <c r="G203" s="3">
        <v>4</v>
      </c>
      <c r="H203" s="2" t="s">
        <v>68</v>
      </c>
      <c r="I203" s="4">
        <v>4.32</v>
      </c>
      <c r="J203" s="2" t="s">
        <v>69</v>
      </c>
      <c r="K203" s="3">
        <v>140000</v>
      </c>
      <c r="L203" s="3" t="s">
        <v>144</v>
      </c>
      <c r="M203" s="3">
        <v>560000</v>
      </c>
      <c r="N203" s="5">
        <v>44964</v>
      </c>
      <c r="O203" s="43">
        <f t="shared" si="19"/>
        <v>2</v>
      </c>
      <c r="P203" s="43">
        <f t="shared" si="15"/>
        <v>2</v>
      </c>
      <c r="Q203" s="5">
        <v>44964</v>
      </c>
      <c r="R203" s="43">
        <f t="shared" si="20"/>
        <v>2</v>
      </c>
      <c r="S203" s="2"/>
      <c r="T203" s="2"/>
      <c r="U203" s="6">
        <v>0</v>
      </c>
      <c r="V203" s="45">
        <f t="shared" si="16"/>
        <v>560000</v>
      </c>
      <c r="W203" s="2" t="s">
        <v>133</v>
      </c>
      <c r="X203" t="str">
        <f t="shared" si="17"/>
        <v>1000001111NIA BANGUNANHARRYAGT602251RdYokohama Bone60X604BOX4,32M2140000Hijau56000044964224496420560000Jakarta</v>
      </c>
    </row>
    <row r="204" spans="1:24" x14ac:dyDescent="0.3">
      <c r="A204" s="2">
        <v>1000001212</v>
      </c>
      <c r="B204" s="2" t="s">
        <v>72</v>
      </c>
      <c r="C204" s="2" t="s">
        <v>64</v>
      </c>
      <c r="D204" s="2" t="s">
        <v>165</v>
      </c>
      <c r="E204" s="2" t="s">
        <v>166</v>
      </c>
      <c r="F204" s="2" t="s">
        <v>67</v>
      </c>
      <c r="G204" s="3">
        <v>6</v>
      </c>
      <c r="H204" s="2" t="s">
        <v>68</v>
      </c>
      <c r="I204" s="4">
        <v>6.48</v>
      </c>
      <c r="J204" s="2" t="s">
        <v>69</v>
      </c>
      <c r="K204" s="3">
        <v>140000</v>
      </c>
      <c r="L204" s="3" t="s">
        <v>144</v>
      </c>
      <c r="M204" s="3">
        <v>840000</v>
      </c>
      <c r="N204" s="5">
        <v>44991</v>
      </c>
      <c r="O204" s="43">
        <f t="shared" si="19"/>
        <v>1</v>
      </c>
      <c r="P204" s="43">
        <f t="shared" si="15"/>
        <v>3</v>
      </c>
      <c r="Q204" s="5">
        <v>44991</v>
      </c>
      <c r="R204" s="43">
        <f t="shared" si="20"/>
        <v>3</v>
      </c>
      <c r="S204" s="2" t="s">
        <v>17</v>
      </c>
      <c r="T204" s="2" t="s">
        <v>91</v>
      </c>
      <c r="U204" s="6">
        <v>1500</v>
      </c>
      <c r="V204" s="45">
        <f t="shared" si="16"/>
        <v>838500</v>
      </c>
      <c r="W204" s="2" t="s">
        <v>75</v>
      </c>
      <c r="X204" t="str">
        <f t="shared" si="17"/>
        <v>1000001212KARYA MATERIALBAMBANGAGT602058RdPiccadilly Taupe60X606BOX6,48M2140000Hijau8400004499113449913Promo LebaranPromo Diskon Langsung1500838500Bekasi</v>
      </c>
    </row>
    <row r="205" spans="1:24" x14ac:dyDescent="0.3">
      <c r="A205" s="2">
        <v>1000001111</v>
      </c>
      <c r="B205" s="2" t="s">
        <v>131</v>
      </c>
      <c r="C205" s="2" t="s">
        <v>132</v>
      </c>
      <c r="D205" s="2" t="s">
        <v>101</v>
      </c>
      <c r="E205" s="2" t="s">
        <v>102</v>
      </c>
      <c r="F205" s="2" t="s">
        <v>67</v>
      </c>
      <c r="G205" s="3">
        <v>8</v>
      </c>
      <c r="H205" s="2" t="s">
        <v>68</v>
      </c>
      <c r="I205" s="4">
        <v>8.64</v>
      </c>
      <c r="J205" s="2" t="s">
        <v>69</v>
      </c>
      <c r="K205" s="3">
        <v>140000</v>
      </c>
      <c r="L205" s="3" t="s">
        <v>144</v>
      </c>
      <c r="M205" s="3">
        <v>1120000</v>
      </c>
      <c r="N205" s="5">
        <v>44992</v>
      </c>
      <c r="O205" s="43">
        <f t="shared" si="19"/>
        <v>2</v>
      </c>
      <c r="P205" s="43">
        <f t="shared" si="15"/>
        <v>3</v>
      </c>
      <c r="Q205" s="5">
        <v>44992</v>
      </c>
      <c r="R205" s="43">
        <f t="shared" si="20"/>
        <v>3</v>
      </c>
      <c r="S205" s="2" t="s">
        <v>17</v>
      </c>
      <c r="T205" s="2" t="s">
        <v>91</v>
      </c>
      <c r="U205" s="6">
        <v>1500</v>
      </c>
      <c r="V205" s="45">
        <f t="shared" si="16"/>
        <v>1118500</v>
      </c>
      <c r="W205" s="2" t="s">
        <v>133</v>
      </c>
      <c r="X205" t="str">
        <f t="shared" si="17"/>
        <v>1000001111NIA BANGUNANHARRYAGT602251RdYokohama Bone60X608BOX8,64M2140000Hijau11200004499223449923Promo LebaranPromo Diskon Langsung15001118500Jakarta</v>
      </c>
    </row>
    <row r="206" spans="1:24" x14ac:dyDescent="0.3">
      <c r="A206" s="2">
        <v>1000001212</v>
      </c>
      <c r="B206" s="2" t="s">
        <v>72</v>
      </c>
      <c r="C206" s="2" t="s">
        <v>64</v>
      </c>
      <c r="D206" s="2" t="s">
        <v>149</v>
      </c>
      <c r="E206" s="2" t="s">
        <v>150</v>
      </c>
      <c r="F206" s="2" t="s">
        <v>67</v>
      </c>
      <c r="G206" s="3">
        <v>1</v>
      </c>
      <c r="H206" s="2" t="s">
        <v>68</v>
      </c>
      <c r="I206" s="4">
        <v>1.08</v>
      </c>
      <c r="J206" s="2" t="s">
        <v>69</v>
      </c>
      <c r="K206" s="3">
        <v>140000</v>
      </c>
      <c r="L206" s="3" t="s">
        <v>144</v>
      </c>
      <c r="M206" s="3">
        <v>140000</v>
      </c>
      <c r="N206" s="5">
        <v>45005</v>
      </c>
      <c r="O206" s="43">
        <f t="shared" si="19"/>
        <v>1</v>
      </c>
      <c r="P206" s="43">
        <f t="shared" si="15"/>
        <v>3</v>
      </c>
      <c r="Q206" s="5">
        <v>45005</v>
      </c>
      <c r="R206" s="43">
        <f t="shared" si="20"/>
        <v>3</v>
      </c>
      <c r="S206" s="2" t="s">
        <v>17</v>
      </c>
      <c r="T206" s="2" t="s">
        <v>91</v>
      </c>
      <c r="U206" s="6">
        <v>1500</v>
      </c>
      <c r="V206" s="45">
        <f t="shared" si="16"/>
        <v>138500</v>
      </c>
      <c r="W206" s="2" t="s">
        <v>75</v>
      </c>
      <c r="X206" t="str">
        <f t="shared" si="17"/>
        <v>1000001212KARYA MATERIALBAMBANGAGT602451RdChicago Grey60X601BOX1,08M2140000Hijau1400004500513450053Promo LebaranPromo Diskon Langsung1500138500Bekasi</v>
      </c>
    </row>
    <row r="207" spans="1:24" x14ac:dyDescent="0.3">
      <c r="A207" s="2">
        <v>1000001111</v>
      </c>
      <c r="B207" s="2" t="s">
        <v>131</v>
      </c>
      <c r="C207" s="2" t="s">
        <v>132</v>
      </c>
      <c r="D207" s="2" t="s">
        <v>103</v>
      </c>
      <c r="E207" s="2" t="s">
        <v>104</v>
      </c>
      <c r="F207" s="2" t="s">
        <v>67</v>
      </c>
      <c r="G207" s="3">
        <v>80</v>
      </c>
      <c r="H207" s="2" t="s">
        <v>68</v>
      </c>
      <c r="I207" s="4">
        <v>86.4</v>
      </c>
      <c r="J207" s="2" t="s">
        <v>69</v>
      </c>
      <c r="K207" s="3">
        <v>140000</v>
      </c>
      <c r="L207" s="3" t="s">
        <v>144</v>
      </c>
      <c r="M207" s="3">
        <v>11200000</v>
      </c>
      <c r="N207" s="5">
        <v>45001</v>
      </c>
      <c r="O207" s="43">
        <f t="shared" si="19"/>
        <v>4</v>
      </c>
      <c r="P207" s="43">
        <f t="shared" si="15"/>
        <v>3</v>
      </c>
      <c r="Q207" s="5">
        <v>45008</v>
      </c>
      <c r="R207" s="43">
        <f t="shared" si="20"/>
        <v>3</v>
      </c>
      <c r="S207" s="2" t="s">
        <v>17</v>
      </c>
      <c r="T207" s="2" t="s">
        <v>91</v>
      </c>
      <c r="U207" s="6">
        <v>1500</v>
      </c>
      <c r="V207" s="45">
        <f t="shared" si="16"/>
        <v>11198500</v>
      </c>
      <c r="W207" s="2" t="s">
        <v>133</v>
      </c>
      <c r="X207" t="str">
        <f t="shared" si="17"/>
        <v>1000001111NIA BANGUNANHARRYAGT602518RdPozlana Dark60X6080BOX86,4M2140000Hijau112000004500143450083Promo LebaranPromo Diskon Langsung150011198500Jakarta</v>
      </c>
    </row>
    <row r="208" spans="1:24" x14ac:dyDescent="0.3">
      <c r="A208" s="2">
        <v>1000001111</v>
      </c>
      <c r="B208" s="2" t="s">
        <v>131</v>
      </c>
      <c r="C208" s="2" t="s">
        <v>132</v>
      </c>
      <c r="D208" s="2" t="s">
        <v>113</v>
      </c>
      <c r="E208" s="2" t="s">
        <v>114</v>
      </c>
      <c r="F208" s="2" t="s">
        <v>67</v>
      </c>
      <c r="G208" s="3">
        <v>80</v>
      </c>
      <c r="H208" s="2" t="s">
        <v>68</v>
      </c>
      <c r="I208" s="4">
        <v>86.4</v>
      </c>
      <c r="J208" s="2" t="s">
        <v>69</v>
      </c>
      <c r="K208" s="3">
        <v>140000</v>
      </c>
      <c r="L208" s="3" t="s">
        <v>144</v>
      </c>
      <c r="M208" s="3">
        <v>11200000</v>
      </c>
      <c r="N208" s="5">
        <v>45001</v>
      </c>
      <c r="O208" s="43">
        <f t="shared" si="19"/>
        <v>4</v>
      </c>
      <c r="P208" s="43">
        <f t="shared" si="15"/>
        <v>3</v>
      </c>
      <c r="Q208" s="5">
        <v>45008</v>
      </c>
      <c r="R208" s="43">
        <f t="shared" si="20"/>
        <v>3</v>
      </c>
      <c r="S208" s="2" t="s">
        <v>17</v>
      </c>
      <c r="T208" s="2" t="s">
        <v>91</v>
      </c>
      <c r="U208" s="6">
        <v>1500</v>
      </c>
      <c r="V208" s="45">
        <f t="shared" si="16"/>
        <v>11198500</v>
      </c>
      <c r="W208" s="2" t="s">
        <v>133</v>
      </c>
      <c r="X208" t="str">
        <f t="shared" si="17"/>
        <v>1000001111NIA BANGUNANHARRYAGT602121RdMelbourne White60X6080BOX86,4M2140000Hijau112000004500143450083Promo LebaranPromo Diskon Langsung150011198500Jakarta</v>
      </c>
    </row>
    <row r="209" spans="1:24" x14ac:dyDescent="0.3">
      <c r="A209" s="2">
        <v>1000001111</v>
      </c>
      <c r="B209" s="2" t="s">
        <v>131</v>
      </c>
      <c r="C209" s="2" t="s">
        <v>132</v>
      </c>
      <c r="D209" s="2" t="s">
        <v>167</v>
      </c>
      <c r="E209" s="2" t="s">
        <v>168</v>
      </c>
      <c r="F209" s="2" t="s">
        <v>67</v>
      </c>
      <c r="G209" s="3">
        <v>80</v>
      </c>
      <c r="H209" s="2" t="s">
        <v>68</v>
      </c>
      <c r="I209" s="4">
        <v>86.4</v>
      </c>
      <c r="J209" s="2" t="s">
        <v>69</v>
      </c>
      <c r="K209" s="3">
        <v>140000</v>
      </c>
      <c r="L209" s="3" t="s">
        <v>144</v>
      </c>
      <c r="M209" s="3">
        <v>11200000</v>
      </c>
      <c r="N209" s="5">
        <v>45001</v>
      </c>
      <c r="O209" s="43">
        <f t="shared" si="19"/>
        <v>4</v>
      </c>
      <c r="P209" s="43">
        <f t="shared" si="15"/>
        <v>3</v>
      </c>
      <c r="Q209" s="5">
        <v>45008</v>
      </c>
      <c r="R209" s="43">
        <f t="shared" si="20"/>
        <v>3</v>
      </c>
      <c r="S209" s="2" t="s">
        <v>17</v>
      </c>
      <c r="T209" s="2" t="s">
        <v>91</v>
      </c>
      <c r="U209" s="6">
        <v>1500</v>
      </c>
      <c r="V209" s="45">
        <f t="shared" si="16"/>
        <v>11198500</v>
      </c>
      <c r="W209" s="2" t="s">
        <v>133</v>
      </c>
      <c r="X209" t="str">
        <f t="shared" si="17"/>
        <v>1000001111NIA BANGUNANHARRYAGT602016RdBergamo Rustic60X6080BOX86,4M2140000Hijau112000004500143450083Promo LebaranPromo Diskon Langsung150011198500Jakarta</v>
      </c>
    </row>
    <row r="210" spans="1:24" x14ac:dyDescent="0.3">
      <c r="A210" s="2">
        <v>1000001111</v>
      </c>
      <c r="B210" s="2" t="s">
        <v>131</v>
      </c>
      <c r="C210" s="2" t="s">
        <v>132</v>
      </c>
      <c r="D210" s="2" t="s">
        <v>96</v>
      </c>
      <c r="E210" s="2" t="s">
        <v>97</v>
      </c>
      <c r="F210" s="2" t="s">
        <v>67</v>
      </c>
      <c r="G210" s="3">
        <v>5</v>
      </c>
      <c r="H210" s="2" t="s">
        <v>68</v>
      </c>
      <c r="I210" s="4">
        <v>5.4</v>
      </c>
      <c r="J210" s="2" t="s">
        <v>69</v>
      </c>
      <c r="K210" s="3">
        <v>140000</v>
      </c>
      <c r="L210" s="3" t="s">
        <v>144</v>
      </c>
      <c r="M210" s="3">
        <v>700000</v>
      </c>
      <c r="N210" s="5">
        <v>45006</v>
      </c>
      <c r="O210" s="43">
        <f t="shared" si="19"/>
        <v>2</v>
      </c>
      <c r="P210" s="43">
        <f t="shared" si="15"/>
        <v>3</v>
      </c>
      <c r="Q210" s="5">
        <v>45010</v>
      </c>
      <c r="R210" s="43">
        <f t="shared" si="20"/>
        <v>3</v>
      </c>
      <c r="S210" s="2" t="s">
        <v>17</v>
      </c>
      <c r="T210" s="2" t="s">
        <v>91</v>
      </c>
      <c r="U210" s="6">
        <v>1500</v>
      </c>
      <c r="V210" s="45">
        <f t="shared" si="16"/>
        <v>698500</v>
      </c>
      <c r="W210" s="2" t="s">
        <v>133</v>
      </c>
      <c r="X210" t="str">
        <f t="shared" si="17"/>
        <v>1000001111NIA BANGUNANHARRYAGT602145RdVancouver Bone60X605BOX5,4M2140000Hijau7000004500623450103Promo LebaranPromo Diskon Langsung1500698500Jakarta</v>
      </c>
    </row>
    <row r="211" spans="1:24" x14ac:dyDescent="0.3">
      <c r="A211" s="2">
        <v>1000001111</v>
      </c>
      <c r="B211" s="2" t="s">
        <v>131</v>
      </c>
      <c r="C211" s="2" t="s">
        <v>132</v>
      </c>
      <c r="D211" s="2" t="s">
        <v>121</v>
      </c>
      <c r="E211" s="2" t="s">
        <v>122</v>
      </c>
      <c r="F211" s="2" t="s">
        <v>67</v>
      </c>
      <c r="G211" s="3">
        <v>11</v>
      </c>
      <c r="H211" s="2" t="s">
        <v>68</v>
      </c>
      <c r="I211" s="4">
        <v>11.88</v>
      </c>
      <c r="J211" s="2" t="s">
        <v>69</v>
      </c>
      <c r="K211" s="3">
        <v>140000</v>
      </c>
      <c r="L211" s="3" t="s">
        <v>144</v>
      </c>
      <c r="M211" s="3">
        <v>1540000</v>
      </c>
      <c r="N211" s="5">
        <v>45009</v>
      </c>
      <c r="O211" s="43">
        <f t="shared" si="19"/>
        <v>5</v>
      </c>
      <c r="P211" s="43">
        <f t="shared" si="15"/>
        <v>3</v>
      </c>
      <c r="Q211" s="5">
        <v>45010</v>
      </c>
      <c r="R211" s="43">
        <f t="shared" si="20"/>
        <v>3</v>
      </c>
      <c r="S211" s="2" t="s">
        <v>17</v>
      </c>
      <c r="T211" s="2" t="s">
        <v>91</v>
      </c>
      <c r="U211" s="6">
        <v>1500</v>
      </c>
      <c r="V211" s="45">
        <f t="shared" si="16"/>
        <v>1538500</v>
      </c>
      <c r="W211" s="2" t="s">
        <v>133</v>
      </c>
      <c r="X211" t="str">
        <f t="shared" si="17"/>
        <v>1000001111NIA BANGUNANHARRYAGT602609RdDomus Bone60X6011BOX11,88M2140000Hijau15400004500953450103Promo LebaranPromo Diskon Langsung15001538500Jakarta</v>
      </c>
    </row>
    <row r="212" spans="1:24" x14ac:dyDescent="0.3">
      <c r="A212" s="2">
        <v>1000001111</v>
      </c>
      <c r="B212" s="2" t="s">
        <v>131</v>
      </c>
      <c r="C212" s="2" t="s">
        <v>132</v>
      </c>
      <c r="D212" s="2" t="s">
        <v>103</v>
      </c>
      <c r="E212" s="2" t="s">
        <v>104</v>
      </c>
      <c r="F212" s="2" t="s">
        <v>67</v>
      </c>
      <c r="G212" s="3">
        <v>80</v>
      </c>
      <c r="H212" s="2" t="s">
        <v>68</v>
      </c>
      <c r="I212" s="4">
        <v>86.4</v>
      </c>
      <c r="J212" s="2" t="s">
        <v>69</v>
      </c>
      <c r="K212" s="3">
        <v>140000</v>
      </c>
      <c r="L212" s="3" t="s">
        <v>144</v>
      </c>
      <c r="M212" s="3">
        <v>11200000</v>
      </c>
      <c r="N212" s="5">
        <v>45012</v>
      </c>
      <c r="O212" s="43">
        <f t="shared" si="19"/>
        <v>1</v>
      </c>
      <c r="P212" s="43">
        <f t="shared" si="15"/>
        <v>3</v>
      </c>
      <c r="Q212" s="5">
        <v>45012</v>
      </c>
      <c r="R212" s="43">
        <f t="shared" si="20"/>
        <v>3</v>
      </c>
      <c r="S212" s="2" t="s">
        <v>17</v>
      </c>
      <c r="T212" s="2" t="s">
        <v>91</v>
      </c>
      <c r="U212" s="6">
        <v>1500</v>
      </c>
      <c r="V212" s="45">
        <f t="shared" si="16"/>
        <v>11198500</v>
      </c>
      <c r="W212" s="2" t="s">
        <v>133</v>
      </c>
      <c r="X212" t="str">
        <f t="shared" si="17"/>
        <v>1000001111NIA BANGUNANHARRYAGT602518RdPozlana Dark60X6080BOX86,4M2140000Hijau112000004501213450123Promo LebaranPromo Diskon Langsung150011198500Jakarta</v>
      </c>
    </row>
    <row r="213" spans="1:24" x14ac:dyDescent="0.3">
      <c r="A213" s="2">
        <v>1000001111</v>
      </c>
      <c r="B213" s="2" t="s">
        <v>131</v>
      </c>
      <c r="C213" s="2" t="s">
        <v>132</v>
      </c>
      <c r="D213" s="2" t="s">
        <v>123</v>
      </c>
      <c r="E213" s="2" t="s">
        <v>124</v>
      </c>
      <c r="F213" s="2" t="s">
        <v>67</v>
      </c>
      <c r="G213" s="3">
        <v>40</v>
      </c>
      <c r="H213" s="2" t="s">
        <v>68</v>
      </c>
      <c r="I213" s="4">
        <v>43.2</v>
      </c>
      <c r="J213" s="2" t="s">
        <v>69</v>
      </c>
      <c r="K213" s="3">
        <v>140000</v>
      </c>
      <c r="L213" s="3" t="s">
        <v>144</v>
      </c>
      <c r="M213" s="3">
        <v>5600000</v>
      </c>
      <c r="N213" s="5">
        <v>45012</v>
      </c>
      <c r="O213" s="43">
        <f t="shared" si="19"/>
        <v>1</v>
      </c>
      <c r="P213" s="43">
        <f t="shared" si="15"/>
        <v>3</v>
      </c>
      <c r="Q213" s="5">
        <v>45012</v>
      </c>
      <c r="R213" s="43">
        <f t="shared" si="20"/>
        <v>3</v>
      </c>
      <c r="S213" s="2" t="s">
        <v>17</v>
      </c>
      <c r="T213" s="2" t="s">
        <v>91</v>
      </c>
      <c r="U213" s="6">
        <v>1500</v>
      </c>
      <c r="V213" s="45">
        <f t="shared" si="16"/>
        <v>5598500</v>
      </c>
      <c r="W213" s="2" t="s">
        <v>133</v>
      </c>
      <c r="X213" t="str">
        <f t="shared" si="17"/>
        <v>1000001111NIA BANGUNANHARRYAGT602517RdPozlana Light60X6040BOX43,2M2140000Hijau56000004501213450123Promo LebaranPromo Diskon Langsung15005598500Jakarta</v>
      </c>
    </row>
    <row r="214" spans="1:24" x14ac:dyDescent="0.3">
      <c r="A214" s="2">
        <v>1000001212</v>
      </c>
      <c r="B214" s="2" t="s">
        <v>72</v>
      </c>
      <c r="C214" s="2" t="s">
        <v>64</v>
      </c>
      <c r="D214" s="2" t="s">
        <v>103</v>
      </c>
      <c r="E214" s="2" t="s">
        <v>104</v>
      </c>
      <c r="F214" s="2" t="s">
        <v>67</v>
      </c>
      <c r="G214" s="3">
        <v>20</v>
      </c>
      <c r="H214" s="2" t="s">
        <v>68</v>
      </c>
      <c r="I214" s="4">
        <v>21.6</v>
      </c>
      <c r="J214" s="2" t="s">
        <v>69</v>
      </c>
      <c r="K214" s="3">
        <v>140000</v>
      </c>
      <c r="L214" s="3" t="s">
        <v>144</v>
      </c>
      <c r="M214" s="3">
        <v>2800000</v>
      </c>
      <c r="N214" s="5">
        <v>45026</v>
      </c>
      <c r="O214" s="43">
        <f t="shared" si="19"/>
        <v>1</v>
      </c>
      <c r="P214" s="43">
        <f t="shared" si="15"/>
        <v>4</v>
      </c>
      <c r="Q214" s="5">
        <v>45028</v>
      </c>
      <c r="R214" s="43">
        <f t="shared" si="20"/>
        <v>4</v>
      </c>
      <c r="S214" s="2" t="s">
        <v>17</v>
      </c>
      <c r="T214" s="2" t="s">
        <v>91</v>
      </c>
      <c r="U214" s="6">
        <v>1500</v>
      </c>
      <c r="V214" s="45">
        <f t="shared" si="16"/>
        <v>2798500</v>
      </c>
      <c r="W214" s="2" t="s">
        <v>75</v>
      </c>
      <c r="X214" t="str">
        <f t="shared" si="17"/>
        <v>1000001212KARYA MATERIALBAMBANGAGT602518RdPozlana Dark60X6020BOX21,6M2140000Hijau28000004502614450284Promo LebaranPromo Diskon Langsung15002798500Bekasi</v>
      </c>
    </row>
    <row r="215" spans="1:24" x14ac:dyDescent="0.3">
      <c r="A215" s="2">
        <v>1000001212</v>
      </c>
      <c r="B215" s="2" t="s">
        <v>72</v>
      </c>
      <c r="C215" s="2" t="s">
        <v>64</v>
      </c>
      <c r="D215" s="2" t="s">
        <v>149</v>
      </c>
      <c r="E215" s="2" t="s">
        <v>150</v>
      </c>
      <c r="F215" s="2" t="s">
        <v>67</v>
      </c>
      <c r="G215" s="3">
        <v>29</v>
      </c>
      <c r="H215" s="2" t="s">
        <v>68</v>
      </c>
      <c r="I215" s="4">
        <v>31.32</v>
      </c>
      <c r="J215" s="2" t="s">
        <v>69</v>
      </c>
      <c r="K215" s="3">
        <v>140000</v>
      </c>
      <c r="L215" s="3" t="s">
        <v>144</v>
      </c>
      <c r="M215" s="3">
        <v>4060000</v>
      </c>
      <c r="N215" s="5">
        <v>45029</v>
      </c>
      <c r="O215" s="43">
        <f t="shared" si="19"/>
        <v>4</v>
      </c>
      <c r="P215" s="43">
        <f t="shared" si="15"/>
        <v>4</v>
      </c>
      <c r="Q215" s="5">
        <v>45029</v>
      </c>
      <c r="R215" s="43">
        <f t="shared" si="20"/>
        <v>4</v>
      </c>
      <c r="S215" s="2" t="s">
        <v>17</v>
      </c>
      <c r="T215" s="2" t="s">
        <v>91</v>
      </c>
      <c r="U215" s="6">
        <v>1500</v>
      </c>
      <c r="V215" s="45">
        <f t="shared" si="16"/>
        <v>4058500</v>
      </c>
      <c r="W215" s="2" t="s">
        <v>75</v>
      </c>
      <c r="X215" t="str">
        <f t="shared" si="17"/>
        <v>1000001212KARYA MATERIALBAMBANGAGT602451RdChicago Grey60X6029BOX31,32M2140000Hijau40600004502944450294Promo LebaranPromo Diskon Langsung15004058500Bekasi</v>
      </c>
    </row>
    <row r="216" spans="1:24" x14ac:dyDescent="0.3">
      <c r="A216" s="2">
        <v>1000001212</v>
      </c>
      <c r="B216" s="2" t="s">
        <v>72</v>
      </c>
      <c r="C216" s="2" t="s">
        <v>64</v>
      </c>
      <c r="D216" s="2" t="s">
        <v>96</v>
      </c>
      <c r="E216" s="2" t="s">
        <v>97</v>
      </c>
      <c r="F216" s="2" t="s">
        <v>67</v>
      </c>
      <c r="G216" s="3">
        <v>24</v>
      </c>
      <c r="H216" s="2" t="s">
        <v>68</v>
      </c>
      <c r="I216" s="4">
        <v>25.92</v>
      </c>
      <c r="J216" s="2" t="s">
        <v>69</v>
      </c>
      <c r="K216" s="3">
        <v>140000</v>
      </c>
      <c r="L216" s="3" t="s">
        <v>144</v>
      </c>
      <c r="M216" s="3">
        <v>3360000</v>
      </c>
      <c r="N216" s="5">
        <v>45021</v>
      </c>
      <c r="O216" s="43">
        <f t="shared" si="19"/>
        <v>3</v>
      </c>
      <c r="P216" s="43">
        <f t="shared" si="15"/>
        <v>4</v>
      </c>
      <c r="Q216" s="5">
        <v>45022</v>
      </c>
      <c r="R216" s="43">
        <f t="shared" si="20"/>
        <v>4</v>
      </c>
      <c r="S216" s="2" t="s">
        <v>17</v>
      </c>
      <c r="T216" s="2" t="s">
        <v>91</v>
      </c>
      <c r="U216" s="6">
        <v>1500</v>
      </c>
      <c r="V216" s="45">
        <f t="shared" si="16"/>
        <v>3358500</v>
      </c>
      <c r="W216" s="2" t="s">
        <v>75</v>
      </c>
      <c r="X216" t="str">
        <f t="shared" si="17"/>
        <v>1000001212KARYA MATERIALBAMBANGAGT602145RdVancouver Bone60X6024BOX25,92M2140000Hijau33600004502134450224Promo LebaranPromo Diskon Langsung15003358500Bekasi</v>
      </c>
    </row>
    <row r="217" spans="1:24" x14ac:dyDescent="0.3">
      <c r="A217" s="2">
        <v>1000001111</v>
      </c>
      <c r="B217" s="2" t="s">
        <v>131</v>
      </c>
      <c r="C217" s="2" t="s">
        <v>132</v>
      </c>
      <c r="D217" s="2" t="s">
        <v>123</v>
      </c>
      <c r="E217" s="2" t="s">
        <v>124</v>
      </c>
      <c r="F217" s="2" t="s">
        <v>67</v>
      </c>
      <c r="G217" s="3">
        <v>18</v>
      </c>
      <c r="H217" s="2" t="s">
        <v>68</v>
      </c>
      <c r="I217" s="4">
        <v>19.440000000000001</v>
      </c>
      <c r="J217" s="2" t="s">
        <v>69</v>
      </c>
      <c r="K217" s="3">
        <v>140000</v>
      </c>
      <c r="L217" s="3" t="s">
        <v>144</v>
      </c>
      <c r="M217" s="3">
        <v>2520000</v>
      </c>
      <c r="N217" s="5">
        <v>45020</v>
      </c>
      <c r="O217" s="43">
        <f t="shared" si="19"/>
        <v>2</v>
      </c>
      <c r="P217" s="43">
        <f t="shared" si="15"/>
        <v>4</v>
      </c>
      <c r="Q217" s="5">
        <v>45043</v>
      </c>
      <c r="R217" s="43">
        <f t="shared" si="20"/>
        <v>4</v>
      </c>
      <c r="S217" s="2" t="s">
        <v>17</v>
      </c>
      <c r="T217" s="2" t="s">
        <v>91</v>
      </c>
      <c r="U217" s="6">
        <v>1500</v>
      </c>
      <c r="V217" s="45">
        <f t="shared" si="16"/>
        <v>2518500</v>
      </c>
      <c r="W217" s="2" t="s">
        <v>133</v>
      </c>
      <c r="X217" t="str">
        <f t="shared" si="17"/>
        <v>1000001111NIA BANGUNANHARRYAGT602517RdPozlana Light60X6018BOX19,44M2140000Hijau25200004502024450434Promo LebaranPromo Diskon Langsung15002518500Jakarta</v>
      </c>
    </row>
    <row r="218" spans="1:24" x14ac:dyDescent="0.3">
      <c r="A218" s="2">
        <v>1000001111</v>
      </c>
      <c r="B218" s="2" t="s">
        <v>131</v>
      </c>
      <c r="C218" s="2" t="s">
        <v>132</v>
      </c>
      <c r="D218" s="2" t="s">
        <v>96</v>
      </c>
      <c r="E218" s="2" t="s">
        <v>97</v>
      </c>
      <c r="F218" s="2" t="s">
        <v>67</v>
      </c>
      <c r="G218" s="3">
        <v>19</v>
      </c>
      <c r="H218" s="2" t="s">
        <v>68</v>
      </c>
      <c r="I218" s="4">
        <v>20.52</v>
      </c>
      <c r="J218" s="2" t="s">
        <v>69</v>
      </c>
      <c r="K218" s="3">
        <v>140000</v>
      </c>
      <c r="L218" s="3" t="s">
        <v>144</v>
      </c>
      <c r="M218" s="3">
        <v>2660000</v>
      </c>
      <c r="N218" s="5">
        <v>45054</v>
      </c>
      <c r="O218" s="43">
        <f t="shared" si="19"/>
        <v>1</v>
      </c>
      <c r="P218" s="43">
        <f t="shared" si="15"/>
        <v>5</v>
      </c>
      <c r="Q218" s="5">
        <v>45059</v>
      </c>
      <c r="R218" s="43">
        <f t="shared" si="20"/>
        <v>5</v>
      </c>
      <c r="S218" s="2" t="s">
        <v>17</v>
      </c>
      <c r="T218" s="2" t="s">
        <v>91</v>
      </c>
      <c r="U218" s="6">
        <v>1500</v>
      </c>
      <c r="V218" s="45">
        <f t="shared" si="16"/>
        <v>2658500</v>
      </c>
      <c r="W218" s="2" t="s">
        <v>133</v>
      </c>
      <c r="X218" t="str">
        <f t="shared" si="17"/>
        <v>1000001111NIA BANGUNANHARRYAGT602145RdVancouver Bone60X6019BOX20,52M2140000Hijau26600004505415450595Promo LebaranPromo Diskon Langsung15002658500Jakarta</v>
      </c>
    </row>
    <row r="219" spans="1:24" x14ac:dyDescent="0.3">
      <c r="A219" s="2">
        <v>1000001111</v>
      </c>
      <c r="B219" s="2" t="s">
        <v>131</v>
      </c>
      <c r="C219" s="2" t="s">
        <v>132</v>
      </c>
      <c r="D219" s="2" t="s">
        <v>96</v>
      </c>
      <c r="E219" s="2" t="s">
        <v>97</v>
      </c>
      <c r="F219" s="2" t="s">
        <v>67</v>
      </c>
      <c r="G219" s="3">
        <v>80</v>
      </c>
      <c r="H219" s="2" t="s">
        <v>68</v>
      </c>
      <c r="I219" s="4">
        <v>86.4</v>
      </c>
      <c r="J219" s="2" t="s">
        <v>69</v>
      </c>
      <c r="K219" s="3">
        <v>140000</v>
      </c>
      <c r="L219" s="3" t="s">
        <v>144</v>
      </c>
      <c r="M219" s="3">
        <v>11200000</v>
      </c>
      <c r="N219" s="5">
        <v>45056</v>
      </c>
      <c r="O219" s="43">
        <f t="shared" si="19"/>
        <v>3</v>
      </c>
      <c r="P219" s="43">
        <f t="shared" si="15"/>
        <v>5</v>
      </c>
      <c r="Q219" s="5">
        <v>45062</v>
      </c>
      <c r="R219" s="43">
        <f t="shared" si="20"/>
        <v>5</v>
      </c>
      <c r="S219" s="2" t="s">
        <v>17</v>
      </c>
      <c r="T219" s="2" t="s">
        <v>91</v>
      </c>
      <c r="U219" s="6">
        <v>1500</v>
      </c>
      <c r="V219" s="45">
        <f t="shared" si="16"/>
        <v>11198500</v>
      </c>
      <c r="W219" s="2" t="s">
        <v>133</v>
      </c>
      <c r="X219" t="str">
        <f t="shared" si="17"/>
        <v>1000001111NIA BANGUNANHARRYAGT602145RdVancouver Bone60X6080BOX86,4M2140000Hijau112000004505635450625Promo LebaranPromo Diskon Langsung150011198500Jakarta</v>
      </c>
    </row>
    <row r="220" spans="1:24" x14ac:dyDescent="0.3">
      <c r="A220" s="2">
        <v>1000001111</v>
      </c>
      <c r="B220" s="2" t="s">
        <v>131</v>
      </c>
      <c r="C220" s="2" t="s">
        <v>132</v>
      </c>
      <c r="D220" s="2" t="s">
        <v>105</v>
      </c>
      <c r="E220" s="2" t="s">
        <v>106</v>
      </c>
      <c r="F220" s="2" t="s">
        <v>67</v>
      </c>
      <c r="G220" s="3">
        <v>1</v>
      </c>
      <c r="H220" s="2" t="s">
        <v>68</v>
      </c>
      <c r="I220" s="4">
        <v>1.08</v>
      </c>
      <c r="J220" s="2" t="s">
        <v>69</v>
      </c>
      <c r="K220" s="3">
        <v>140000</v>
      </c>
      <c r="L220" s="3" t="s">
        <v>144</v>
      </c>
      <c r="M220" s="3">
        <v>140000</v>
      </c>
      <c r="N220" s="5">
        <v>45062</v>
      </c>
      <c r="O220" s="43">
        <f t="shared" si="19"/>
        <v>2</v>
      </c>
      <c r="P220" s="43">
        <f t="shared" si="15"/>
        <v>5</v>
      </c>
      <c r="Q220" s="5">
        <v>45062</v>
      </c>
      <c r="R220" s="43">
        <f t="shared" si="20"/>
        <v>5</v>
      </c>
      <c r="S220" s="2" t="s">
        <v>17</v>
      </c>
      <c r="T220" s="2" t="s">
        <v>91</v>
      </c>
      <c r="U220" s="6">
        <v>1500</v>
      </c>
      <c r="V220" s="45">
        <f t="shared" si="16"/>
        <v>138500</v>
      </c>
      <c r="W220" s="2" t="s">
        <v>133</v>
      </c>
      <c r="X220" t="str">
        <f t="shared" si="17"/>
        <v>1000001111NIA BANGUNANHARRYAGT603522RdVeneti Grigio60X601BOX1,08M2140000Hijau1400004506225450625Promo LebaranPromo Diskon Langsung1500138500Jakarta</v>
      </c>
    </row>
    <row r="221" spans="1:24" x14ac:dyDescent="0.3">
      <c r="A221" s="2">
        <v>1000001212</v>
      </c>
      <c r="B221" s="2" t="s">
        <v>72</v>
      </c>
      <c r="C221" s="2" t="s">
        <v>64</v>
      </c>
      <c r="D221" s="2" t="s">
        <v>155</v>
      </c>
      <c r="E221" s="2" t="s">
        <v>156</v>
      </c>
      <c r="F221" s="2" t="s">
        <v>67</v>
      </c>
      <c r="G221" s="3">
        <v>5</v>
      </c>
      <c r="H221" s="2" t="s">
        <v>68</v>
      </c>
      <c r="I221" s="4">
        <v>5.4</v>
      </c>
      <c r="J221" s="2" t="s">
        <v>69</v>
      </c>
      <c r="K221" s="3">
        <v>140000</v>
      </c>
      <c r="L221" s="3" t="s">
        <v>144</v>
      </c>
      <c r="M221" s="3">
        <v>700000</v>
      </c>
      <c r="N221" s="5">
        <v>45070</v>
      </c>
      <c r="O221" s="43">
        <f t="shared" si="19"/>
        <v>3</v>
      </c>
      <c r="P221" s="43">
        <f t="shared" si="15"/>
        <v>5</v>
      </c>
      <c r="Q221" s="5">
        <v>45070</v>
      </c>
      <c r="R221" s="43">
        <f t="shared" si="20"/>
        <v>5</v>
      </c>
      <c r="S221" s="2" t="s">
        <v>17</v>
      </c>
      <c r="T221" s="2" t="s">
        <v>91</v>
      </c>
      <c r="U221" s="6">
        <v>1500</v>
      </c>
      <c r="V221" s="45">
        <f t="shared" si="16"/>
        <v>698500</v>
      </c>
      <c r="W221" s="2" t="s">
        <v>75</v>
      </c>
      <c r="X221" t="str">
        <f t="shared" si="17"/>
        <v>1000001212KARYA MATERIALBAMBANGAGT602066CRdShibuya Desert60X605BOX5,4M2140000Hijau7000004507035450705Promo LebaranPromo Diskon Langsung1500698500Bekasi</v>
      </c>
    </row>
    <row r="222" spans="1:24" x14ac:dyDescent="0.3">
      <c r="A222" s="2">
        <v>1000001212</v>
      </c>
      <c r="B222" s="2" t="s">
        <v>72</v>
      </c>
      <c r="C222" s="2" t="s">
        <v>64</v>
      </c>
      <c r="D222" s="2" t="s">
        <v>151</v>
      </c>
      <c r="E222" s="2" t="s">
        <v>152</v>
      </c>
      <c r="F222" s="2" t="s">
        <v>67</v>
      </c>
      <c r="G222" s="3">
        <v>6</v>
      </c>
      <c r="H222" s="2" t="s">
        <v>68</v>
      </c>
      <c r="I222" s="4">
        <v>6.48</v>
      </c>
      <c r="J222" s="2" t="s">
        <v>69</v>
      </c>
      <c r="K222" s="3">
        <v>140000</v>
      </c>
      <c r="L222" s="3" t="s">
        <v>144</v>
      </c>
      <c r="M222" s="3">
        <v>840000</v>
      </c>
      <c r="N222" s="5">
        <v>45076</v>
      </c>
      <c r="O222" s="43">
        <f t="shared" si="19"/>
        <v>2</v>
      </c>
      <c r="P222" s="43">
        <f t="shared" si="15"/>
        <v>5</v>
      </c>
      <c r="Q222" s="5">
        <v>45080</v>
      </c>
      <c r="R222" s="43">
        <f t="shared" si="20"/>
        <v>6</v>
      </c>
      <c r="S222" s="2"/>
      <c r="T222" s="2"/>
      <c r="U222" s="6">
        <v>0</v>
      </c>
      <c r="V222" s="45">
        <f t="shared" si="16"/>
        <v>840000</v>
      </c>
      <c r="W222" s="2" t="s">
        <v>75</v>
      </c>
      <c r="X222" t="str">
        <f t="shared" si="17"/>
        <v>1000001212KARYA MATERIALBAMBANGAGT602057RdPiccadilly Grey60X606BOX6,48M2140000Hijau84000045076254508060840000Bekasi</v>
      </c>
    </row>
    <row r="223" spans="1:24" x14ac:dyDescent="0.3">
      <c r="A223" s="2">
        <v>1000001212</v>
      </c>
      <c r="B223" s="2" t="s">
        <v>72</v>
      </c>
      <c r="C223" s="2" t="s">
        <v>64</v>
      </c>
      <c r="D223" s="2" t="s">
        <v>123</v>
      </c>
      <c r="E223" s="2" t="s">
        <v>124</v>
      </c>
      <c r="F223" s="2" t="s">
        <v>67</v>
      </c>
      <c r="G223" s="3">
        <v>13</v>
      </c>
      <c r="H223" s="2" t="s">
        <v>68</v>
      </c>
      <c r="I223" s="4">
        <v>14.04</v>
      </c>
      <c r="J223" s="2" t="s">
        <v>69</v>
      </c>
      <c r="K223" s="3">
        <v>140000</v>
      </c>
      <c r="L223" s="3" t="s">
        <v>144</v>
      </c>
      <c r="M223" s="3">
        <v>1820000</v>
      </c>
      <c r="N223" s="5">
        <v>45080</v>
      </c>
      <c r="O223" s="43">
        <f t="shared" si="19"/>
        <v>6</v>
      </c>
      <c r="P223" s="43">
        <f t="shared" si="15"/>
        <v>6</v>
      </c>
      <c r="Q223" s="5">
        <v>45082</v>
      </c>
      <c r="R223" s="43">
        <f t="shared" si="20"/>
        <v>6</v>
      </c>
      <c r="S223" s="2"/>
      <c r="T223" s="2"/>
      <c r="U223" s="6">
        <v>0</v>
      </c>
      <c r="V223" s="45">
        <f t="shared" si="16"/>
        <v>1820000</v>
      </c>
      <c r="W223" s="2" t="s">
        <v>75</v>
      </c>
      <c r="X223" t="str">
        <f t="shared" si="17"/>
        <v>1000001212KARYA MATERIALBAMBANGAGT602517RdPozlana Light60X6013BOX14,04M2140000Hijau1820000450806645082601820000Bekasi</v>
      </c>
    </row>
    <row r="224" spans="1:24" x14ac:dyDescent="0.3">
      <c r="A224" s="2">
        <v>1000001212</v>
      </c>
      <c r="B224" s="2" t="s">
        <v>72</v>
      </c>
      <c r="C224" s="2" t="s">
        <v>64</v>
      </c>
      <c r="D224" s="2" t="s">
        <v>99</v>
      </c>
      <c r="E224" s="2" t="s">
        <v>100</v>
      </c>
      <c r="F224" s="2" t="s">
        <v>67</v>
      </c>
      <c r="G224" s="3">
        <v>1</v>
      </c>
      <c r="H224" s="2" t="s">
        <v>68</v>
      </c>
      <c r="I224" s="4">
        <v>1.08</v>
      </c>
      <c r="J224" s="2" t="s">
        <v>69</v>
      </c>
      <c r="K224" s="3">
        <v>140000</v>
      </c>
      <c r="L224" s="3" t="s">
        <v>144</v>
      </c>
      <c r="M224" s="3">
        <v>140000</v>
      </c>
      <c r="N224" s="5">
        <v>45082</v>
      </c>
      <c r="O224" s="43">
        <f t="shared" si="19"/>
        <v>1</v>
      </c>
      <c r="P224" s="43">
        <f t="shared" si="15"/>
        <v>6</v>
      </c>
      <c r="Q224" s="5">
        <v>45083</v>
      </c>
      <c r="R224" s="43">
        <f t="shared" si="20"/>
        <v>6</v>
      </c>
      <c r="S224" s="2"/>
      <c r="T224" s="2"/>
      <c r="U224" s="6">
        <v>0</v>
      </c>
      <c r="V224" s="45">
        <f t="shared" si="16"/>
        <v>140000</v>
      </c>
      <c r="W224" s="2" t="s">
        <v>75</v>
      </c>
      <c r="X224" t="str">
        <f t="shared" si="17"/>
        <v>1000001212KARYA MATERIALBAMBANGAGT602155RdMarseille Beige60X601BOX1,08M2140000Hijau14000045082164508360140000Bekasi</v>
      </c>
    </row>
    <row r="225" spans="1:24" x14ac:dyDescent="0.3">
      <c r="A225" s="2">
        <v>1000001212</v>
      </c>
      <c r="B225" s="2" t="s">
        <v>72</v>
      </c>
      <c r="C225" s="2" t="s">
        <v>64</v>
      </c>
      <c r="D225" s="2" t="s">
        <v>123</v>
      </c>
      <c r="E225" s="2" t="s">
        <v>124</v>
      </c>
      <c r="F225" s="2" t="s">
        <v>67</v>
      </c>
      <c r="G225" s="3">
        <v>30</v>
      </c>
      <c r="H225" s="2" t="s">
        <v>68</v>
      </c>
      <c r="I225" s="4">
        <v>32.4</v>
      </c>
      <c r="J225" s="2" t="s">
        <v>69</v>
      </c>
      <c r="K225" s="3">
        <v>140000</v>
      </c>
      <c r="L225" s="3" t="s">
        <v>144</v>
      </c>
      <c r="M225" s="3">
        <v>4200000</v>
      </c>
      <c r="N225" s="5">
        <v>45083</v>
      </c>
      <c r="O225" s="43">
        <f t="shared" si="19"/>
        <v>2</v>
      </c>
      <c r="P225" s="43">
        <f t="shared" si="15"/>
        <v>6</v>
      </c>
      <c r="Q225" s="5">
        <v>45084</v>
      </c>
      <c r="R225" s="43">
        <f t="shared" si="20"/>
        <v>6</v>
      </c>
      <c r="S225" s="2"/>
      <c r="T225" s="2"/>
      <c r="U225" s="6">
        <v>0</v>
      </c>
      <c r="V225" s="45">
        <f t="shared" si="16"/>
        <v>4200000</v>
      </c>
      <c r="W225" s="2" t="s">
        <v>75</v>
      </c>
      <c r="X225" t="str">
        <f t="shared" si="17"/>
        <v>1000001212KARYA MATERIALBAMBANGAGT602517RdPozlana Light60X6030BOX32,4M2140000Hijau4200000450832645084604200000Bekasi</v>
      </c>
    </row>
    <row r="226" spans="1:24" x14ac:dyDescent="0.3">
      <c r="A226" s="2">
        <v>1000001212</v>
      </c>
      <c r="B226" s="2" t="s">
        <v>72</v>
      </c>
      <c r="C226" s="2" t="s">
        <v>64</v>
      </c>
      <c r="D226" s="2" t="s">
        <v>101</v>
      </c>
      <c r="E226" s="2" t="s">
        <v>102</v>
      </c>
      <c r="F226" s="2" t="s">
        <v>67</v>
      </c>
      <c r="G226" s="3">
        <v>3</v>
      </c>
      <c r="H226" s="2" t="s">
        <v>68</v>
      </c>
      <c r="I226" s="4">
        <v>3.24</v>
      </c>
      <c r="J226" s="2" t="s">
        <v>69</v>
      </c>
      <c r="K226" s="3">
        <v>140000</v>
      </c>
      <c r="L226" s="3" t="s">
        <v>144</v>
      </c>
      <c r="M226" s="3">
        <v>420000</v>
      </c>
      <c r="N226" s="5">
        <v>45083</v>
      </c>
      <c r="O226" s="43">
        <f t="shared" si="19"/>
        <v>2</v>
      </c>
      <c r="P226" s="43">
        <f t="shared" si="15"/>
        <v>6</v>
      </c>
      <c r="Q226" s="5">
        <v>45084</v>
      </c>
      <c r="R226" s="43">
        <f t="shared" si="20"/>
        <v>6</v>
      </c>
      <c r="S226" s="2"/>
      <c r="T226" s="2"/>
      <c r="U226" s="6">
        <v>0</v>
      </c>
      <c r="V226" s="45">
        <f t="shared" si="16"/>
        <v>420000</v>
      </c>
      <c r="W226" s="2" t="s">
        <v>75</v>
      </c>
      <c r="X226" t="str">
        <f t="shared" si="17"/>
        <v>1000001212KARYA MATERIALBAMBANGAGT602251RdYokohama Bone60X603BOX3,24M2140000Hijau42000045083264508460420000Bekasi</v>
      </c>
    </row>
    <row r="227" spans="1:24" x14ac:dyDescent="0.3">
      <c r="A227" s="2">
        <v>1000001212</v>
      </c>
      <c r="B227" s="2" t="s">
        <v>72</v>
      </c>
      <c r="C227" s="2" t="s">
        <v>64</v>
      </c>
      <c r="D227" s="2" t="s">
        <v>153</v>
      </c>
      <c r="E227" s="2" t="s">
        <v>154</v>
      </c>
      <c r="F227" s="2" t="s">
        <v>67</v>
      </c>
      <c r="G227" s="3">
        <v>72</v>
      </c>
      <c r="H227" s="2" t="s">
        <v>68</v>
      </c>
      <c r="I227" s="4">
        <v>77.760000000000005</v>
      </c>
      <c r="J227" s="2" t="s">
        <v>69</v>
      </c>
      <c r="K227" s="3">
        <v>140000</v>
      </c>
      <c r="L227" s="3" t="s">
        <v>144</v>
      </c>
      <c r="M227" s="3">
        <v>10080000</v>
      </c>
      <c r="N227" s="5">
        <v>45076</v>
      </c>
      <c r="O227" s="43">
        <f t="shared" si="19"/>
        <v>2</v>
      </c>
      <c r="P227" s="43">
        <f t="shared" si="15"/>
        <v>5</v>
      </c>
      <c r="Q227" s="5">
        <v>45085</v>
      </c>
      <c r="R227" s="43">
        <f t="shared" si="20"/>
        <v>6</v>
      </c>
      <c r="S227" s="2"/>
      <c r="T227" s="2"/>
      <c r="U227" s="6">
        <v>0</v>
      </c>
      <c r="V227" s="45">
        <f t="shared" si="16"/>
        <v>10080000</v>
      </c>
      <c r="W227" s="2" t="s">
        <v>75</v>
      </c>
      <c r="X227" t="str">
        <f t="shared" si="17"/>
        <v>1000001212KARYA MATERIALBAMBANGAGT602606RdCeppodigre Light60X6072BOX77,76M2140000Hijau100800004507625450856010080000Bekasi</v>
      </c>
    </row>
    <row r="228" spans="1:24" x14ac:dyDescent="0.3">
      <c r="A228" s="2">
        <v>1000001212</v>
      </c>
      <c r="B228" s="2" t="s">
        <v>72</v>
      </c>
      <c r="C228" s="2" t="s">
        <v>64</v>
      </c>
      <c r="D228" s="2" t="s">
        <v>105</v>
      </c>
      <c r="E228" s="2" t="s">
        <v>106</v>
      </c>
      <c r="F228" s="2" t="s">
        <v>67</v>
      </c>
      <c r="G228" s="3">
        <v>15</v>
      </c>
      <c r="H228" s="2" t="s">
        <v>68</v>
      </c>
      <c r="I228" s="4">
        <v>16.2</v>
      </c>
      <c r="J228" s="2" t="s">
        <v>69</v>
      </c>
      <c r="K228" s="3">
        <v>140000</v>
      </c>
      <c r="L228" s="3" t="s">
        <v>144</v>
      </c>
      <c r="M228" s="3">
        <v>2100000</v>
      </c>
      <c r="N228" s="5">
        <v>45086</v>
      </c>
      <c r="O228" s="43">
        <f t="shared" si="19"/>
        <v>5</v>
      </c>
      <c r="P228" s="43">
        <f t="shared" si="15"/>
        <v>6</v>
      </c>
      <c r="Q228" s="5">
        <v>45089</v>
      </c>
      <c r="R228" s="43">
        <f t="shared" si="20"/>
        <v>6</v>
      </c>
      <c r="S228" s="2"/>
      <c r="T228" s="2"/>
      <c r="U228" s="6">
        <v>0</v>
      </c>
      <c r="V228" s="45">
        <f t="shared" si="16"/>
        <v>2100000</v>
      </c>
      <c r="W228" s="2" t="s">
        <v>75</v>
      </c>
      <c r="X228" t="str">
        <f t="shared" si="17"/>
        <v>1000001212KARYA MATERIALBAMBANGAGT603522RdVeneti Grigio60X6015BOX16,2M2140000Hijau2100000450865645089602100000Bekasi</v>
      </c>
    </row>
    <row r="229" spans="1:24" x14ac:dyDescent="0.3">
      <c r="A229" s="2">
        <v>1000001212</v>
      </c>
      <c r="B229" s="2" t="s">
        <v>72</v>
      </c>
      <c r="C229" s="2" t="s">
        <v>64</v>
      </c>
      <c r="D229" s="2" t="s">
        <v>96</v>
      </c>
      <c r="E229" s="2" t="s">
        <v>97</v>
      </c>
      <c r="F229" s="2" t="s">
        <v>67</v>
      </c>
      <c r="G229" s="3">
        <v>6</v>
      </c>
      <c r="H229" s="2" t="s">
        <v>68</v>
      </c>
      <c r="I229" s="4">
        <v>6.48</v>
      </c>
      <c r="J229" s="2" t="s">
        <v>69</v>
      </c>
      <c r="K229" s="3">
        <v>140000</v>
      </c>
      <c r="L229" s="3" t="s">
        <v>144</v>
      </c>
      <c r="M229" s="3">
        <v>840000</v>
      </c>
      <c r="N229" s="5">
        <v>45090</v>
      </c>
      <c r="O229" s="43">
        <f t="shared" si="19"/>
        <v>2</v>
      </c>
      <c r="P229" s="43">
        <f t="shared" si="15"/>
        <v>6</v>
      </c>
      <c r="Q229" s="5">
        <v>45090</v>
      </c>
      <c r="R229" s="43">
        <f t="shared" si="20"/>
        <v>6</v>
      </c>
      <c r="S229" s="2"/>
      <c r="T229" s="2"/>
      <c r="U229" s="6">
        <v>0</v>
      </c>
      <c r="V229" s="45">
        <f t="shared" si="16"/>
        <v>840000</v>
      </c>
      <c r="W229" s="2" t="s">
        <v>75</v>
      </c>
      <c r="X229" t="str">
        <f t="shared" si="17"/>
        <v>1000001212KARYA MATERIALBAMBANGAGT602145RdVancouver Bone60X606BOX6,48M2140000Hijau84000045090264509060840000Bekasi</v>
      </c>
    </row>
    <row r="230" spans="1:24" x14ac:dyDescent="0.3">
      <c r="A230" s="2">
        <v>1000001212</v>
      </c>
      <c r="B230" s="2" t="s">
        <v>72</v>
      </c>
      <c r="C230" s="2" t="s">
        <v>64</v>
      </c>
      <c r="D230" s="2" t="s">
        <v>96</v>
      </c>
      <c r="E230" s="2" t="s">
        <v>97</v>
      </c>
      <c r="F230" s="2" t="s">
        <v>67</v>
      </c>
      <c r="G230" s="3">
        <v>26</v>
      </c>
      <c r="H230" s="2" t="s">
        <v>68</v>
      </c>
      <c r="I230" s="4">
        <v>28.08</v>
      </c>
      <c r="J230" s="2" t="s">
        <v>69</v>
      </c>
      <c r="K230" s="3">
        <v>140000</v>
      </c>
      <c r="L230" s="3" t="s">
        <v>144</v>
      </c>
      <c r="M230" s="3">
        <v>3640000</v>
      </c>
      <c r="N230" s="5">
        <v>45090</v>
      </c>
      <c r="O230" s="43">
        <f t="shared" si="19"/>
        <v>2</v>
      </c>
      <c r="P230" s="43">
        <f t="shared" si="15"/>
        <v>6</v>
      </c>
      <c r="Q230" s="5">
        <v>45091</v>
      </c>
      <c r="R230" s="43">
        <f t="shared" si="20"/>
        <v>6</v>
      </c>
      <c r="S230" s="2"/>
      <c r="T230" s="2"/>
      <c r="U230" s="6">
        <v>0</v>
      </c>
      <c r="V230" s="45">
        <f t="shared" si="16"/>
        <v>3640000</v>
      </c>
      <c r="W230" s="2" t="s">
        <v>75</v>
      </c>
      <c r="X230" t="str">
        <f t="shared" si="17"/>
        <v>1000001212KARYA MATERIALBAMBANGAGT602145RdVancouver Bone60X6026BOX28,08M2140000Hijau3640000450902645091603640000Bekasi</v>
      </c>
    </row>
    <row r="231" spans="1:24" x14ac:dyDescent="0.3">
      <c r="A231" s="2">
        <v>1000001212</v>
      </c>
      <c r="B231" s="2" t="s">
        <v>72</v>
      </c>
      <c r="C231" s="2" t="s">
        <v>64</v>
      </c>
      <c r="D231" s="2" t="s">
        <v>96</v>
      </c>
      <c r="E231" s="2" t="s">
        <v>97</v>
      </c>
      <c r="F231" s="2" t="s">
        <v>67</v>
      </c>
      <c r="G231" s="3">
        <v>9</v>
      </c>
      <c r="H231" s="2" t="s">
        <v>68</v>
      </c>
      <c r="I231" s="4">
        <v>9.7200000000000006</v>
      </c>
      <c r="J231" s="2" t="s">
        <v>69</v>
      </c>
      <c r="K231" s="3">
        <v>140000</v>
      </c>
      <c r="L231" s="3" t="s">
        <v>144</v>
      </c>
      <c r="M231" s="3">
        <v>1260000</v>
      </c>
      <c r="N231" s="5">
        <v>45090</v>
      </c>
      <c r="O231" s="43">
        <f t="shared" si="19"/>
        <v>2</v>
      </c>
      <c r="P231" s="43">
        <f t="shared" si="15"/>
        <v>6</v>
      </c>
      <c r="Q231" s="5">
        <v>45091</v>
      </c>
      <c r="R231" s="43">
        <f t="shared" si="20"/>
        <v>6</v>
      </c>
      <c r="S231" s="2"/>
      <c r="T231" s="2"/>
      <c r="U231" s="6">
        <v>0</v>
      </c>
      <c r="V231" s="45">
        <f t="shared" si="16"/>
        <v>1260000</v>
      </c>
      <c r="W231" s="2" t="s">
        <v>75</v>
      </c>
      <c r="X231" t="str">
        <f t="shared" si="17"/>
        <v>1000001212KARYA MATERIALBAMBANGAGT602145RdVancouver Bone60X609BOX9,72M2140000Hijau1260000450902645091601260000Bekasi</v>
      </c>
    </row>
    <row r="232" spans="1:24" x14ac:dyDescent="0.3">
      <c r="A232" s="2">
        <v>1000001212</v>
      </c>
      <c r="B232" s="2" t="s">
        <v>72</v>
      </c>
      <c r="C232" s="2" t="s">
        <v>64</v>
      </c>
      <c r="D232" s="2" t="s">
        <v>113</v>
      </c>
      <c r="E232" s="2" t="s">
        <v>114</v>
      </c>
      <c r="F232" s="2" t="s">
        <v>67</v>
      </c>
      <c r="G232" s="3">
        <v>55</v>
      </c>
      <c r="H232" s="2" t="s">
        <v>68</v>
      </c>
      <c r="I232" s="4">
        <v>59.4</v>
      </c>
      <c r="J232" s="2" t="s">
        <v>69</v>
      </c>
      <c r="K232" s="3">
        <v>140000</v>
      </c>
      <c r="L232" s="3" t="s">
        <v>144</v>
      </c>
      <c r="M232" s="3">
        <v>7700000</v>
      </c>
      <c r="N232" s="5">
        <v>45093</v>
      </c>
      <c r="O232" s="43">
        <f t="shared" si="19"/>
        <v>5</v>
      </c>
      <c r="P232" s="43">
        <f t="shared" si="15"/>
        <v>6</v>
      </c>
      <c r="Q232" s="5">
        <v>45093</v>
      </c>
      <c r="R232" s="43">
        <f t="shared" si="20"/>
        <v>6</v>
      </c>
      <c r="S232" s="2"/>
      <c r="T232" s="2"/>
      <c r="U232" s="6">
        <v>0</v>
      </c>
      <c r="V232" s="45">
        <f t="shared" si="16"/>
        <v>7700000</v>
      </c>
      <c r="W232" s="2" t="s">
        <v>75</v>
      </c>
      <c r="X232" t="str">
        <f t="shared" si="17"/>
        <v>1000001212KARYA MATERIALBAMBANGAGT602121RdMelbourne White60X6055BOX59,4M2140000Hijau7700000450935645093607700000Bekasi</v>
      </c>
    </row>
    <row r="233" spans="1:24" x14ac:dyDescent="0.3">
      <c r="A233" s="2">
        <v>1000001212</v>
      </c>
      <c r="B233" s="2" t="s">
        <v>72</v>
      </c>
      <c r="C233" s="2" t="s">
        <v>64</v>
      </c>
      <c r="D233" s="2" t="s">
        <v>169</v>
      </c>
      <c r="E233" s="2" t="s">
        <v>170</v>
      </c>
      <c r="F233" s="2" t="s">
        <v>67</v>
      </c>
      <c r="G233" s="3">
        <v>55</v>
      </c>
      <c r="H233" s="2" t="s">
        <v>68</v>
      </c>
      <c r="I233" s="4">
        <v>59.4</v>
      </c>
      <c r="J233" s="2" t="s">
        <v>69</v>
      </c>
      <c r="K233" s="3">
        <v>140000</v>
      </c>
      <c r="L233" s="3" t="s">
        <v>144</v>
      </c>
      <c r="M233" s="3">
        <v>7700000</v>
      </c>
      <c r="N233" s="5">
        <v>45092</v>
      </c>
      <c r="O233" s="43">
        <f t="shared" si="19"/>
        <v>4</v>
      </c>
      <c r="P233" s="43">
        <f t="shared" si="15"/>
        <v>6</v>
      </c>
      <c r="Q233" s="5">
        <v>45097</v>
      </c>
      <c r="R233" s="43">
        <f t="shared" si="20"/>
        <v>6</v>
      </c>
      <c r="S233" s="2"/>
      <c r="T233" s="2"/>
      <c r="U233" s="6">
        <v>0</v>
      </c>
      <c r="V233" s="45">
        <f t="shared" si="16"/>
        <v>7700000</v>
      </c>
      <c r="W233" s="2" t="s">
        <v>75</v>
      </c>
      <c r="X233" t="str">
        <f t="shared" si="17"/>
        <v>1000001212KARYA MATERIALBAMBANGAGT603527RdCasamila Charcoal60X6055BOX59,4M2140000Hijau7700000450924645097607700000Bekasi</v>
      </c>
    </row>
    <row r="234" spans="1:24" x14ac:dyDescent="0.3">
      <c r="A234" s="2">
        <v>1000001212</v>
      </c>
      <c r="B234" s="2" t="s">
        <v>72</v>
      </c>
      <c r="C234" s="2" t="s">
        <v>64</v>
      </c>
      <c r="D234" s="2" t="s">
        <v>121</v>
      </c>
      <c r="E234" s="2" t="s">
        <v>122</v>
      </c>
      <c r="F234" s="2" t="s">
        <v>67</v>
      </c>
      <c r="G234" s="3">
        <v>23</v>
      </c>
      <c r="H234" s="2" t="s">
        <v>68</v>
      </c>
      <c r="I234" s="4">
        <v>24.84</v>
      </c>
      <c r="J234" s="2" t="s">
        <v>69</v>
      </c>
      <c r="K234" s="3">
        <v>140000</v>
      </c>
      <c r="L234" s="3" t="s">
        <v>144</v>
      </c>
      <c r="M234" s="3">
        <v>3220000</v>
      </c>
      <c r="N234" s="5">
        <v>45097</v>
      </c>
      <c r="O234" s="43">
        <f t="shared" si="19"/>
        <v>2</v>
      </c>
      <c r="P234" s="43">
        <f t="shared" si="15"/>
        <v>6</v>
      </c>
      <c r="Q234" s="5">
        <v>45097</v>
      </c>
      <c r="R234" s="43">
        <f t="shared" si="20"/>
        <v>6</v>
      </c>
      <c r="S234" s="2"/>
      <c r="T234" s="2"/>
      <c r="U234" s="6">
        <v>0</v>
      </c>
      <c r="V234" s="45">
        <f t="shared" si="16"/>
        <v>3220000</v>
      </c>
      <c r="W234" s="2" t="s">
        <v>75</v>
      </c>
      <c r="X234" t="str">
        <f t="shared" si="17"/>
        <v>1000001212KARYA MATERIALBAMBANGAGT602609RdDomus Bone60X6023BOX24,84M2140000Hijau3220000450972645097603220000Bekasi</v>
      </c>
    </row>
    <row r="235" spans="1:24" x14ac:dyDescent="0.3">
      <c r="A235" s="2">
        <v>1000001212</v>
      </c>
      <c r="B235" s="2" t="s">
        <v>72</v>
      </c>
      <c r="C235" s="2" t="s">
        <v>64</v>
      </c>
      <c r="D235" s="2" t="s">
        <v>105</v>
      </c>
      <c r="E235" s="2" t="s">
        <v>106</v>
      </c>
      <c r="F235" s="2" t="s">
        <v>67</v>
      </c>
      <c r="G235" s="3">
        <v>20</v>
      </c>
      <c r="H235" s="2" t="s">
        <v>68</v>
      </c>
      <c r="I235" s="4">
        <v>21.6</v>
      </c>
      <c r="J235" s="2" t="s">
        <v>69</v>
      </c>
      <c r="K235" s="3">
        <v>140000</v>
      </c>
      <c r="L235" s="3" t="s">
        <v>144</v>
      </c>
      <c r="M235" s="3">
        <v>2800000</v>
      </c>
      <c r="N235" s="5">
        <v>45097</v>
      </c>
      <c r="O235" s="43">
        <f t="shared" si="19"/>
        <v>2</v>
      </c>
      <c r="P235" s="43">
        <f t="shared" si="15"/>
        <v>6</v>
      </c>
      <c r="Q235" s="5">
        <v>45097</v>
      </c>
      <c r="R235" s="43">
        <f t="shared" si="20"/>
        <v>6</v>
      </c>
      <c r="S235" s="2"/>
      <c r="T235" s="2"/>
      <c r="U235" s="6">
        <v>0</v>
      </c>
      <c r="V235" s="45">
        <f t="shared" si="16"/>
        <v>2800000</v>
      </c>
      <c r="W235" s="2" t="s">
        <v>75</v>
      </c>
      <c r="X235" t="str">
        <f t="shared" si="17"/>
        <v>1000001212KARYA MATERIALBAMBANGAGT603522RdVeneti Grigio60X6020BOX21,6M2140000Hijau2800000450972645097602800000Bekasi</v>
      </c>
    </row>
    <row r="236" spans="1:24" x14ac:dyDescent="0.3">
      <c r="A236" s="2">
        <v>1000001212</v>
      </c>
      <c r="B236" s="2" t="s">
        <v>72</v>
      </c>
      <c r="C236" s="2" t="s">
        <v>64</v>
      </c>
      <c r="D236" s="2" t="s">
        <v>121</v>
      </c>
      <c r="E236" s="2" t="s">
        <v>122</v>
      </c>
      <c r="F236" s="2" t="s">
        <v>67</v>
      </c>
      <c r="G236" s="3">
        <v>40</v>
      </c>
      <c r="H236" s="2" t="s">
        <v>68</v>
      </c>
      <c r="I236" s="4">
        <v>43.2</v>
      </c>
      <c r="J236" s="2" t="s">
        <v>69</v>
      </c>
      <c r="K236" s="3">
        <v>140000</v>
      </c>
      <c r="L236" s="3" t="s">
        <v>144</v>
      </c>
      <c r="M236" s="3">
        <v>5600000</v>
      </c>
      <c r="N236" s="5">
        <v>45100</v>
      </c>
      <c r="O236" s="43">
        <f t="shared" si="19"/>
        <v>5</v>
      </c>
      <c r="P236" s="43">
        <f t="shared" si="15"/>
        <v>6</v>
      </c>
      <c r="Q236" s="5">
        <v>45103</v>
      </c>
      <c r="R236" s="43">
        <f t="shared" si="20"/>
        <v>6</v>
      </c>
      <c r="S236" s="2"/>
      <c r="T236" s="2"/>
      <c r="U236" s="6">
        <v>0</v>
      </c>
      <c r="V236" s="45">
        <f t="shared" si="16"/>
        <v>5600000</v>
      </c>
      <c r="W236" s="2" t="s">
        <v>75</v>
      </c>
      <c r="X236" t="str">
        <f t="shared" si="17"/>
        <v>1000001212KARYA MATERIALBAMBANGAGT602609RdDomus Bone60X6040BOX43,2M2140000Hijau5600000451005645103605600000Bekasi</v>
      </c>
    </row>
    <row r="237" spans="1:24" x14ac:dyDescent="0.3">
      <c r="A237" s="2">
        <v>1000001212</v>
      </c>
      <c r="B237" s="2" t="s">
        <v>72</v>
      </c>
      <c r="C237" s="2" t="s">
        <v>64</v>
      </c>
      <c r="D237" s="2" t="s">
        <v>159</v>
      </c>
      <c r="E237" s="2" t="s">
        <v>160</v>
      </c>
      <c r="F237" s="2" t="s">
        <v>67</v>
      </c>
      <c r="G237" s="3">
        <v>8</v>
      </c>
      <c r="H237" s="2" t="s">
        <v>68</v>
      </c>
      <c r="I237" s="4">
        <v>8.64</v>
      </c>
      <c r="J237" s="2" t="s">
        <v>69</v>
      </c>
      <c r="K237" s="3">
        <v>140000</v>
      </c>
      <c r="L237" s="3" t="s">
        <v>144</v>
      </c>
      <c r="M237" s="3">
        <v>1120000</v>
      </c>
      <c r="N237" s="5">
        <v>45101</v>
      </c>
      <c r="O237" s="43">
        <f t="shared" si="19"/>
        <v>6</v>
      </c>
      <c r="P237" s="43">
        <f t="shared" si="15"/>
        <v>6</v>
      </c>
      <c r="Q237" s="5">
        <v>45103</v>
      </c>
      <c r="R237" s="43">
        <f t="shared" si="20"/>
        <v>6</v>
      </c>
      <c r="S237" s="2"/>
      <c r="T237" s="2"/>
      <c r="U237" s="6">
        <v>0</v>
      </c>
      <c r="V237" s="45">
        <f t="shared" si="16"/>
        <v>1120000</v>
      </c>
      <c r="W237" s="2" t="s">
        <v>75</v>
      </c>
      <c r="X237" t="str">
        <f t="shared" si="17"/>
        <v>1000001212KARYA MATERIALBAMBANGAGT602068CRdShibuya Stone60X608BOX8,64M2140000Hijau1120000451016645103601120000Bekasi</v>
      </c>
    </row>
    <row r="238" spans="1:24" x14ac:dyDescent="0.3">
      <c r="A238" s="2">
        <v>1000001212</v>
      </c>
      <c r="B238" s="2" t="s">
        <v>72</v>
      </c>
      <c r="C238" s="2" t="s">
        <v>64</v>
      </c>
      <c r="D238" s="2" t="s">
        <v>105</v>
      </c>
      <c r="E238" s="2" t="s">
        <v>106</v>
      </c>
      <c r="F238" s="2" t="s">
        <v>67</v>
      </c>
      <c r="G238" s="3">
        <v>9</v>
      </c>
      <c r="H238" s="2" t="s">
        <v>68</v>
      </c>
      <c r="I238" s="4">
        <v>9.7200000000000006</v>
      </c>
      <c r="J238" s="2" t="s">
        <v>69</v>
      </c>
      <c r="K238" s="3">
        <v>140000</v>
      </c>
      <c r="L238" s="3" t="s">
        <v>144</v>
      </c>
      <c r="M238" s="3">
        <v>1260000</v>
      </c>
      <c r="N238" s="5">
        <v>45104</v>
      </c>
      <c r="O238" s="43">
        <f t="shared" si="19"/>
        <v>2</v>
      </c>
      <c r="P238" s="43">
        <f t="shared" si="15"/>
        <v>6</v>
      </c>
      <c r="Q238" s="5">
        <v>45104</v>
      </c>
      <c r="R238" s="43">
        <f t="shared" si="20"/>
        <v>6</v>
      </c>
      <c r="S238" s="2"/>
      <c r="T238" s="2"/>
      <c r="U238" s="6">
        <v>0</v>
      </c>
      <c r="V238" s="45">
        <f t="shared" si="16"/>
        <v>1260000</v>
      </c>
      <c r="W238" s="2" t="s">
        <v>75</v>
      </c>
      <c r="X238" t="str">
        <f t="shared" si="17"/>
        <v>1000001212KARYA MATERIALBAMBANGAGT603522RdVeneti Grigio60X609BOX9,72M2140000Hijau1260000451042645104601260000Bekasi</v>
      </c>
    </row>
    <row r="239" spans="1:24" x14ac:dyDescent="0.3">
      <c r="A239" s="2">
        <v>1000001212</v>
      </c>
      <c r="B239" s="2" t="s">
        <v>72</v>
      </c>
      <c r="C239" s="2" t="s">
        <v>64</v>
      </c>
      <c r="D239" s="2" t="s">
        <v>113</v>
      </c>
      <c r="E239" s="2" t="s">
        <v>114</v>
      </c>
      <c r="F239" s="2" t="s">
        <v>67</v>
      </c>
      <c r="G239" s="3">
        <v>12</v>
      </c>
      <c r="H239" s="2" t="s">
        <v>68</v>
      </c>
      <c r="I239" s="4">
        <v>12.96</v>
      </c>
      <c r="J239" s="2" t="s">
        <v>69</v>
      </c>
      <c r="K239" s="3">
        <v>140000</v>
      </c>
      <c r="L239" s="3" t="s">
        <v>144</v>
      </c>
      <c r="M239" s="3">
        <v>1680000</v>
      </c>
      <c r="N239" s="5">
        <v>45104</v>
      </c>
      <c r="O239" s="43">
        <f t="shared" si="19"/>
        <v>2</v>
      </c>
      <c r="P239" s="43">
        <f t="shared" si="15"/>
        <v>6</v>
      </c>
      <c r="Q239" s="5">
        <v>45105</v>
      </c>
      <c r="R239" s="43">
        <f t="shared" si="20"/>
        <v>6</v>
      </c>
      <c r="S239" s="2"/>
      <c r="T239" s="2"/>
      <c r="U239" s="6">
        <v>0</v>
      </c>
      <c r="V239" s="45">
        <f t="shared" si="16"/>
        <v>1680000</v>
      </c>
      <c r="W239" s="2" t="s">
        <v>75</v>
      </c>
      <c r="X239" t="str">
        <f t="shared" si="17"/>
        <v>1000001212KARYA MATERIALBAMBANGAGT602121RdMelbourne White60X6012BOX12,96M2140000Hijau1680000451042645105601680000Bekasi</v>
      </c>
    </row>
    <row r="240" spans="1:24" x14ac:dyDescent="0.3">
      <c r="A240" s="2">
        <v>1000001010</v>
      </c>
      <c r="B240" s="2" t="s">
        <v>63</v>
      </c>
      <c r="C240" s="2" t="s">
        <v>64</v>
      </c>
      <c r="D240" s="2" t="s">
        <v>113</v>
      </c>
      <c r="E240" s="2" t="s">
        <v>114</v>
      </c>
      <c r="F240" s="2" t="s">
        <v>67</v>
      </c>
      <c r="G240" s="3">
        <v>2</v>
      </c>
      <c r="H240" s="2" t="s">
        <v>68</v>
      </c>
      <c r="I240" s="4">
        <v>2.16</v>
      </c>
      <c r="J240" s="2" t="s">
        <v>69</v>
      </c>
      <c r="K240" s="3">
        <v>140000</v>
      </c>
      <c r="L240" s="3" t="s">
        <v>144</v>
      </c>
      <c r="M240" s="3">
        <v>280000</v>
      </c>
      <c r="N240" s="5">
        <v>45085</v>
      </c>
      <c r="O240" s="43">
        <f t="shared" si="19"/>
        <v>4</v>
      </c>
      <c r="P240" s="43">
        <f t="shared" si="15"/>
        <v>6</v>
      </c>
      <c r="Q240" s="5">
        <v>45085</v>
      </c>
      <c r="R240" s="43">
        <f t="shared" si="20"/>
        <v>6</v>
      </c>
      <c r="S240" s="2"/>
      <c r="T240" s="2"/>
      <c r="U240" s="6">
        <v>0</v>
      </c>
      <c r="V240" s="45">
        <f t="shared" si="16"/>
        <v>280000</v>
      </c>
      <c r="W240" s="2" t="s">
        <v>71</v>
      </c>
      <c r="X240" t="str">
        <f t="shared" si="17"/>
        <v>1000001010KERAMIK 123BAMBANGAGT602121RdMelbourne White60X602BOX2,16M2140000Hijau28000045085464508560280000Depok</v>
      </c>
    </row>
    <row r="241" spans="1:24" x14ac:dyDescent="0.3">
      <c r="A241" s="2">
        <v>1000001010</v>
      </c>
      <c r="B241" s="2" t="s">
        <v>63</v>
      </c>
      <c r="C241" s="2" t="s">
        <v>64</v>
      </c>
      <c r="D241" s="2" t="s">
        <v>113</v>
      </c>
      <c r="E241" s="2" t="s">
        <v>114</v>
      </c>
      <c r="F241" s="2" t="s">
        <v>67</v>
      </c>
      <c r="G241" s="3">
        <v>17</v>
      </c>
      <c r="H241" s="2" t="s">
        <v>68</v>
      </c>
      <c r="I241" s="4">
        <v>18.36</v>
      </c>
      <c r="J241" s="2" t="s">
        <v>69</v>
      </c>
      <c r="K241" s="3">
        <v>140000</v>
      </c>
      <c r="L241" s="3" t="s">
        <v>144</v>
      </c>
      <c r="M241" s="3">
        <v>2380000</v>
      </c>
      <c r="N241" s="5">
        <v>45085</v>
      </c>
      <c r="O241" s="43">
        <f t="shared" si="19"/>
        <v>4</v>
      </c>
      <c r="P241" s="43">
        <f t="shared" si="15"/>
        <v>6</v>
      </c>
      <c r="Q241" s="5">
        <v>45085</v>
      </c>
      <c r="R241" s="43">
        <f t="shared" si="20"/>
        <v>6</v>
      </c>
      <c r="S241" s="2"/>
      <c r="T241" s="2"/>
      <c r="U241" s="6">
        <v>0</v>
      </c>
      <c r="V241" s="45">
        <f t="shared" si="16"/>
        <v>2380000</v>
      </c>
      <c r="W241" s="2" t="s">
        <v>71</v>
      </c>
      <c r="X241" t="str">
        <f t="shared" si="17"/>
        <v>1000001010KERAMIK 123BAMBANGAGT602121RdMelbourne White60X6017BOX18,36M2140000Hijau2380000450854645085602380000Depok</v>
      </c>
    </row>
    <row r="242" spans="1:24" x14ac:dyDescent="0.3">
      <c r="A242" s="2">
        <v>1000001010</v>
      </c>
      <c r="B242" s="2" t="s">
        <v>63</v>
      </c>
      <c r="C242" s="2" t="s">
        <v>64</v>
      </c>
      <c r="D242" s="2" t="s">
        <v>113</v>
      </c>
      <c r="E242" s="2" t="s">
        <v>114</v>
      </c>
      <c r="F242" s="2" t="s">
        <v>67</v>
      </c>
      <c r="G242" s="3">
        <v>4</v>
      </c>
      <c r="H242" s="2" t="s">
        <v>68</v>
      </c>
      <c r="I242" s="4">
        <v>4.32</v>
      </c>
      <c r="J242" s="2" t="s">
        <v>69</v>
      </c>
      <c r="K242" s="3">
        <v>140000</v>
      </c>
      <c r="L242" s="3" t="s">
        <v>144</v>
      </c>
      <c r="M242" s="3">
        <v>560000</v>
      </c>
      <c r="N242" s="5">
        <v>45085</v>
      </c>
      <c r="O242" s="43">
        <f t="shared" si="19"/>
        <v>4</v>
      </c>
      <c r="P242" s="43">
        <f t="shared" si="15"/>
        <v>6</v>
      </c>
      <c r="Q242" s="5">
        <v>45085</v>
      </c>
      <c r="R242" s="43">
        <f t="shared" si="20"/>
        <v>6</v>
      </c>
      <c r="S242" s="2"/>
      <c r="T242" s="2"/>
      <c r="U242" s="6">
        <v>0</v>
      </c>
      <c r="V242" s="45">
        <f t="shared" si="16"/>
        <v>560000</v>
      </c>
      <c r="W242" s="2" t="s">
        <v>71</v>
      </c>
      <c r="X242" t="str">
        <f t="shared" si="17"/>
        <v>1000001010KERAMIK 123BAMBANGAGT602121RdMelbourne White60X604BOX4,32M2140000Hijau56000045085464508560560000Depok</v>
      </c>
    </row>
    <row r="243" spans="1:24" x14ac:dyDescent="0.3">
      <c r="A243" s="2">
        <v>1000001010</v>
      </c>
      <c r="B243" s="2" t="s">
        <v>63</v>
      </c>
      <c r="C243" s="2" t="s">
        <v>64</v>
      </c>
      <c r="D243" s="2" t="s">
        <v>107</v>
      </c>
      <c r="E243" s="2" t="s">
        <v>108</v>
      </c>
      <c r="F243" s="2" t="s">
        <v>67</v>
      </c>
      <c r="G243" s="3">
        <v>27</v>
      </c>
      <c r="H243" s="2" t="s">
        <v>68</v>
      </c>
      <c r="I243" s="4">
        <v>29.16</v>
      </c>
      <c r="J243" s="2" t="s">
        <v>69</v>
      </c>
      <c r="K243" s="3">
        <v>140000</v>
      </c>
      <c r="L243" s="3" t="s">
        <v>144</v>
      </c>
      <c r="M243" s="3">
        <v>3780000</v>
      </c>
      <c r="N243" s="5">
        <v>45090</v>
      </c>
      <c r="O243" s="43">
        <f t="shared" si="19"/>
        <v>2</v>
      </c>
      <c r="P243" s="43">
        <f t="shared" si="15"/>
        <v>6</v>
      </c>
      <c r="Q243" s="5">
        <v>45091</v>
      </c>
      <c r="R243" s="43">
        <f t="shared" si="20"/>
        <v>6</v>
      </c>
      <c r="S243" s="2"/>
      <c r="T243" s="2"/>
      <c r="U243" s="6">
        <v>0</v>
      </c>
      <c r="V243" s="45">
        <f t="shared" si="16"/>
        <v>3780000</v>
      </c>
      <c r="W243" s="2" t="s">
        <v>71</v>
      </c>
      <c r="X243" t="str">
        <f t="shared" si="17"/>
        <v>1000001010KERAMIK 123BAMBANGAGT603523RdVeneti Charcoal60X6027BOX29,16M2140000Hijau3780000450902645091603780000Depok</v>
      </c>
    </row>
    <row r="244" spans="1:24" x14ac:dyDescent="0.3">
      <c r="A244" s="2">
        <v>1000001010</v>
      </c>
      <c r="B244" s="2" t="s">
        <v>63</v>
      </c>
      <c r="C244" s="2" t="s">
        <v>64</v>
      </c>
      <c r="D244" s="2" t="s">
        <v>113</v>
      </c>
      <c r="E244" s="2" t="s">
        <v>114</v>
      </c>
      <c r="F244" s="2" t="s">
        <v>67</v>
      </c>
      <c r="G244" s="3">
        <v>15</v>
      </c>
      <c r="H244" s="2" t="s">
        <v>68</v>
      </c>
      <c r="I244" s="4">
        <v>16.2</v>
      </c>
      <c r="J244" s="2" t="s">
        <v>69</v>
      </c>
      <c r="K244" s="3">
        <v>140000</v>
      </c>
      <c r="L244" s="3" t="s">
        <v>144</v>
      </c>
      <c r="M244" s="3">
        <v>2100000</v>
      </c>
      <c r="N244" s="5">
        <v>45097</v>
      </c>
      <c r="O244" s="43">
        <f t="shared" si="19"/>
        <v>2</v>
      </c>
      <c r="P244" s="43">
        <f t="shared" si="15"/>
        <v>6</v>
      </c>
      <c r="Q244" s="5">
        <v>45097</v>
      </c>
      <c r="R244" s="43">
        <f t="shared" si="20"/>
        <v>6</v>
      </c>
      <c r="S244" s="2"/>
      <c r="T244" s="2"/>
      <c r="U244" s="6">
        <v>0</v>
      </c>
      <c r="V244" s="45">
        <f t="shared" si="16"/>
        <v>2100000</v>
      </c>
      <c r="W244" s="2" t="s">
        <v>71</v>
      </c>
      <c r="X244" t="str">
        <f t="shared" si="17"/>
        <v>1000001010KERAMIK 123BAMBANGAGT602121RdMelbourne White60X6015BOX16,2M2140000Hijau2100000450972645097602100000Depok</v>
      </c>
    </row>
    <row r="245" spans="1:24" x14ac:dyDescent="0.3">
      <c r="A245" s="2">
        <v>1000001111</v>
      </c>
      <c r="B245" s="2" t="s">
        <v>131</v>
      </c>
      <c r="C245" s="2" t="s">
        <v>132</v>
      </c>
      <c r="D245" s="2" t="s">
        <v>113</v>
      </c>
      <c r="E245" s="2" t="s">
        <v>114</v>
      </c>
      <c r="F245" s="2" t="s">
        <v>67</v>
      </c>
      <c r="G245" s="3">
        <v>80</v>
      </c>
      <c r="H245" s="2" t="s">
        <v>68</v>
      </c>
      <c r="I245" s="4">
        <v>86.4</v>
      </c>
      <c r="J245" s="2" t="s">
        <v>69</v>
      </c>
      <c r="K245" s="3">
        <v>140000</v>
      </c>
      <c r="L245" s="3" t="s">
        <v>144</v>
      </c>
      <c r="M245" s="3">
        <v>11200000</v>
      </c>
      <c r="N245" s="5">
        <v>45092</v>
      </c>
      <c r="O245" s="43">
        <f t="shared" si="19"/>
        <v>4</v>
      </c>
      <c r="P245" s="43">
        <f t="shared" si="15"/>
        <v>6</v>
      </c>
      <c r="Q245" s="5">
        <v>45099</v>
      </c>
      <c r="R245" s="43">
        <f t="shared" si="20"/>
        <v>6</v>
      </c>
      <c r="S245" s="2"/>
      <c r="T245" s="2"/>
      <c r="U245" s="6">
        <v>0</v>
      </c>
      <c r="V245" s="45">
        <f t="shared" si="16"/>
        <v>11200000</v>
      </c>
      <c r="W245" s="2" t="s">
        <v>133</v>
      </c>
      <c r="X245" t="str">
        <f t="shared" si="17"/>
        <v>1000001111NIA BANGUNANHARRYAGT602121RdMelbourne White60X6080BOX86,4M2140000Hijau112000004509246450996011200000Jakarta</v>
      </c>
    </row>
    <row r="246" spans="1:24" x14ac:dyDescent="0.3">
      <c r="A246" s="2">
        <v>1000001010</v>
      </c>
      <c r="B246" s="2" t="s">
        <v>63</v>
      </c>
      <c r="C246" s="2" t="s">
        <v>64</v>
      </c>
      <c r="D246" s="2" t="s">
        <v>96</v>
      </c>
      <c r="E246" s="2" t="s">
        <v>97</v>
      </c>
      <c r="F246" s="2" t="s">
        <v>67</v>
      </c>
      <c r="G246" s="3">
        <v>13</v>
      </c>
      <c r="H246" s="2" t="s">
        <v>68</v>
      </c>
      <c r="I246" s="4">
        <v>14.04</v>
      </c>
      <c r="J246" s="2" t="s">
        <v>69</v>
      </c>
      <c r="K246" s="3">
        <v>140000</v>
      </c>
      <c r="L246" s="3" t="s">
        <v>144</v>
      </c>
      <c r="M246" s="3">
        <v>1820000</v>
      </c>
      <c r="N246" s="5">
        <v>45099</v>
      </c>
      <c r="O246" s="43">
        <f t="shared" si="19"/>
        <v>4</v>
      </c>
      <c r="P246" s="43">
        <f t="shared" si="15"/>
        <v>6</v>
      </c>
      <c r="Q246" s="5">
        <v>45099</v>
      </c>
      <c r="R246" s="43">
        <f t="shared" si="20"/>
        <v>6</v>
      </c>
      <c r="S246" s="2"/>
      <c r="T246" s="2"/>
      <c r="U246" s="6">
        <v>0</v>
      </c>
      <c r="V246" s="45">
        <f t="shared" si="16"/>
        <v>1820000</v>
      </c>
      <c r="W246" s="2" t="s">
        <v>71</v>
      </c>
      <c r="X246" t="str">
        <f t="shared" si="17"/>
        <v>1000001010KERAMIK 123BAMBANGAGT602145RdVancouver Bone60X6013BOX14,04M2140000Hijau1820000450994645099601820000Depok</v>
      </c>
    </row>
    <row r="247" spans="1:24" x14ac:dyDescent="0.3">
      <c r="A247" s="2">
        <v>1000001010</v>
      </c>
      <c r="B247" s="2" t="s">
        <v>63</v>
      </c>
      <c r="C247" s="2" t="s">
        <v>64</v>
      </c>
      <c r="D247" s="2" t="s">
        <v>113</v>
      </c>
      <c r="E247" s="2" t="s">
        <v>114</v>
      </c>
      <c r="F247" s="2" t="s">
        <v>67</v>
      </c>
      <c r="G247" s="3">
        <v>3</v>
      </c>
      <c r="H247" s="2" t="s">
        <v>68</v>
      </c>
      <c r="I247" s="4">
        <v>3.24</v>
      </c>
      <c r="J247" s="2" t="s">
        <v>69</v>
      </c>
      <c r="K247" s="3">
        <v>140000</v>
      </c>
      <c r="L247" s="3" t="s">
        <v>144</v>
      </c>
      <c r="M247" s="3">
        <v>420000</v>
      </c>
      <c r="N247" s="5">
        <v>45101</v>
      </c>
      <c r="O247" s="43">
        <f t="shared" si="19"/>
        <v>6</v>
      </c>
      <c r="P247" s="43">
        <f t="shared" si="15"/>
        <v>6</v>
      </c>
      <c r="Q247" s="5">
        <v>45103</v>
      </c>
      <c r="R247" s="43">
        <f t="shared" si="20"/>
        <v>6</v>
      </c>
      <c r="S247" s="2"/>
      <c r="T247" s="2"/>
      <c r="U247" s="6">
        <v>0</v>
      </c>
      <c r="V247" s="45">
        <f t="shared" si="16"/>
        <v>420000</v>
      </c>
      <c r="W247" s="2" t="s">
        <v>71</v>
      </c>
      <c r="X247" t="str">
        <f t="shared" si="17"/>
        <v>1000001010KERAMIK 123BAMBANGAGT602121RdMelbourne White60X603BOX3,24M2140000Hijau42000045101664510360420000Depok</v>
      </c>
    </row>
    <row r="248" spans="1:24" x14ac:dyDescent="0.3">
      <c r="A248" s="2">
        <v>1000001212</v>
      </c>
      <c r="B248" s="2" t="s">
        <v>72</v>
      </c>
      <c r="C248" s="2" t="s">
        <v>64</v>
      </c>
      <c r="D248" s="2" t="s">
        <v>96</v>
      </c>
      <c r="E248" s="2" t="s">
        <v>97</v>
      </c>
      <c r="F248" s="2" t="s">
        <v>67</v>
      </c>
      <c r="G248" s="3">
        <v>14</v>
      </c>
      <c r="H248" s="2" t="s">
        <v>68</v>
      </c>
      <c r="I248" s="4">
        <v>15.12</v>
      </c>
      <c r="J248" s="2" t="s">
        <v>69</v>
      </c>
      <c r="K248" s="3">
        <v>140000</v>
      </c>
      <c r="L248" s="3" t="s">
        <v>144</v>
      </c>
      <c r="M248" s="3">
        <v>1960000</v>
      </c>
      <c r="N248" s="5">
        <v>45111</v>
      </c>
      <c r="O248" s="43">
        <f t="shared" si="19"/>
        <v>2</v>
      </c>
      <c r="P248" s="43">
        <f t="shared" si="15"/>
        <v>7</v>
      </c>
      <c r="Q248" s="5">
        <v>45111</v>
      </c>
      <c r="R248" s="43">
        <f t="shared" si="20"/>
        <v>7</v>
      </c>
      <c r="S248" s="2"/>
      <c r="T248" s="2"/>
      <c r="U248" s="2">
        <v>0</v>
      </c>
      <c r="V248" s="45">
        <f t="shared" si="16"/>
        <v>1960000</v>
      </c>
      <c r="W248" s="2" t="s">
        <v>75</v>
      </c>
      <c r="X248" t="str">
        <f t="shared" si="17"/>
        <v>1000001212KARYA MATERIALBAMBANGAGT602145RdVancouver Bone60X6014BOX15,12M2140000Hijau1960000451112745111701960000Bekasi</v>
      </c>
    </row>
    <row r="249" spans="1:24" x14ac:dyDescent="0.3">
      <c r="A249" s="2">
        <v>1000001212</v>
      </c>
      <c r="B249" s="2" t="s">
        <v>72</v>
      </c>
      <c r="C249" s="2" t="s">
        <v>64</v>
      </c>
      <c r="D249" s="2" t="s">
        <v>96</v>
      </c>
      <c r="E249" s="2" t="s">
        <v>97</v>
      </c>
      <c r="F249" s="2" t="s">
        <v>67</v>
      </c>
      <c r="G249" s="3">
        <v>5</v>
      </c>
      <c r="H249" s="2" t="s">
        <v>68</v>
      </c>
      <c r="I249" s="4">
        <v>5.4</v>
      </c>
      <c r="J249" s="2" t="s">
        <v>69</v>
      </c>
      <c r="K249" s="3">
        <v>140000</v>
      </c>
      <c r="L249" s="3" t="s">
        <v>144</v>
      </c>
      <c r="M249" s="3">
        <v>700000</v>
      </c>
      <c r="N249" s="5">
        <v>45111</v>
      </c>
      <c r="O249" s="43">
        <f t="shared" si="19"/>
        <v>2</v>
      </c>
      <c r="P249" s="43">
        <f t="shared" si="15"/>
        <v>7</v>
      </c>
      <c r="Q249" s="5">
        <v>45112</v>
      </c>
      <c r="R249" s="43">
        <f t="shared" si="20"/>
        <v>7</v>
      </c>
      <c r="S249" s="2"/>
      <c r="T249" s="2"/>
      <c r="U249" s="2">
        <v>0</v>
      </c>
      <c r="V249" s="45">
        <f t="shared" si="16"/>
        <v>700000</v>
      </c>
      <c r="W249" s="2" t="s">
        <v>75</v>
      </c>
      <c r="X249" t="str">
        <f t="shared" si="17"/>
        <v>1000001212KARYA MATERIALBAMBANGAGT602145RdVancouver Bone60X605BOX5,4M2140000Hijau70000045111274511270700000Bekasi</v>
      </c>
    </row>
    <row r="250" spans="1:24" x14ac:dyDescent="0.3">
      <c r="A250" s="2">
        <v>1000001212</v>
      </c>
      <c r="B250" s="2" t="s">
        <v>72</v>
      </c>
      <c r="C250" s="2" t="s">
        <v>64</v>
      </c>
      <c r="D250" s="2" t="s">
        <v>96</v>
      </c>
      <c r="E250" s="2" t="s">
        <v>97</v>
      </c>
      <c r="F250" s="2" t="s">
        <v>67</v>
      </c>
      <c r="G250" s="3">
        <v>22</v>
      </c>
      <c r="H250" s="2" t="s">
        <v>68</v>
      </c>
      <c r="I250" s="4">
        <v>23.76</v>
      </c>
      <c r="J250" s="2" t="s">
        <v>69</v>
      </c>
      <c r="K250" s="3">
        <v>140000</v>
      </c>
      <c r="L250" s="3" t="s">
        <v>144</v>
      </c>
      <c r="M250" s="3">
        <v>3080000</v>
      </c>
      <c r="N250" s="5">
        <v>45112</v>
      </c>
      <c r="O250" s="43">
        <f t="shared" si="19"/>
        <v>3</v>
      </c>
      <c r="P250" s="43">
        <f t="shared" si="15"/>
        <v>7</v>
      </c>
      <c r="Q250" s="5">
        <v>45112</v>
      </c>
      <c r="R250" s="43">
        <f t="shared" si="20"/>
        <v>7</v>
      </c>
      <c r="S250" s="2"/>
      <c r="T250" s="2"/>
      <c r="U250" s="2">
        <v>0</v>
      </c>
      <c r="V250" s="45">
        <f t="shared" si="16"/>
        <v>3080000</v>
      </c>
      <c r="W250" s="2" t="s">
        <v>75</v>
      </c>
      <c r="X250" t="str">
        <f t="shared" si="17"/>
        <v>1000001212KARYA MATERIALBAMBANGAGT602145RdVancouver Bone60X6022BOX23,76M2140000Hijau3080000451123745112703080000Bekasi</v>
      </c>
    </row>
    <row r="251" spans="1:24" x14ac:dyDescent="0.3">
      <c r="A251" s="2">
        <v>1000001212</v>
      </c>
      <c r="B251" s="2" t="s">
        <v>72</v>
      </c>
      <c r="C251" s="2" t="s">
        <v>64</v>
      </c>
      <c r="D251" s="2" t="s">
        <v>96</v>
      </c>
      <c r="E251" s="2" t="s">
        <v>97</v>
      </c>
      <c r="F251" s="2" t="s">
        <v>67</v>
      </c>
      <c r="G251" s="3">
        <v>1</v>
      </c>
      <c r="H251" s="2" t="s">
        <v>68</v>
      </c>
      <c r="I251" s="4">
        <v>1.08</v>
      </c>
      <c r="J251" s="2" t="s">
        <v>69</v>
      </c>
      <c r="K251" s="3">
        <v>140000</v>
      </c>
      <c r="L251" s="3" t="s">
        <v>144</v>
      </c>
      <c r="M251" s="3">
        <v>140000</v>
      </c>
      <c r="N251" s="5">
        <v>45113</v>
      </c>
      <c r="O251" s="43">
        <f t="shared" si="19"/>
        <v>4</v>
      </c>
      <c r="P251" s="43">
        <f t="shared" si="15"/>
        <v>7</v>
      </c>
      <c r="Q251" s="5">
        <v>45114</v>
      </c>
      <c r="R251" s="43">
        <f t="shared" si="20"/>
        <v>7</v>
      </c>
      <c r="S251" s="2"/>
      <c r="T251" s="2"/>
      <c r="U251" s="2">
        <v>0</v>
      </c>
      <c r="V251" s="45">
        <f t="shared" si="16"/>
        <v>140000</v>
      </c>
      <c r="W251" s="2" t="s">
        <v>75</v>
      </c>
      <c r="X251" t="str">
        <f t="shared" si="17"/>
        <v>1000001212KARYA MATERIALBAMBANGAGT602145RdVancouver Bone60X601BOX1,08M2140000Hijau14000045113474511470140000Bekasi</v>
      </c>
    </row>
    <row r="252" spans="1:24" x14ac:dyDescent="0.3">
      <c r="A252" s="2">
        <v>1000001010</v>
      </c>
      <c r="B252" s="2" t="s">
        <v>63</v>
      </c>
      <c r="C252" s="2" t="s">
        <v>64</v>
      </c>
      <c r="D252" s="2" t="s">
        <v>103</v>
      </c>
      <c r="E252" s="2" t="s">
        <v>104</v>
      </c>
      <c r="F252" s="2" t="s">
        <v>67</v>
      </c>
      <c r="G252" s="3">
        <v>35</v>
      </c>
      <c r="H252" s="2" t="s">
        <v>68</v>
      </c>
      <c r="I252" s="4">
        <v>37.799999999999997</v>
      </c>
      <c r="J252" s="2" t="s">
        <v>69</v>
      </c>
      <c r="K252" s="3">
        <v>140000</v>
      </c>
      <c r="L252" s="3" t="s">
        <v>144</v>
      </c>
      <c r="M252" s="3">
        <v>4900000</v>
      </c>
      <c r="N252" s="5">
        <v>45117</v>
      </c>
      <c r="O252" s="43">
        <f t="shared" si="19"/>
        <v>1</v>
      </c>
      <c r="P252" s="43">
        <f t="shared" si="15"/>
        <v>7</v>
      </c>
      <c r="Q252" s="5">
        <v>45117</v>
      </c>
      <c r="R252" s="43">
        <f t="shared" si="20"/>
        <v>7</v>
      </c>
      <c r="S252" s="2"/>
      <c r="T252" s="2"/>
      <c r="U252" s="2">
        <v>0</v>
      </c>
      <c r="V252" s="45">
        <f t="shared" si="16"/>
        <v>4900000</v>
      </c>
      <c r="W252" s="2" t="s">
        <v>71</v>
      </c>
      <c r="X252" t="str">
        <f t="shared" si="17"/>
        <v>1000001010KERAMIK 123BAMBANGAGT602518RdPozlana Dark60X6035BOX37,8M2140000Hijau4900000451171745117704900000Depok</v>
      </c>
    </row>
    <row r="253" spans="1:24" x14ac:dyDescent="0.3">
      <c r="A253" s="2">
        <v>1000001010</v>
      </c>
      <c r="B253" s="2" t="s">
        <v>63</v>
      </c>
      <c r="C253" s="2" t="s">
        <v>64</v>
      </c>
      <c r="D253" s="2" t="s">
        <v>113</v>
      </c>
      <c r="E253" s="2" t="s">
        <v>114</v>
      </c>
      <c r="F253" s="2" t="s">
        <v>67</v>
      </c>
      <c r="G253" s="3">
        <v>1</v>
      </c>
      <c r="H253" s="2" t="s">
        <v>68</v>
      </c>
      <c r="I253" s="4">
        <v>1.08</v>
      </c>
      <c r="J253" s="2" t="s">
        <v>69</v>
      </c>
      <c r="K253" s="3">
        <v>140000</v>
      </c>
      <c r="L253" s="3" t="s">
        <v>144</v>
      </c>
      <c r="M253" s="3">
        <v>140000</v>
      </c>
      <c r="N253" s="5">
        <v>45117</v>
      </c>
      <c r="O253" s="43">
        <f t="shared" si="19"/>
        <v>1</v>
      </c>
      <c r="P253" s="43">
        <f t="shared" si="15"/>
        <v>7</v>
      </c>
      <c r="Q253" s="5">
        <v>45117</v>
      </c>
      <c r="R253" s="43">
        <f t="shared" si="20"/>
        <v>7</v>
      </c>
      <c r="S253" s="2"/>
      <c r="T253" s="2"/>
      <c r="U253" s="2">
        <v>0</v>
      </c>
      <c r="V253" s="45">
        <f t="shared" si="16"/>
        <v>140000</v>
      </c>
      <c r="W253" s="2" t="s">
        <v>71</v>
      </c>
      <c r="X253" t="str">
        <f t="shared" si="17"/>
        <v>1000001010KERAMIK 123BAMBANGAGT602121RdMelbourne White60X601BOX1,08M2140000Hijau14000045117174511770140000Depok</v>
      </c>
    </row>
    <row r="254" spans="1:24" x14ac:dyDescent="0.3">
      <c r="A254" s="2">
        <v>1000001212</v>
      </c>
      <c r="B254" s="2" t="s">
        <v>72</v>
      </c>
      <c r="C254" s="2" t="s">
        <v>64</v>
      </c>
      <c r="D254" s="2" t="s">
        <v>113</v>
      </c>
      <c r="E254" s="2" t="s">
        <v>114</v>
      </c>
      <c r="F254" s="2" t="s">
        <v>67</v>
      </c>
      <c r="G254" s="3">
        <v>2</v>
      </c>
      <c r="H254" s="2" t="s">
        <v>68</v>
      </c>
      <c r="I254" s="4">
        <v>2.16</v>
      </c>
      <c r="J254" s="2" t="s">
        <v>69</v>
      </c>
      <c r="K254" s="3">
        <v>140000</v>
      </c>
      <c r="L254" s="3" t="s">
        <v>144</v>
      </c>
      <c r="M254" s="3">
        <v>280000</v>
      </c>
      <c r="N254" s="5">
        <v>45118</v>
      </c>
      <c r="O254" s="43">
        <f t="shared" si="19"/>
        <v>2</v>
      </c>
      <c r="P254" s="43">
        <f t="shared" si="15"/>
        <v>7</v>
      </c>
      <c r="Q254" s="5">
        <v>45118</v>
      </c>
      <c r="R254" s="43">
        <f t="shared" si="20"/>
        <v>7</v>
      </c>
      <c r="S254" s="2"/>
      <c r="T254" s="2"/>
      <c r="U254" s="2">
        <v>0</v>
      </c>
      <c r="V254" s="45">
        <f t="shared" si="16"/>
        <v>280000</v>
      </c>
      <c r="W254" s="2" t="s">
        <v>75</v>
      </c>
      <c r="X254" t="str">
        <f t="shared" si="17"/>
        <v>1000001212KARYA MATERIALBAMBANGAGT602121RdMelbourne White60X602BOX2,16M2140000Hijau28000045118274511870280000Bekasi</v>
      </c>
    </row>
    <row r="255" spans="1:24" x14ac:dyDescent="0.3">
      <c r="A255" s="2">
        <v>1000001212</v>
      </c>
      <c r="B255" s="2" t="s">
        <v>72</v>
      </c>
      <c r="C255" s="2" t="s">
        <v>64</v>
      </c>
      <c r="D255" s="2" t="s">
        <v>113</v>
      </c>
      <c r="E255" s="2" t="s">
        <v>114</v>
      </c>
      <c r="F255" s="2" t="s">
        <v>67</v>
      </c>
      <c r="G255" s="3">
        <v>65</v>
      </c>
      <c r="H255" s="2" t="s">
        <v>68</v>
      </c>
      <c r="I255" s="4">
        <v>70.2</v>
      </c>
      <c r="J255" s="2" t="s">
        <v>69</v>
      </c>
      <c r="K255" s="3">
        <v>140000</v>
      </c>
      <c r="L255" s="3" t="s">
        <v>144</v>
      </c>
      <c r="M255" s="3">
        <v>9100000</v>
      </c>
      <c r="N255" s="5">
        <v>45117</v>
      </c>
      <c r="O255" s="43">
        <f t="shared" si="19"/>
        <v>1</v>
      </c>
      <c r="P255" s="43">
        <f t="shared" si="15"/>
        <v>7</v>
      </c>
      <c r="Q255" s="5">
        <v>45119</v>
      </c>
      <c r="R255" s="43">
        <f t="shared" si="20"/>
        <v>7</v>
      </c>
      <c r="S255" s="2"/>
      <c r="T255" s="2"/>
      <c r="U255" s="2">
        <v>0</v>
      </c>
      <c r="V255" s="45">
        <f t="shared" si="16"/>
        <v>9100000</v>
      </c>
      <c r="W255" s="2" t="s">
        <v>75</v>
      </c>
      <c r="X255" t="str">
        <f t="shared" si="17"/>
        <v>1000001212KARYA MATERIALBAMBANGAGT602121RdMelbourne White60X6065BOX70,2M2140000Hijau9100000451171745119709100000Bekasi</v>
      </c>
    </row>
    <row r="256" spans="1:24" x14ac:dyDescent="0.3">
      <c r="A256" s="2">
        <v>1000001212</v>
      </c>
      <c r="B256" s="2" t="s">
        <v>72</v>
      </c>
      <c r="C256" s="2" t="s">
        <v>64</v>
      </c>
      <c r="D256" s="2" t="s">
        <v>96</v>
      </c>
      <c r="E256" s="2" t="s">
        <v>97</v>
      </c>
      <c r="F256" s="2" t="s">
        <v>67</v>
      </c>
      <c r="G256" s="3">
        <v>1</v>
      </c>
      <c r="H256" s="2" t="s">
        <v>68</v>
      </c>
      <c r="I256" s="4">
        <v>1.08</v>
      </c>
      <c r="J256" s="2" t="s">
        <v>69</v>
      </c>
      <c r="K256" s="3">
        <v>140000</v>
      </c>
      <c r="L256" s="3" t="s">
        <v>144</v>
      </c>
      <c r="M256" s="3">
        <v>140000</v>
      </c>
      <c r="N256" s="5">
        <v>45118</v>
      </c>
      <c r="O256" s="43">
        <f t="shared" si="19"/>
        <v>2</v>
      </c>
      <c r="P256" s="43">
        <f t="shared" si="15"/>
        <v>7</v>
      </c>
      <c r="Q256" s="5">
        <v>45119</v>
      </c>
      <c r="R256" s="43">
        <f t="shared" si="20"/>
        <v>7</v>
      </c>
      <c r="S256" s="2"/>
      <c r="T256" s="2"/>
      <c r="U256" s="2">
        <v>0</v>
      </c>
      <c r="V256" s="45">
        <f t="shared" si="16"/>
        <v>140000</v>
      </c>
      <c r="W256" s="2" t="s">
        <v>75</v>
      </c>
      <c r="X256" t="str">
        <f t="shared" si="17"/>
        <v>1000001212KARYA MATERIALBAMBANGAGT602145RdVancouver Bone60X601BOX1,08M2140000Hijau14000045118274511970140000Bekasi</v>
      </c>
    </row>
    <row r="257" spans="1:24" x14ac:dyDescent="0.3">
      <c r="A257" s="2">
        <v>1000001212</v>
      </c>
      <c r="B257" s="2" t="s">
        <v>72</v>
      </c>
      <c r="C257" s="2" t="s">
        <v>64</v>
      </c>
      <c r="D257" s="2" t="s">
        <v>96</v>
      </c>
      <c r="E257" s="2" t="s">
        <v>97</v>
      </c>
      <c r="F257" s="2" t="s">
        <v>67</v>
      </c>
      <c r="G257" s="3">
        <v>3</v>
      </c>
      <c r="H257" s="2" t="s">
        <v>68</v>
      </c>
      <c r="I257" s="4">
        <v>3.24</v>
      </c>
      <c r="J257" s="2" t="s">
        <v>69</v>
      </c>
      <c r="K257" s="3">
        <v>140000</v>
      </c>
      <c r="L257" s="3" t="s">
        <v>144</v>
      </c>
      <c r="M257" s="3">
        <v>420000</v>
      </c>
      <c r="N257" s="5">
        <v>45118</v>
      </c>
      <c r="O257" s="43">
        <f t="shared" si="19"/>
        <v>2</v>
      </c>
      <c r="P257" s="43">
        <f t="shared" si="15"/>
        <v>7</v>
      </c>
      <c r="Q257" s="5">
        <v>45119</v>
      </c>
      <c r="R257" s="43">
        <f t="shared" si="20"/>
        <v>7</v>
      </c>
      <c r="S257" s="2"/>
      <c r="T257" s="2"/>
      <c r="U257" s="2">
        <v>0</v>
      </c>
      <c r="V257" s="45">
        <f t="shared" si="16"/>
        <v>420000</v>
      </c>
      <c r="W257" s="2" t="s">
        <v>75</v>
      </c>
      <c r="X257" t="str">
        <f t="shared" si="17"/>
        <v>1000001212KARYA MATERIALBAMBANGAGT602145RdVancouver Bone60X603BOX3,24M2140000Hijau42000045118274511970420000Bekasi</v>
      </c>
    </row>
    <row r="258" spans="1:24" x14ac:dyDescent="0.3">
      <c r="A258" s="2">
        <v>1000001212</v>
      </c>
      <c r="B258" s="2" t="s">
        <v>72</v>
      </c>
      <c r="C258" s="2" t="s">
        <v>64</v>
      </c>
      <c r="D258" s="2" t="s">
        <v>96</v>
      </c>
      <c r="E258" s="2" t="s">
        <v>97</v>
      </c>
      <c r="F258" s="2" t="s">
        <v>67</v>
      </c>
      <c r="G258" s="3">
        <v>13</v>
      </c>
      <c r="H258" s="2" t="s">
        <v>68</v>
      </c>
      <c r="I258" s="4">
        <v>14.04</v>
      </c>
      <c r="J258" s="2" t="s">
        <v>69</v>
      </c>
      <c r="K258" s="3">
        <v>140000</v>
      </c>
      <c r="L258" s="3" t="s">
        <v>144</v>
      </c>
      <c r="M258" s="3">
        <v>1820000</v>
      </c>
      <c r="N258" s="5">
        <v>45121</v>
      </c>
      <c r="O258" s="43">
        <f t="shared" si="19"/>
        <v>5</v>
      </c>
      <c r="P258" s="43">
        <f t="shared" si="15"/>
        <v>7</v>
      </c>
      <c r="Q258" s="5">
        <v>45124</v>
      </c>
      <c r="R258" s="43">
        <f t="shared" si="20"/>
        <v>7</v>
      </c>
      <c r="S258" s="2"/>
      <c r="T258" s="2"/>
      <c r="U258" s="2">
        <v>0</v>
      </c>
      <c r="V258" s="45">
        <f t="shared" si="16"/>
        <v>1820000</v>
      </c>
      <c r="W258" s="2" t="s">
        <v>75</v>
      </c>
      <c r="X258" t="str">
        <f t="shared" ref="X258:X321" si="21">_xlfn.CONCAT(A258:W258)</f>
        <v>1000001212KARYA MATERIALBAMBANGAGT602145RdVancouver Bone60X6013BOX14,04M2140000Hijau1820000451215745124701820000Bekasi</v>
      </c>
    </row>
    <row r="259" spans="1:24" x14ac:dyDescent="0.3">
      <c r="A259" s="2">
        <v>1000001212</v>
      </c>
      <c r="B259" s="2" t="s">
        <v>72</v>
      </c>
      <c r="C259" s="2" t="s">
        <v>64</v>
      </c>
      <c r="D259" s="2" t="s">
        <v>96</v>
      </c>
      <c r="E259" s="2" t="s">
        <v>97</v>
      </c>
      <c r="F259" s="2" t="s">
        <v>67</v>
      </c>
      <c r="G259" s="3">
        <v>39</v>
      </c>
      <c r="H259" s="2" t="s">
        <v>68</v>
      </c>
      <c r="I259" s="4">
        <v>42.12</v>
      </c>
      <c r="J259" s="2" t="s">
        <v>69</v>
      </c>
      <c r="K259" s="3">
        <v>140000</v>
      </c>
      <c r="L259" s="3" t="s">
        <v>144</v>
      </c>
      <c r="M259" s="3">
        <v>5460000</v>
      </c>
      <c r="N259" s="5">
        <v>45124</v>
      </c>
      <c r="O259" s="43">
        <f t="shared" si="19"/>
        <v>1</v>
      </c>
      <c r="P259" s="43">
        <f t="shared" ref="P259:P322" si="22">MONTH(N259)</f>
        <v>7</v>
      </c>
      <c r="Q259" s="5">
        <v>45124</v>
      </c>
      <c r="R259" s="43">
        <f t="shared" si="20"/>
        <v>7</v>
      </c>
      <c r="S259" s="2"/>
      <c r="T259" s="2"/>
      <c r="U259" s="2">
        <v>0</v>
      </c>
      <c r="V259" s="45">
        <f t="shared" ref="V259:V322" si="23">M259-U259</f>
        <v>5460000</v>
      </c>
      <c r="W259" s="2" t="s">
        <v>75</v>
      </c>
      <c r="X259" t="str">
        <f t="shared" si="21"/>
        <v>1000001212KARYA MATERIALBAMBANGAGT602145RdVancouver Bone60X6039BOX42,12M2140000Hijau5460000451241745124705460000Bekasi</v>
      </c>
    </row>
    <row r="260" spans="1:24" x14ac:dyDescent="0.3">
      <c r="A260" s="2">
        <v>1000001010</v>
      </c>
      <c r="B260" s="2" t="s">
        <v>63</v>
      </c>
      <c r="C260" s="2" t="s">
        <v>64</v>
      </c>
      <c r="D260" s="2" t="s">
        <v>119</v>
      </c>
      <c r="E260" s="2" t="s">
        <v>120</v>
      </c>
      <c r="F260" s="2" t="s">
        <v>67</v>
      </c>
      <c r="G260" s="3">
        <v>1</v>
      </c>
      <c r="H260" s="2" t="s">
        <v>68</v>
      </c>
      <c r="I260" s="4">
        <v>1.08</v>
      </c>
      <c r="J260" s="2" t="s">
        <v>69</v>
      </c>
      <c r="K260" s="3">
        <v>140000</v>
      </c>
      <c r="L260" s="3" t="s">
        <v>144</v>
      </c>
      <c r="M260" s="3">
        <v>140000</v>
      </c>
      <c r="N260" s="5">
        <v>45118</v>
      </c>
      <c r="O260" s="43">
        <f t="shared" si="19"/>
        <v>2</v>
      </c>
      <c r="P260" s="43">
        <f t="shared" si="22"/>
        <v>7</v>
      </c>
      <c r="Q260" s="5">
        <v>45118</v>
      </c>
      <c r="R260" s="43">
        <f t="shared" si="20"/>
        <v>7</v>
      </c>
      <c r="S260" s="2"/>
      <c r="T260" s="2"/>
      <c r="U260" s="2">
        <v>0</v>
      </c>
      <c r="V260" s="45">
        <f t="shared" si="23"/>
        <v>140000</v>
      </c>
      <c r="W260" s="2" t="s">
        <v>71</v>
      </c>
      <c r="X260" t="str">
        <f t="shared" si="21"/>
        <v>1000001010KERAMIK 123BAMBANGAGT603521RdVeneti Perla60X601BOX1,08M2140000Hijau14000045118274511870140000Depok</v>
      </c>
    </row>
    <row r="261" spans="1:24" x14ac:dyDescent="0.3">
      <c r="A261" s="2">
        <v>1000001010</v>
      </c>
      <c r="B261" s="2" t="s">
        <v>63</v>
      </c>
      <c r="C261" s="2" t="s">
        <v>64</v>
      </c>
      <c r="D261" s="2" t="s">
        <v>103</v>
      </c>
      <c r="E261" s="2" t="s">
        <v>104</v>
      </c>
      <c r="F261" s="2" t="s">
        <v>67</v>
      </c>
      <c r="G261" s="3">
        <v>171</v>
      </c>
      <c r="H261" s="2" t="s">
        <v>68</v>
      </c>
      <c r="I261" s="4">
        <v>184.68</v>
      </c>
      <c r="J261" s="2" t="s">
        <v>69</v>
      </c>
      <c r="K261" s="3">
        <v>140000</v>
      </c>
      <c r="L261" s="3" t="s">
        <v>144</v>
      </c>
      <c r="M261" s="3">
        <v>23940000</v>
      </c>
      <c r="N261" s="5">
        <v>45117</v>
      </c>
      <c r="O261" s="43">
        <f t="shared" si="19"/>
        <v>1</v>
      </c>
      <c r="P261" s="43">
        <f t="shared" si="22"/>
        <v>7</v>
      </c>
      <c r="Q261" s="5">
        <v>45118</v>
      </c>
      <c r="R261" s="43">
        <f t="shared" si="20"/>
        <v>7</v>
      </c>
      <c r="S261" s="2"/>
      <c r="T261" s="2"/>
      <c r="U261" s="2">
        <v>0</v>
      </c>
      <c r="V261" s="45">
        <f t="shared" si="23"/>
        <v>23940000</v>
      </c>
      <c r="W261" s="2" t="s">
        <v>71</v>
      </c>
      <c r="X261" t="str">
        <f t="shared" si="21"/>
        <v>1000001010KERAMIK 123BAMBANGAGT602518RdPozlana Dark60X60171BOX184,68M2140000Hijau239400004511717451187023940000Depok</v>
      </c>
    </row>
    <row r="262" spans="1:24" x14ac:dyDescent="0.3">
      <c r="A262" s="2">
        <v>1000001010</v>
      </c>
      <c r="B262" s="2" t="s">
        <v>63</v>
      </c>
      <c r="C262" s="2" t="s">
        <v>64</v>
      </c>
      <c r="D262" s="2" t="s">
        <v>113</v>
      </c>
      <c r="E262" s="2" t="s">
        <v>114</v>
      </c>
      <c r="F262" s="2" t="s">
        <v>67</v>
      </c>
      <c r="G262" s="3">
        <v>6</v>
      </c>
      <c r="H262" s="2" t="s">
        <v>68</v>
      </c>
      <c r="I262" s="4">
        <v>6.48</v>
      </c>
      <c r="J262" s="2" t="s">
        <v>69</v>
      </c>
      <c r="K262" s="3">
        <v>140000</v>
      </c>
      <c r="L262" s="3" t="s">
        <v>144</v>
      </c>
      <c r="M262" s="3">
        <v>840000</v>
      </c>
      <c r="N262" s="5">
        <v>45122</v>
      </c>
      <c r="O262" s="43">
        <f t="shared" ref="O262:O325" si="24">WEEKDAY(N262,2)</f>
        <v>6</v>
      </c>
      <c r="P262" s="43">
        <f t="shared" si="22"/>
        <v>7</v>
      </c>
      <c r="Q262" s="5">
        <v>45124</v>
      </c>
      <c r="R262" s="43">
        <f t="shared" ref="R262:R325" si="25">MONTH(Q262)</f>
        <v>7</v>
      </c>
      <c r="S262" s="2"/>
      <c r="T262" s="2"/>
      <c r="U262" s="2">
        <v>0</v>
      </c>
      <c r="V262" s="45">
        <f t="shared" si="23"/>
        <v>840000</v>
      </c>
      <c r="W262" s="2" t="s">
        <v>71</v>
      </c>
      <c r="X262" t="str">
        <f t="shared" si="21"/>
        <v>1000001010KERAMIK 123BAMBANGAGT602121RdMelbourne White60X606BOX6,48M2140000Hijau84000045122674512470840000Depok</v>
      </c>
    </row>
    <row r="263" spans="1:24" x14ac:dyDescent="0.3">
      <c r="A263" s="2">
        <v>1000001010</v>
      </c>
      <c r="B263" s="2" t="s">
        <v>63</v>
      </c>
      <c r="C263" s="2" t="s">
        <v>64</v>
      </c>
      <c r="D263" s="2" t="s">
        <v>125</v>
      </c>
      <c r="E263" s="2" t="s">
        <v>126</v>
      </c>
      <c r="F263" s="2" t="s">
        <v>67</v>
      </c>
      <c r="G263" s="3">
        <v>10</v>
      </c>
      <c r="H263" s="2" t="s">
        <v>68</v>
      </c>
      <c r="I263" s="4">
        <v>10.8</v>
      </c>
      <c r="J263" s="2" t="s">
        <v>69</v>
      </c>
      <c r="K263" s="3">
        <v>140000</v>
      </c>
      <c r="L263" s="3" t="s">
        <v>144</v>
      </c>
      <c r="M263" s="3">
        <v>1400000</v>
      </c>
      <c r="N263" s="5">
        <v>45124</v>
      </c>
      <c r="O263" s="43">
        <f t="shared" si="24"/>
        <v>1</v>
      </c>
      <c r="P263" s="43">
        <f t="shared" si="22"/>
        <v>7</v>
      </c>
      <c r="Q263" s="5">
        <v>45124</v>
      </c>
      <c r="R263" s="43">
        <f t="shared" si="25"/>
        <v>7</v>
      </c>
      <c r="S263" s="2"/>
      <c r="T263" s="2"/>
      <c r="U263" s="2">
        <v>0</v>
      </c>
      <c r="V263" s="45">
        <f t="shared" si="23"/>
        <v>1400000</v>
      </c>
      <c r="W263" s="2" t="s">
        <v>71</v>
      </c>
      <c r="X263" t="str">
        <f t="shared" si="21"/>
        <v>1000001010KERAMIK 123BAMBANGAGT602156RdMarseille Grey60X6010BOX10,8M2140000Hijau1400000451241745124701400000Depok</v>
      </c>
    </row>
    <row r="264" spans="1:24" x14ac:dyDescent="0.3">
      <c r="A264" s="2">
        <v>1000001010</v>
      </c>
      <c r="B264" s="2" t="s">
        <v>63</v>
      </c>
      <c r="C264" s="2" t="s">
        <v>64</v>
      </c>
      <c r="D264" s="2" t="s">
        <v>107</v>
      </c>
      <c r="E264" s="2" t="s">
        <v>108</v>
      </c>
      <c r="F264" s="2" t="s">
        <v>67</v>
      </c>
      <c r="G264" s="3">
        <v>19</v>
      </c>
      <c r="H264" s="2" t="s">
        <v>68</v>
      </c>
      <c r="I264" s="4">
        <v>20.52</v>
      </c>
      <c r="J264" s="2" t="s">
        <v>69</v>
      </c>
      <c r="K264" s="3">
        <v>140000</v>
      </c>
      <c r="L264" s="3" t="s">
        <v>144</v>
      </c>
      <c r="M264" s="3">
        <v>2660000</v>
      </c>
      <c r="N264" s="5">
        <v>45124</v>
      </c>
      <c r="O264" s="43">
        <f t="shared" si="24"/>
        <v>1</v>
      </c>
      <c r="P264" s="43">
        <f t="shared" si="22"/>
        <v>7</v>
      </c>
      <c r="Q264" s="5">
        <v>45124</v>
      </c>
      <c r="R264" s="43">
        <f t="shared" si="25"/>
        <v>7</v>
      </c>
      <c r="S264" s="2"/>
      <c r="T264" s="2"/>
      <c r="U264" s="2">
        <v>0</v>
      </c>
      <c r="V264" s="45">
        <f t="shared" si="23"/>
        <v>2660000</v>
      </c>
      <c r="W264" s="2" t="s">
        <v>71</v>
      </c>
      <c r="X264" t="str">
        <f t="shared" si="21"/>
        <v>1000001010KERAMIK 123BAMBANGAGT603523RdVeneti Charcoal60X6019BOX20,52M2140000Hijau2660000451241745124702660000Depok</v>
      </c>
    </row>
    <row r="265" spans="1:24" x14ac:dyDescent="0.3">
      <c r="A265" s="2">
        <v>1000001212</v>
      </c>
      <c r="B265" s="2" t="s">
        <v>72</v>
      </c>
      <c r="C265" s="2" t="s">
        <v>64</v>
      </c>
      <c r="D265" s="2" t="s">
        <v>127</v>
      </c>
      <c r="E265" s="2" t="s">
        <v>128</v>
      </c>
      <c r="F265" s="2" t="s">
        <v>67</v>
      </c>
      <c r="G265" s="3">
        <v>5</v>
      </c>
      <c r="H265" s="2" t="s">
        <v>68</v>
      </c>
      <c r="I265" s="4">
        <v>5.4</v>
      </c>
      <c r="J265" s="2" t="s">
        <v>69</v>
      </c>
      <c r="K265" s="3">
        <v>140000</v>
      </c>
      <c r="L265" s="3" t="s">
        <v>144</v>
      </c>
      <c r="M265" s="3">
        <v>700000</v>
      </c>
      <c r="N265" s="5">
        <v>45132</v>
      </c>
      <c r="O265" s="43">
        <f t="shared" si="24"/>
        <v>2</v>
      </c>
      <c r="P265" s="43">
        <f t="shared" si="22"/>
        <v>7</v>
      </c>
      <c r="Q265" s="5">
        <v>45133</v>
      </c>
      <c r="R265" s="43">
        <f t="shared" si="25"/>
        <v>7</v>
      </c>
      <c r="S265" s="2"/>
      <c r="T265" s="2"/>
      <c r="U265" s="2">
        <v>0</v>
      </c>
      <c r="V265" s="45">
        <f t="shared" si="23"/>
        <v>700000</v>
      </c>
      <c r="W265" s="2" t="s">
        <v>75</v>
      </c>
      <c r="X265" t="str">
        <f t="shared" si="21"/>
        <v>1000001212KARYA MATERIALBAMBANGAGT602146RdVancouver Grey60X605BOX5,4M2140000Hijau70000045132274513370700000Bekasi</v>
      </c>
    </row>
    <row r="266" spans="1:24" x14ac:dyDescent="0.3">
      <c r="A266" s="2">
        <v>1000001212</v>
      </c>
      <c r="B266" s="2" t="s">
        <v>72</v>
      </c>
      <c r="C266" s="2" t="s">
        <v>64</v>
      </c>
      <c r="D266" s="2" t="s">
        <v>96</v>
      </c>
      <c r="E266" s="2" t="s">
        <v>97</v>
      </c>
      <c r="F266" s="2" t="s">
        <v>67</v>
      </c>
      <c r="G266" s="3">
        <v>5</v>
      </c>
      <c r="H266" s="2" t="s">
        <v>68</v>
      </c>
      <c r="I266" s="4">
        <v>5.4</v>
      </c>
      <c r="J266" s="2" t="s">
        <v>69</v>
      </c>
      <c r="K266" s="3">
        <v>140000</v>
      </c>
      <c r="L266" s="3" t="s">
        <v>144</v>
      </c>
      <c r="M266" s="3">
        <v>700000</v>
      </c>
      <c r="N266" s="5">
        <v>45132</v>
      </c>
      <c r="O266" s="43">
        <f t="shared" si="24"/>
        <v>2</v>
      </c>
      <c r="P266" s="43">
        <f t="shared" si="22"/>
        <v>7</v>
      </c>
      <c r="Q266" s="5">
        <v>45133</v>
      </c>
      <c r="R266" s="43">
        <f t="shared" si="25"/>
        <v>7</v>
      </c>
      <c r="S266" s="2"/>
      <c r="T266" s="2"/>
      <c r="U266" s="2">
        <v>0</v>
      </c>
      <c r="V266" s="45">
        <f t="shared" si="23"/>
        <v>700000</v>
      </c>
      <c r="W266" s="2" t="s">
        <v>75</v>
      </c>
      <c r="X266" t="str">
        <f t="shared" si="21"/>
        <v>1000001212KARYA MATERIALBAMBANGAGT602145RdVancouver Bone60X605BOX5,4M2140000Hijau70000045132274513370700000Bekasi</v>
      </c>
    </row>
    <row r="267" spans="1:24" x14ac:dyDescent="0.3">
      <c r="A267" s="2">
        <v>1000001212</v>
      </c>
      <c r="B267" s="2" t="s">
        <v>72</v>
      </c>
      <c r="C267" s="2" t="s">
        <v>64</v>
      </c>
      <c r="D267" s="2" t="s">
        <v>169</v>
      </c>
      <c r="E267" s="2" t="s">
        <v>170</v>
      </c>
      <c r="F267" s="2" t="s">
        <v>67</v>
      </c>
      <c r="G267" s="3">
        <v>15</v>
      </c>
      <c r="H267" s="2" t="s">
        <v>68</v>
      </c>
      <c r="I267" s="4">
        <v>16.2</v>
      </c>
      <c r="J267" s="2" t="s">
        <v>69</v>
      </c>
      <c r="K267" s="3">
        <v>140000</v>
      </c>
      <c r="L267" s="3" t="s">
        <v>144</v>
      </c>
      <c r="M267" s="3">
        <v>2100000</v>
      </c>
      <c r="N267" s="5">
        <v>45133</v>
      </c>
      <c r="O267" s="43">
        <f t="shared" si="24"/>
        <v>3</v>
      </c>
      <c r="P267" s="43">
        <f t="shared" si="22"/>
        <v>7</v>
      </c>
      <c r="Q267" s="5">
        <v>45134</v>
      </c>
      <c r="R267" s="43">
        <f t="shared" si="25"/>
        <v>7</v>
      </c>
      <c r="S267" s="2"/>
      <c r="T267" s="2"/>
      <c r="U267" s="2">
        <v>0</v>
      </c>
      <c r="V267" s="45">
        <f t="shared" si="23"/>
        <v>2100000</v>
      </c>
      <c r="W267" s="2" t="s">
        <v>75</v>
      </c>
      <c r="X267" t="str">
        <f t="shared" si="21"/>
        <v>1000001212KARYA MATERIALBAMBANGAGT603527RdCasamila Charcoal60X6015BOX16,2M2140000Hijau2100000451333745134702100000Bekasi</v>
      </c>
    </row>
    <row r="268" spans="1:24" x14ac:dyDescent="0.3">
      <c r="A268" s="2">
        <v>1000001212</v>
      </c>
      <c r="B268" s="2" t="s">
        <v>72</v>
      </c>
      <c r="C268" s="2" t="s">
        <v>64</v>
      </c>
      <c r="D268" s="2" t="s">
        <v>113</v>
      </c>
      <c r="E268" s="2" t="s">
        <v>114</v>
      </c>
      <c r="F268" s="2" t="s">
        <v>67</v>
      </c>
      <c r="G268" s="3">
        <v>8</v>
      </c>
      <c r="H268" s="2" t="s">
        <v>68</v>
      </c>
      <c r="I268" s="4">
        <v>8.64</v>
      </c>
      <c r="J268" s="2" t="s">
        <v>69</v>
      </c>
      <c r="K268" s="3">
        <v>140000</v>
      </c>
      <c r="L268" s="3" t="s">
        <v>144</v>
      </c>
      <c r="M268" s="3">
        <v>1120000</v>
      </c>
      <c r="N268" s="5">
        <v>45134</v>
      </c>
      <c r="O268" s="43">
        <f t="shared" si="24"/>
        <v>4</v>
      </c>
      <c r="P268" s="43">
        <f t="shared" si="22"/>
        <v>7</v>
      </c>
      <c r="Q268" s="5">
        <v>45135</v>
      </c>
      <c r="R268" s="43">
        <f t="shared" si="25"/>
        <v>7</v>
      </c>
      <c r="S268" s="2"/>
      <c r="T268" s="2"/>
      <c r="U268" s="2">
        <v>0</v>
      </c>
      <c r="V268" s="45">
        <f t="shared" si="23"/>
        <v>1120000</v>
      </c>
      <c r="W268" s="2" t="s">
        <v>75</v>
      </c>
      <c r="X268" t="str">
        <f t="shared" si="21"/>
        <v>1000001212KARYA MATERIALBAMBANGAGT602121RdMelbourne White60X608BOX8,64M2140000Hijau1120000451344745135701120000Bekasi</v>
      </c>
    </row>
    <row r="269" spans="1:24" x14ac:dyDescent="0.3">
      <c r="A269" s="2">
        <v>1000001212</v>
      </c>
      <c r="B269" s="2" t="s">
        <v>72</v>
      </c>
      <c r="C269" s="2" t="s">
        <v>64</v>
      </c>
      <c r="D269" s="2" t="s">
        <v>105</v>
      </c>
      <c r="E269" s="2" t="s">
        <v>106</v>
      </c>
      <c r="F269" s="2" t="s">
        <v>67</v>
      </c>
      <c r="G269" s="3">
        <v>22</v>
      </c>
      <c r="H269" s="2" t="s">
        <v>68</v>
      </c>
      <c r="I269" s="4">
        <v>23.76</v>
      </c>
      <c r="J269" s="2" t="s">
        <v>69</v>
      </c>
      <c r="K269" s="3">
        <v>140000</v>
      </c>
      <c r="L269" s="3" t="s">
        <v>144</v>
      </c>
      <c r="M269" s="3">
        <v>3080000</v>
      </c>
      <c r="N269" s="5">
        <v>45134</v>
      </c>
      <c r="O269" s="43">
        <f t="shared" si="24"/>
        <v>4</v>
      </c>
      <c r="P269" s="43">
        <f t="shared" si="22"/>
        <v>7</v>
      </c>
      <c r="Q269" s="5">
        <v>45135</v>
      </c>
      <c r="R269" s="43">
        <f t="shared" si="25"/>
        <v>7</v>
      </c>
      <c r="S269" s="2"/>
      <c r="T269" s="2"/>
      <c r="U269" s="2">
        <v>0</v>
      </c>
      <c r="V269" s="45">
        <f t="shared" si="23"/>
        <v>3080000</v>
      </c>
      <c r="W269" s="2" t="s">
        <v>75</v>
      </c>
      <c r="X269" t="str">
        <f t="shared" si="21"/>
        <v>1000001212KARYA MATERIALBAMBANGAGT603522RdVeneti Grigio60X6022BOX23,76M2140000Hijau3080000451344745135703080000Bekasi</v>
      </c>
    </row>
    <row r="270" spans="1:24" x14ac:dyDescent="0.3">
      <c r="A270" s="2">
        <v>1000001212</v>
      </c>
      <c r="B270" s="2" t="s">
        <v>72</v>
      </c>
      <c r="C270" s="2" t="s">
        <v>64</v>
      </c>
      <c r="D270" s="2" t="s">
        <v>96</v>
      </c>
      <c r="E270" s="2" t="s">
        <v>97</v>
      </c>
      <c r="F270" s="2" t="s">
        <v>67</v>
      </c>
      <c r="G270" s="3">
        <v>8</v>
      </c>
      <c r="H270" s="2" t="s">
        <v>68</v>
      </c>
      <c r="I270" s="4">
        <v>8.64</v>
      </c>
      <c r="J270" s="2" t="s">
        <v>69</v>
      </c>
      <c r="K270" s="3">
        <v>140000</v>
      </c>
      <c r="L270" s="3" t="s">
        <v>144</v>
      </c>
      <c r="M270" s="3">
        <v>1120000</v>
      </c>
      <c r="N270" s="5">
        <v>45135</v>
      </c>
      <c r="O270" s="43">
        <f t="shared" si="24"/>
        <v>5</v>
      </c>
      <c r="P270" s="43">
        <f t="shared" si="22"/>
        <v>7</v>
      </c>
      <c r="Q270" s="5">
        <v>45135</v>
      </c>
      <c r="R270" s="43">
        <f t="shared" si="25"/>
        <v>7</v>
      </c>
      <c r="S270" s="2"/>
      <c r="T270" s="2"/>
      <c r="U270" s="2">
        <v>0</v>
      </c>
      <c r="V270" s="45">
        <f t="shared" si="23"/>
        <v>1120000</v>
      </c>
      <c r="W270" s="2" t="s">
        <v>75</v>
      </c>
      <c r="X270" t="str">
        <f t="shared" si="21"/>
        <v>1000001212KARYA MATERIALBAMBANGAGT602145RdVancouver Bone60X608BOX8,64M2140000Hijau1120000451355745135701120000Bekasi</v>
      </c>
    </row>
    <row r="271" spans="1:24" x14ac:dyDescent="0.3">
      <c r="A271" s="2">
        <v>1000001111</v>
      </c>
      <c r="B271" s="2" t="s">
        <v>131</v>
      </c>
      <c r="C271" s="2" t="s">
        <v>132</v>
      </c>
      <c r="D271" s="2" t="s">
        <v>113</v>
      </c>
      <c r="E271" s="2" t="s">
        <v>114</v>
      </c>
      <c r="F271" s="2" t="s">
        <v>67</v>
      </c>
      <c r="G271" s="3">
        <v>80</v>
      </c>
      <c r="H271" s="2" t="s">
        <v>68</v>
      </c>
      <c r="I271" s="4">
        <v>86.4</v>
      </c>
      <c r="J271" s="2" t="s">
        <v>69</v>
      </c>
      <c r="K271" s="3">
        <v>140000</v>
      </c>
      <c r="L271" s="3" t="s">
        <v>144</v>
      </c>
      <c r="M271" s="3">
        <v>11200000</v>
      </c>
      <c r="N271" s="5">
        <v>45132</v>
      </c>
      <c r="O271" s="43">
        <f t="shared" si="24"/>
        <v>2</v>
      </c>
      <c r="P271" s="43">
        <f t="shared" si="22"/>
        <v>7</v>
      </c>
      <c r="Q271" s="5">
        <v>45136</v>
      </c>
      <c r="R271" s="43">
        <f t="shared" si="25"/>
        <v>7</v>
      </c>
      <c r="S271" s="2"/>
      <c r="T271" s="2"/>
      <c r="U271" s="2">
        <v>0</v>
      </c>
      <c r="V271" s="45">
        <f t="shared" si="23"/>
        <v>11200000</v>
      </c>
      <c r="W271" s="2" t="s">
        <v>133</v>
      </c>
      <c r="X271" t="str">
        <f t="shared" si="21"/>
        <v>1000001111NIA BANGUNANHARRYAGT602121RdMelbourne White60X6080BOX86,4M2140000Hijau112000004513227451367011200000Jakarta</v>
      </c>
    </row>
    <row r="272" spans="1:24" x14ac:dyDescent="0.3">
      <c r="A272" s="2">
        <v>1000001010</v>
      </c>
      <c r="B272" s="2" t="s">
        <v>63</v>
      </c>
      <c r="C272" s="2" t="s">
        <v>64</v>
      </c>
      <c r="D272" s="2" t="s">
        <v>103</v>
      </c>
      <c r="E272" s="2" t="s">
        <v>104</v>
      </c>
      <c r="F272" s="2" t="s">
        <v>67</v>
      </c>
      <c r="G272" s="3">
        <v>35</v>
      </c>
      <c r="H272" s="2" t="s">
        <v>68</v>
      </c>
      <c r="I272" s="4">
        <v>37.799999999999997</v>
      </c>
      <c r="J272" s="2" t="s">
        <v>69</v>
      </c>
      <c r="K272" s="3">
        <v>140000</v>
      </c>
      <c r="L272" s="3" t="s">
        <v>144</v>
      </c>
      <c r="M272" s="3">
        <v>4900000</v>
      </c>
      <c r="N272" s="5">
        <v>45134</v>
      </c>
      <c r="O272" s="43">
        <f t="shared" si="24"/>
        <v>4</v>
      </c>
      <c r="P272" s="43">
        <f t="shared" si="22"/>
        <v>7</v>
      </c>
      <c r="Q272" s="5">
        <v>45134</v>
      </c>
      <c r="R272" s="43">
        <f t="shared" si="25"/>
        <v>7</v>
      </c>
      <c r="S272" s="2"/>
      <c r="T272" s="2"/>
      <c r="U272" s="2">
        <v>0</v>
      </c>
      <c r="V272" s="45">
        <f t="shared" si="23"/>
        <v>4900000</v>
      </c>
      <c r="W272" s="2" t="s">
        <v>71</v>
      </c>
      <c r="X272" t="str">
        <f t="shared" si="21"/>
        <v>1000001010KERAMIK 123BAMBANGAGT602518RdPozlana Dark60X6035BOX37,8M2140000Hijau4900000451344745134704900000Depok</v>
      </c>
    </row>
    <row r="273" spans="1:24" x14ac:dyDescent="0.3">
      <c r="A273" s="2">
        <v>1000001010</v>
      </c>
      <c r="B273" s="2" t="s">
        <v>63</v>
      </c>
      <c r="C273" s="2" t="s">
        <v>64</v>
      </c>
      <c r="D273" s="2" t="s">
        <v>103</v>
      </c>
      <c r="E273" s="2" t="s">
        <v>104</v>
      </c>
      <c r="F273" s="2" t="s">
        <v>67</v>
      </c>
      <c r="G273" s="3">
        <v>48</v>
      </c>
      <c r="H273" s="2" t="s">
        <v>68</v>
      </c>
      <c r="I273" s="4">
        <v>51.84</v>
      </c>
      <c r="J273" s="2" t="s">
        <v>69</v>
      </c>
      <c r="K273" s="3">
        <v>140000</v>
      </c>
      <c r="L273" s="3" t="s">
        <v>144</v>
      </c>
      <c r="M273" s="3">
        <v>6720000</v>
      </c>
      <c r="N273" s="5">
        <v>45134</v>
      </c>
      <c r="O273" s="43">
        <f t="shared" si="24"/>
        <v>4</v>
      </c>
      <c r="P273" s="43">
        <f t="shared" si="22"/>
        <v>7</v>
      </c>
      <c r="Q273" s="5">
        <v>45134</v>
      </c>
      <c r="R273" s="43">
        <f t="shared" si="25"/>
        <v>7</v>
      </c>
      <c r="S273" s="2"/>
      <c r="T273" s="2"/>
      <c r="U273" s="2">
        <v>0</v>
      </c>
      <c r="V273" s="45">
        <f t="shared" si="23"/>
        <v>6720000</v>
      </c>
      <c r="W273" s="2" t="s">
        <v>71</v>
      </c>
      <c r="X273" t="str">
        <f t="shared" si="21"/>
        <v>1000001010KERAMIK 123BAMBANGAGT602518RdPozlana Dark60X6048BOX51,84M2140000Hijau6720000451344745134706720000Depok</v>
      </c>
    </row>
    <row r="274" spans="1:24" x14ac:dyDescent="0.3">
      <c r="A274" s="2">
        <v>1000001010</v>
      </c>
      <c r="B274" s="2" t="s">
        <v>63</v>
      </c>
      <c r="C274" s="2" t="s">
        <v>64</v>
      </c>
      <c r="D274" s="2" t="s">
        <v>113</v>
      </c>
      <c r="E274" s="2" t="s">
        <v>114</v>
      </c>
      <c r="F274" s="2" t="s">
        <v>67</v>
      </c>
      <c r="G274" s="3">
        <v>21</v>
      </c>
      <c r="H274" s="2" t="s">
        <v>68</v>
      </c>
      <c r="I274" s="4">
        <v>22.68</v>
      </c>
      <c r="J274" s="2" t="s">
        <v>69</v>
      </c>
      <c r="K274" s="3">
        <v>140000</v>
      </c>
      <c r="L274" s="3" t="s">
        <v>144</v>
      </c>
      <c r="M274" s="3">
        <v>2940000</v>
      </c>
      <c r="N274" s="5">
        <v>45132</v>
      </c>
      <c r="O274" s="43">
        <f t="shared" si="24"/>
        <v>2</v>
      </c>
      <c r="P274" s="43">
        <f t="shared" si="22"/>
        <v>7</v>
      </c>
      <c r="Q274" s="5">
        <v>45134</v>
      </c>
      <c r="R274" s="43">
        <f t="shared" si="25"/>
        <v>7</v>
      </c>
      <c r="S274" s="2"/>
      <c r="T274" s="2"/>
      <c r="U274" s="2">
        <v>0</v>
      </c>
      <c r="V274" s="45">
        <f t="shared" si="23"/>
        <v>2940000</v>
      </c>
      <c r="W274" s="2" t="s">
        <v>71</v>
      </c>
      <c r="X274" t="str">
        <f t="shared" si="21"/>
        <v>1000001010KERAMIK 123BAMBANGAGT602121RdMelbourne White60X6021BOX22,68M2140000Hijau2940000451322745134702940000Depok</v>
      </c>
    </row>
    <row r="275" spans="1:24" x14ac:dyDescent="0.3">
      <c r="A275" s="2">
        <v>1000001010</v>
      </c>
      <c r="B275" s="2" t="s">
        <v>63</v>
      </c>
      <c r="C275" s="2" t="s">
        <v>64</v>
      </c>
      <c r="D275" s="2" t="s">
        <v>113</v>
      </c>
      <c r="E275" s="2" t="s">
        <v>114</v>
      </c>
      <c r="F275" s="2" t="s">
        <v>67</v>
      </c>
      <c r="G275" s="3">
        <v>4</v>
      </c>
      <c r="H275" s="2" t="s">
        <v>68</v>
      </c>
      <c r="I275" s="4">
        <v>4.32</v>
      </c>
      <c r="J275" s="2" t="s">
        <v>69</v>
      </c>
      <c r="K275" s="3">
        <v>140000</v>
      </c>
      <c r="L275" s="3" t="s">
        <v>144</v>
      </c>
      <c r="M275" s="3">
        <v>560000</v>
      </c>
      <c r="N275" s="5">
        <v>45132</v>
      </c>
      <c r="O275" s="43">
        <f t="shared" si="24"/>
        <v>2</v>
      </c>
      <c r="P275" s="43">
        <f t="shared" si="22"/>
        <v>7</v>
      </c>
      <c r="Q275" s="5">
        <v>45134</v>
      </c>
      <c r="R275" s="43">
        <f t="shared" si="25"/>
        <v>7</v>
      </c>
      <c r="S275" s="2"/>
      <c r="T275" s="2"/>
      <c r="U275" s="2">
        <v>0</v>
      </c>
      <c r="V275" s="45">
        <f t="shared" si="23"/>
        <v>560000</v>
      </c>
      <c r="W275" s="2" t="s">
        <v>71</v>
      </c>
      <c r="X275" t="str">
        <f t="shared" si="21"/>
        <v>1000001010KERAMIK 123BAMBANGAGT602121RdMelbourne White60X604BOX4,32M2140000Hijau56000045132274513470560000Depok</v>
      </c>
    </row>
    <row r="276" spans="1:24" x14ac:dyDescent="0.3">
      <c r="A276" s="2">
        <v>1000001212</v>
      </c>
      <c r="B276" s="2" t="s">
        <v>72</v>
      </c>
      <c r="C276" s="2" t="s">
        <v>64</v>
      </c>
      <c r="D276" s="2" t="s">
        <v>129</v>
      </c>
      <c r="E276" s="2" t="s">
        <v>130</v>
      </c>
      <c r="F276" s="2" t="s">
        <v>67</v>
      </c>
      <c r="G276" s="3">
        <v>9</v>
      </c>
      <c r="H276" s="2" t="s">
        <v>68</v>
      </c>
      <c r="I276" s="4">
        <v>9.7200000000000006</v>
      </c>
      <c r="J276" s="2" t="s">
        <v>69</v>
      </c>
      <c r="K276" s="3">
        <v>140000</v>
      </c>
      <c r="L276" s="3" t="s">
        <v>144</v>
      </c>
      <c r="M276" s="3">
        <v>1260000</v>
      </c>
      <c r="N276" s="5">
        <v>45156</v>
      </c>
      <c r="O276" s="43">
        <f t="shared" si="24"/>
        <v>5</v>
      </c>
      <c r="P276" s="43">
        <f t="shared" si="22"/>
        <v>8</v>
      </c>
      <c r="Q276" s="5">
        <v>45159</v>
      </c>
      <c r="R276" s="43">
        <f t="shared" si="25"/>
        <v>8</v>
      </c>
      <c r="S276" s="2"/>
      <c r="T276" s="2"/>
      <c r="U276" s="2">
        <v>0</v>
      </c>
      <c r="V276" s="45">
        <f t="shared" si="23"/>
        <v>1260000</v>
      </c>
      <c r="W276" s="2" t="s">
        <v>75</v>
      </c>
      <c r="X276" t="str">
        <f t="shared" si="21"/>
        <v>1000001212KARYA MATERIALBAMBANGAGT603525RdCasamila Ash60X609BOX9,72M2140000Hijau1260000451565845159801260000Bekasi</v>
      </c>
    </row>
    <row r="277" spans="1:24" x14ac:dyDescent="0.3">
      <c r="A277" s="2">
        <v>1000001212</v>
      </c>
      <c r="B277" s="2" t="s">
        <v>72</v>
      </c>
      <c r="C277" s="2" t="s">
        <v>64</v>
      </c>
      <c r="D277" s="2" t="s">
        <v>117</v>
      </c>
      <c r="E277" s="2" t="s">
        <v>118</v>
      </c>
      <c r="F277" s="2" t="s">
        <v>67</v>
      </c>
      <c r="G277" s="3">
        <v>31</v>
      </c>
      <c r="H277" s="2" t="s">
        <v>68</v>
      </c>
      <c r="I277" s="4">
        <v>33.479999999999997</v>
      </c>
      <c r="J277" s="2" t="s">
        <v>69</v>
      </c>
      <c r="K277" s="3">
        <v>140000</v>
      </c>
      <c r="L277" s="3" t="s">
        <v>144</v>
      </c>
      <c r="M277" s="3">
        <v>4340000</v>
      </c>
      <c r="N277" s="5">
        <v>45160</v>
      </c>
      <c r="O277" s="43">
        <f t="shared" si="24"/>
        <v>2</v>
      </c>
      <c r="P277" s="43">
        <f t="shared" si="22"/>
        <v>8</v>
      </c>
      <c r="Q277" s="5">
        <v>45160</v>
      </c>
      <c r="R277" s="43">
        <f t="shared" si="25"/>
        <v>8</v>
      </c>
      <c r="S277" s="2"/>
      <c r="T277" s="2"/>
      <c r="U277" s="2">
        <v>0</v>
      </c>
      <c r="V277" s="45">
        <f t="shared" si="23"/>
        <v>4340000</v>
      </c>
      <c r="W277" s="2" t="s">
        <v>75</v>
      </c>
      <c r="X277" t="str">
        <f t="shared" si="21"/>
        <v>1000001212KARYA MATERIALBAMBANGAGT603500RdTucson Pearl60X6031BOX33,48M2140000Hijau4340000451602845160804340000Bekasi</v>
      </c>
    </row>
    <row r="278" spans="1:24" x14ac:dyDescent="0.3">
      <c r="A278" s="2">
        <v>1000001212</v>
      </c>
      <c r="B278" s="2" t="s">
        <v>72</v>
      </c>
      <c r="C278" s="2" t="s">
        <v>64</v>
      </c>
      <c r="D278" s="2" t="s">
        <v>125</v>
      </c>
      <c r="E278" s="2" t="s">
        <v>126</v>
      </c>
      <c r="F278" s="2" t="s">
        <v>67</v>
      </c>
      <c r="G278" s="3">
        <v>19</v>
      </c>
      <c r="H278" s="2" t="s">
        <v>68</v>
      </c>
      <c r="I278" s="4">
        <v>20.52</v>
      </c>
      <c r="J278" s="2" t="s">
        <v>69</v>
      </c>
      <c r="K278" s="3">
        <v>140000</v>
      </c>
      <c r="L278" s="3" t="s">
        <v>144</v>
      </c>
      <c r="M278" s="3">
        <v>2660000</v>
      </c>
      <c r="N278" s="5">
        <v>45160</v>
      </c>
      <c r="O278" s="43">
        <f t="shared" si="24"/>
        <v>2</v>
      </c>
      <c r="P278" s="43">
        <f t="shared" si="22"/>
        <v>8</v>
      </c>
      <c r="Q278" s="5">
        <v>45160</v>
      </c>
      <c r="R278" s="43">
        <f t="shared" si="25"/>
        <v>8</v>
      </c>
      <c r="S278" s="2"/>
      <c r="T278" s="2"/>
      <c r="U278" s="2">
        <v>0</v>
      </c>
      <c r="V278" s="45">
        <f t="shared" si="23"/>
        <v>2660000</v>
      </c>
      <c r="W278" s="2" t="s">
        <v>75</v>
      </c>
      <c r="X278" t="str">
        <f t="shared" si="21"/>
        <v>1000001212KARYA MATERIALBAMBANGAGT602156RdMarseille Grey60X6019BOX20,52M2140000Hijau2660000451602845160802660000Bekasi</v>
      </c>
    </row>
    <row r="279" spans="1:24" x14ac:dyDescent="0.3">
      <c r="A279" s="2">
        <v>1000001212</v>
      </c>
      <c r="B279" s="2" t="s">
        <v>72</v>
      </c>
      <c r="C279" s="2" t="s">
        <v>64</v>
      </c>
      <c r="D279" s="2" t="s">
        <v>96</v>
      </c>
      <c r="E279" s="2" t="s">
        <v>97</v>
      </c>
      <c r="F279" s="2" t="s">
        <v>67</v>
      </c>
      <c r="G279" s="3">
        <v>12</v>
      </c>
      <c r="H279" s="2" t="s">
        <v>68</v>
      </c>
      <c r="I279" s="4">
        <v>12.96</v>
      </c>
      <c r="J279" s="2" t="s">
        <v>69</v>
      </c>
      <c r="K279" s="3">
        <v>140000</v>
      </c>
      <c r="L279" s="3" t="s">
        <v>144</v>
      </c>
      <c r="M279" s="3">
        <v>1680000</v>
      </c>
      <c r="N279" s="5">
        <v>45161</v>
      </c>
      <c r="O279" s="43">
        <f t="shared" si="24"/>
        <v>3</v>
      </c>
      <c r="P279" s="43">
        <f t="shared" si="22"/>
        <v>8</v>
      </c>
      <c r="Q279" s="5">
        <v>45161</v>
      </c>
      <c r="R279" s="43">
        <f t="shared" si="25"/>
        <v>8</v>
      </c>
      <c r="S279" s="2"/>
      <c r="T279" s="2"/>
      <c r="U279" s="2">
        <v>0</v>
      </c>
      <c r="V279" s="45">
        <f t="shared" si="23"/>
        <v>1680000</v>
      </c>
      <c r="W279" s="2" t="s">
        <v>75</v>
      </c>
      <c r="X279" t="str">
        <f t="shared" si="21"/>
        <v>1000001212KARYA MATERIALBAMBANGAGT602145RdVancouver Bone60X6012BOX12,96M2140000Hijau1680000451613845161801680000Bekasi</v>
      </c>
    </row>
    <row r="280" spans="1:24" x14ac:dyDescent="0.3">
      <c r="A280" s="2">
        <v>1000001212</v>
      </c>
      <c r="B280" s="2" t="s">
        <v>72</v>
      </c>
      <c r="C280" s="2" t="s">
        <v>64</v>
      </c>
      <c r="D280" s="2" t="s">
        <v>111</v>
      </c>
      <c r="E280" s="2" t="s">
        <v>112</v>
      </c>
      <c r="F280" s="2" t="s">
        <v>67</v>
      </c>
      <c r="G280" s="3">
        <v>70</v>
      </c>
      <c r="H280" s="2" t="s">
        <v>68</v>
      </c>
      <c r="I280" s="4">
        <v>75.599999999999994</v>
      </c>
      <c r="J280" s="2" t="s">
        <v>69</v>
      </c>
      <c r="K280" s="3">
        <v>140000</v>
      </c>
      <c r="L280" s="3" t="s">
        <v>144</v>
      </c>
      <c r="M280" s="3">
        <v>9800000</v>
      </c>
      <c r="N280" s="5">
        <v>45162</v>
      </c>
      <c r="O280" s="43">
        <f t="shared" si="24"/>
        <v>4</v>
      </c>
      <c r="P280" s="43">
        <f t="shared" si="22"/>
        <v>8</v>
      </c>
      <c r="Q280" s="5">
        <v>45163</v>
      </c>
      <c r="R280" s="43">
        <f t="shared" si="25"/>
        <v>8</v>
      </c>
      <c r="S280" s="2"/>
      <c r="T280" s="2"/>
      <c r="U280" s="2">
        <v>0</v>
      </c>
      <c r="V280" s="45">
        <f t="shared" si="23"/>
        <v>9800000</v>
      </c>
      <c r="W280" s="2" t="s">
        <v>75</v>
      </c>
      <c r="X280" t="str">
        <f t="shared" si="21"/>
        <v>1000001212KARYA MATERIALBAMBANGAGT602154RdMarseille Bone60X6070BOX75,6M2140000Hijau9800000451624845163809800000Bekasi</v>
      </c>
    </row>
    <row r="281" spans="1:24" x14ac:dyDescent="0.3">
      <c r="A281" s="2">
        <v>1000001212</v>
      </c>
      <c r="B281" s="2" t="s">
        <v>72</v>
      </c>
      <c r="C281" s="2" t="s">
        <v>64</v>
      </c>
      <c r="D281" s="2" t="s">
        <v>96</v>
      </c>
      <c r="E281" s="2" t="s">
        <v>97</v>
      </c>
      <c r="F281" s="2" t="s">
        <v>67</v>
      </c>
      <c r="G281" s="3">
        <v>6</v>
      </c>
      <c r="H281" s="2" t="s">
        <v>68</v>
      </c>
      <c r="I281" s="4">
        <v>6.48</v>
      </c>
      <c r="J281" s="2" t="s">
        <v>69</v>
      </c>
      <c r="K281" s="3">
        <v>140000</v>
      </c>
      <c r="L281" s="3" t="s">
        <v>144</v>
      </c>
      <c r="M281" s="3">
        <v>840000</v>
      </c>
      <c r="N281" s="5">
        <v>45166</v>
      </c>
      <c r="O281" s="43">
        <f t="shared" si="24"/>
        <v>1</v>
      </c>
      <c r="P281" s="43">
        <f t="shared" si="22"/>
        <v>8</v>
      </c>
      <c r="Q281" s="5">
        <v>45166</v>
      </c>
      <c r="R281" s="43">
        <f t="shared" si="25"/>
        <v>8</v>
      </c>
      <c r="S281" s="2"/>
      <c r="T281" s="2"/>
      <c r="U281" s="2">
        <v>0</v>
      </c>
      <c r="V281" s="45">
        <f t="shared" si="23"/>
        <v>840000</v>
      </c>
      <c r="W281" s="2" t="s">
        <v>75</v>
      </c>
      <c r="X281" t="str">
        <f t="shared" si="21"/>
        <v>1000001212KARYA MATERIALBAMBANGAGT602145RdVancouver Bone60X606BOX6,48M2140000Hijau84000045166184516680840000Bekasi</v>
      </c>
    </row>
    <row r="282" spans="1:24" x14ac:dyDescent="0.3">
      <c r="A282" s="2">
        <v>1000001212</v>
      </c>
      <c r="B282" s="2" t="s">
        <v>72</v>
      </c>
      <c r="C282" s="2" t="s">
        <v>64</v>
      </c>
      <c r="D282" s="2" t="s">
        <v>96</v>
      </c>
      <c r="E282" s="2" t="s">
        <v>97</v>
      </c>
      <c r="F282" s="2" t="s">
        <v>67</v>
      </c>
      <c r="G282" s="3">
        <v>2</v>
      </c>
      <c r="H282" s="2" t="s">
        <v>68</v>
      </c>
      <c r="I282" s="4">
        <v>2.16</v>
      </c>
      <c r="J282" s="2" t="s">
        <v>69</v>
      </c>
      <c r="K282" s="3">
        <v>140000</v>
      </c>
      <c r="L282" s="3" t="s">
        <v>144</v>
      </c>
      <c r="M282" s="3">
        <v>280000</v>
      </c>
      <c r="N282" s="5">
        <v>45167</v>
      </c>
      <c r="O282" s="43">
        <f t="shared" si="24"/>
        <v>2</v>
      </c>
      <c r="P282" s="43">
        <f t="shared" si="22"/>
        <v>8</v>
      </c>
      <c r="Q282" s="5">
        <v>45167</v>
      </c>
      <c r="R282" s="43">
        <f t="shared" si="25"/>
        <v>8</v>
      </c>
      <c r="S282" s="2"/>
      <c r="T282" s="2"/>
      <c r="U282" s="2">
        <v>0</v>
      </c>
      <c r="V282" s="45">
        <f t="shared" si="23"/>
        <v>280000</v>
      </c>
      <c r="W282" s="2" t="s">
        <v>75</v>
      </c>
      <c r="X282" t="str">
        <f t="shared" si="21"/>
        <v>1000001212KARYA MATERIALBAMBANGAGT602145RdVancouver Bone60X602BOX2,16M2140000Hijau28000045167284516780280000Bekasi</v>
      </c>
    </row>
    <row r="283" spans="1:24" x14ac:dyDescent="0.3">
      <c r="A283" s="2">
        <v>1000001212</v>
      </c>
      <c r="B283" s="2" t="s">
        <v>72</v>
      </c>
      <c r="C283" s="2" t="s">
        <v>64</v>
      </c>
      <c r="D283" s="2" t="s">
        <v>117</v>
      </c>
      <c r="E283" s="2" t="s">
        <v>118</v>
      </c>
      <c r="F283" s="2" t="s">
        <v>67</v>
      </c>
      <c r="G283" s="3">
        <v>50</v>
      </c>
      <c r="H283" s="2" t="s">
        <v>68</v>
      </c>
      <c r="I283" s="4">
        <v>54</v>
      </c>
      <c r="J283" s="2" t="s">
        <v>69</v>
      </c>
      <c r="K283" s="3">
        <v>140000</v>
      </c>
      <c r="L283" s="3" t="s">
        <v>144</v>
      </c>
      <c r="M283" s="3">
        <v>7000000</v>
      </c>
      <c r="N283" s="5">
        <v>45168</v>
      </c>
      <c r="O283" s="43">
        <f t="shared" si="24"/>
        <v>3</v>
      </c>
      <c r="P283" s="43">
        <f t="shared" si="22"/>
        <v>8</v>
      </c>
      <c r="Q283" s="5">
        <v>45168</v>
      </c>
      <c r="R283" s="43">
        <f t="shared" si="25"/>
        <v>8</v>
      </c>
      <c r="S283" s="2"/>
      <c r="T283" s="2"/>
      <c r="U283" s="2">
        <v>0</v>
      </c>
      <c r="V283" s="45">
        <f t="shared" si="23"/>
        <v>7000000</v>
      </c>
      <c r="W283" s="2" t="s">
        <v>75</v>
      </c>
      <c r="X283" t="str">
        <f t="shared" si="21"/>
        <v>1000001212KARYA MATERIALBAMBANGAGT603500RdTucson Pearl60X6050BOX54M2140000Hijau7000000451683845168807000000Bekasi</v>
      </c>
    </row>
    <row r="284" spans="1:24" x14ac:dyDescent="0.3">
      <c r="A284" s="2">
        <v>1000001212</v>
      </c>
      <c r="B284" s="2" t="s">
        <v>72</v>
      </c>
      <c r="C284" s="2" t="s">
        <v>64</v>
      </c>
      <c r="D284" s="2" t="s">
        <v>113</v>
      </c>
      <c r="E284" s="2" t="s">
        <v>114</v>
      </c>
      <c r="F284" s="2" t="s">
        <v>67</v>
      </c>
      <c r="G284" s="3">
        <v>163</v>
      </c>
      <c r="H284" s="2" t="s">
        <v>68</v>
      </c>
      <c r="I284" s="4">
        <v>176.04</v>
      </c>
      <c r="J284" s="2" t="s">
        <v>69</v>
      </c>
      <c r="K284" s="3">
        <v>140000</v>
      </c>
      <c r="L284" s="3" t="s">
        <v>144</v>
      </c>
      <c r="M284" s="3">
        <v>22820000</v>
      </c>
      <c r="N284" s="5">
        <v>45167</v>
      </c>
      <c r="O284" s="43">
        <f t="shared" si="24"/>
        <v>2</v>
      </c>
      <c r="P284" s="43">
        <f t="shared" si="22"/>
        <v>8</v>
      </c>
      <c r="Q284" s="5">
        <v>45169</v>
      </c>
      <c r="R284" s="43">
        <f t="shared" si="25"/>
        <v>8</v>
      </c>
      <c r="S284" s="2"/>
      <c r="T284" s="2"/>
      <c r="U284" s="2">
        <v>0</v>
      </c>
      <c r="V284" s="45">
        <f t="shared" si="23"/>
        <v>22820000</v>
      </c>
      <c r="W284" s="2" t="s">
        <v>75</v>
      </c>
      <c r="X284" t="str">
        <f t="shared" si="21"/>
        <v>1000001212KARYA MATERIALBAMBANGAGT602121RdMelbourne White60X60163BOX176,04M2140000Hijau228200004516728451698022820000Bekasi</v>
      </c>
    </row>
    <row r="285" spans="1:24" x14ac:dyDescent="0.3">
      <c r="A285" s="2">
        <v>1000001010</v>
      </c>
      <c r="B285" s="2" t="s">
        <v>63</v>
      </c>
      <c r="C285" s="2" t="s">
        <v>64</v>
      </c>
      <c r="D285" s="2" t="s">
        <v>113</v>
      </c>
      <c r="E285" s="2" t="s">
        <v>114</v>
      </c>
      <c r="F285" s="2" t="s">
        <v>67</v>
      </c>
      <c r="G285" s="3">
        <v>80</v>
      </c>
      <c r="H285" s="2" t="s">
        <v>68</v>
      </c>
      <c r="I285" s="4">
        <v>86.4</v>
      </c>
      <c r="J285" s="2" t="s">
        <v>69</v>
      </c>
      <c r="K285" s="3">
        <v>140000</v>
      </c>
      <c r="L285" s="3" t="s">
        <v>144</v>
      </c>
      <c r="M285" s="3">
        <v>11200000</v>
      </c>
      <c r="N285" s="5">
        <v>45154</v>
      </c>
      <c r="O285" s="43">
        <f t="shared" si="24"/>
        <v>3</v>
      </c>
      <c r="P285" s="43">
        <f t="shared" si="22"/>
        <v>8</v>
      </c>
      <c r="Q285" s="5">
        <v>45156</v>
      </c>
      <c r="R285" s="43">
        <f t="shared" si="25"/>
        <v>8</v>
      </c>
      <c r="S285" s="2"/>
      <c r="T285" s="2"/>
      <c r="U285" s="2">
        <v>0</v>
      </c>
      <c r="V285" s="45">
        <f t="shared" si="23"/>
        <v>11200000</v>
      </c>
      <c r="W285" s="2" t="s">
        <v>71</v>
      </c>
      <c r="X285" t="str">
        <f t="shared" si="21"/>
        <v>1000001010KERAMIK 123BAMBANGAGT602121RdMelbourne White60X6080BOX86,4M2140000Hijau112000004515438451568011200000Depok</v>
      </c>
    </row>
    <row r="286" spans="1:24" x14ac:dyDescent="0.3">
      <c r="A286" s="2">
        <v>1000001010</v>
      </c>
      <c r="B286" s="2" t="s">
        <v>63</v>
      </c>
      <c r="C286" s="2" t="s">
        <v>64</v>
      </c>
      <c r="D286" s="2" t="s">
        <v>113</v>
      </c>
      <c r="E286" s="2" t="s">
        <v>114</v>
      </c>
      <c r="F286" s="2" t="s">
        <v>67</v>
      </c>
      <c r="G286" s="3">
        <v>35</v>
      </c>
      <c r="H286" s="2" t="s">
        <v>68</v>
      </c>
      <c r="I286" s="4">
        <v>37.799999999999997</v>
      </c>
      <c r="J286" s="2" t="s">
        <v>69</v>
      </c>
      <c r="K286" s="3">
        <v>140000</v>
      </c>
      <c r="L286" s="3" t="s">
        <v>144</v>
      </c>
      <c r="M286" s="3">
        <v>4900000</v>
      </c>
      <c r="N286" s="5">
        <v>45154</v>
      </c>
      <c r="O286" s="43">
        <f t="shared" si="24"/>
        <v>3</v>
      </c>
      <c r="P286" s="43">
        <f t="shared" si="22"/>
        <v>8</v>
      </c>
      <c r="Q286" s="5">
        <v>45159</v>
      </c>
      <c r="R286" s="43">
        <f t="shared" si="25"/>
        <v>8</v>
      </c>
      <c r="S286" s="2"/>
      <c r="T286" s="2"/>
      <c r="U286" s="2">
        <v>0</v>
      </c>
      <c r="V286" s="45">
        <f t="shared" si="23"/>
        <v>4900000</v>
      </c>
      <c r="W286" s="2" t="s">
        <v>71</v>
      </c>
      <c r="X286" t="str">
        <f t="shared" si="21"/>
        <v>1000001010KERAMIK 123BAMBANGAGT602121RdMelbourne White60X6035BOX37,8M2140000Hijau4900000451543845159804900000Depok</v>
      </c>
    </row>
    <row r="287" spans="1:24" x14ac:dyDescent="0.3">
      <c r="A287" s="2">
        <v>1000001010</v>
      </c>
      <c r="B287" s="2" t="s">
        <v>63</v>
      </c>
      <c r="C287" s="2" t="s">
        <v>64</v>
      </c>
      <c r="D287" s="2" t="s">
        <v>103</v>
      </c>
      <c r="E287" s="2" t="s">
        <v>104</v>
      </c>
      <c r="F287" s="2" t="s">
        <v>67</v>
      </c>
      <c r="G287" s="3">
        <v>7</v>
      </c>
      <c r="H287" s="2" t="s">
        <v>68</v>
      </c>
      <c r="I287" s="4">
        <v>7.56</v>
      </c>
      <c r="J287" s="2" t="s">
        <v>69</v>
      </c>
      <c r="K287" s="3">
        <v>140000</v>
      </c>
      <c r="L287" s="3" t="s">
        <v>144</v>
      </c>
      <c r="M287" s="3">
        <v>980000</v>
      </c>
      <c r="N287" s="5">
        <v>45159</v>
      </c>
      <c r="O287" s="43">
        <f t="shared" si="24"/>
        <v>1</v>
      </c>
      <c r="P287" s="43">
        <f t="shared" si="22"/>
        <v>8</v>
      </c>
      <c r="Q287" s="5">
        <v>45161</v>
      </c>
      <c r="R287" s="43">
        <f t="shared" si="25"/>
        <v>8</v>
      </c>
      <c r="S287" s="2"/>
      <c r="T287" s="2"/>
      <c r="U287" s="2">
        <v>0</v>
      </c>
      <c r="V287" s="45">
        <f t="shared" si="23"/>
        <v>980000</v>
      </c>
      <c r="W287" s="2" t="s">
        <v>71</v>
      </c>
      <c r="X287" t="str">
        <f t="shared" si="21"/>
        <v>1000001010KERAMIK 123BAMBANGAGT602518RdPozlana Dark60X607BOX7,56M2140000Hijau98000045159184516180980000Depok</v>
      </c>
    </row>
    <row r="288" spans="1:24" x14ac:dyDescent="0.3">
      <c r="A288" s="2">
        <v>1000001010</v>
      </c>
      <c r="B288" s="2" t="s">
        <v>63</v>
      </c>
      <c r="C288" s="2" t="s">
        <v>64</v>
      </c>
      <c r="D288" s="2" t="s">
        <v>103</v>
      </c>
      <c r="E288" s="2" t="s">
        <v>104</v>
      </c>
      <c r="F288" s="2" t="s">
        <v>67</v>
      </c>
      <c r="G288" s="3">
        <v>3</v>
      </c>
      <c r="H288" s="2" t="s">
        <v>68</v>
      </c>
      <c r="I288" s="4">
        <v>3.24</v>
      </c>
      <c r="J288" s="2" t="s">
        <v>69</v>
      </c>
      <c r="K288" s="3">
        <v>140000</v>
      </c>
      <c r="L288" s="3" t="s">
        <v>144</v>
      </c>
      <c r="M288" s="3">
        <v>420000</v>
      </c>
      <c r="N288" s="5">
        <v>45159</v>
      </c>
      <c r="O288" s="43">
        <f t="shared" si="24"/>
        <v>1</v>
      </c>
      <c r="P288" s="43">
        <f t="shared" si="22"/>
        <v>8</v>
      </c>
      <c r="Q288" s="5">
        <v>45161</v>
      </c>
      <c r="R288" s="43">
        <f t="shared" si="25"/>
        <v>8</v>
      </c>
      <c r="S288" s="2"/>
      <c r="T288" s="2"/>
      <c r="U288" s="2">
        <v>0</v>
      </c>
      <c r="V288" s="45">
        <f t="shared" si="23"/>
        <v>420000</v>
      </c>
      <c r="W288" s="2" t="s">
        <v>71</v>
      </c>
      <c r="X288" t="str">
        <f t="shared" si="21"/>
        <v>1000001010KERAMIK 123BAMBANGAGT602518RdPozlana Dark60X603BOX3,24M2140000Hijau42000045159184516180420000Depok</v>
      </c>
    </row>
    <row r="289" spans="1:24" x14ac:dyDescent="0.3">
      <c r="A289" s="2">
        <v>1000001010</v>
      </c>
      <c r="B289" s="2" t="s">
        <v>63</v>
      </c>
      <c r="C289" s="2" t="s">
        <v>64</v>
      </c>
      <c r="D289" s="2" t="s">
        <v>96</v>
      </c>
      <c r="E289" s="2" t="s">
        <v>97</v>
      </c>
      <c r="F289" s="2" t="s">
        <v>67</v>
      </c>
      <c r="G289" s="3">
        <v>4</v>
      </c>
      <c r="H289" s="2" t="s">
        <v>68</v>
      </c>
      <c r="I289" s="4">
        <v>4.32</v>
      </c>
      <c r="J289" s="2" t="s">
        <v>69</v>
      </c>
      <c r="K289" s="3">
        <v>140000</v>
      </c>
      <c r="L289" s="3" t="s">
        <v>144</v>
      </c>
      <c r="M289" s="3">
        <v>560000</v>
      </c>
      <c r="N289" s="5">
        <v>45163</v>
      </c>
      <c r="O289" s="43">
        <f t="shared" si="24"/>
        <v>5</v>
      </c>
      <c r="P289" s="43">
        <f t="shared" si="22"/>
        <v>8</v>
      </c>
      <c r="Q289" s="5">
        <v>45163</v>
      </c>
      <c r="R289" s="43">
        <f t="shared" si="25"/>
        <v>8</v>
      </c>
      <c r="S289" s="2"/>
      <c r="T289" s="2"/>
      <c r="U289" s="2">
        <v>0</v>
      </c>
      <c r="V289" s="45">
        <f t="shared" si="23"/>
        <v>560000</v>
      </c>
      <c r="W289" s="2" t="s">
        <v>71</v>
      </c>
      <c r="X289" t="str">
        <f t="shared" si="21"/>
        <v>1000001010KERAMIK 123BAMBANGAGT602145RdVancouver Bone60X604BOX4,32M2140000Hijau56000045163584516380560000Depok</v>
      </c>
    </row>
    <row r="290" spans="1:24" x14ac:dyDescent="0.3">
      <c r="A290" s="2">
        <v>1000001010</v>
      </c>
      <c r="B290" s="2" t="s">
        <v>63</v>
      </c>
      <c r="C290" s="2" t="s">
        <v>64</v>
      </c>
      <c r="D290" s="2" t="s">
        <v>103</v>
      </c>
      <c r="E290" s="2" t="s">
        <v>104</v>
      </c>
      <c r="F290" s="2" t="s">
        <v>67</v>
      </c>
      <c r="G290" s="3">
        <v>20</v>
      </c>
      <c r="H290" s="2" t="s">
        <v>68</v>
      </c>
      <c r="I290" s="4">
        <v>21.6</v>
      </c>
      <c r="J290" s="2" t="s">
        <v>69</v>
      </c>
      <c r="K290" s="3">
        <v>140000</v>
      </c>
      <c r="L290" s="3" t="s">
        <v>144</v>
      </c>
      <c r="M290" s="3">
        <v>2800000</v>
      </c>
      <c r="N290" s="5">
        <v>45167</v>
      </c>
      <c r="O290" s="43">
        <f t="shared" si="24"/>
        <v>2</v>
      </c>
      <c r="P290" s="43">
        <f t="shared" si="22"/>
        <v>8</v>
      </c>
      <c r="Q290" s="5">
        <v>45169</v>
      </c>
      <c r="R290" s="43">
        <f t="shared" si="25"/>
        <v>8</v>
      </c>
      <c r="S290" s="2"/>
      <c r="T290" s="2"/>
      <c r="U290" s="2">
        <v>0</v>
      </c>
      <c r="V290" s="45">
        <f t="shared" si="23"/>
        <v>2800000</v>
      </c>
      <c r="W290" s="2" t="s">
        <v>71</v>
      </c>
      <c r="X290" t="str">
        <f t="shared" si="21"/>
        <v>1000001010KERAMIK 123BAMBANGAGT602518RdPozlana Dark60X6020BOX21,6M2140000Hijau2800000451672845169802800000Depok</v>
      </c>
    </row>
    <row r="291" spans="1:24" x14ac:dyDescent="0.3">
      <c r="A291" s="2">
        <v>1000001212</v>
      </c>
      <c r="B291" s="2" t="s">
        <v>72</v>
      </c>
      <c r="C291" s="2" t="s">
        <v>64</v>
      </c>
      <c r="D291" s="2" t="s">
        <v>113</v>
      </c>
      <c r="E291" s="2" t="s">
        <v>114</v>
      </c>
      <c r="F291" s="2" t="s">
        <v>67</v>
      </c>
      <c r="G291" s="3">
        <v>2</v>
      </c>
      <c r="H291" s="2" t="s">
        <v>68</v>
      </c>
      <c r="I291" s="4">
        <v>2.16</v>
      </c>
      <c r="J291" s="2" t="s">
        <v>69</v>
      </c>
      <c r="K291" s="3">
        <v>140000</v>
      </c>
      <c r="L291" s="3" t="s">
        <v>144</v>
      </c>
      <c r="M291" s="3">
        <v>280000</v>
      </c>
      <c r="N291" s="5">
        <v>45140</v>
      </c>
      <c r="O291" s="43">
        <f t="shared" si="24"/>
        <v>3</v>
      </c>
      <c r="P291" s="43">
        <f t="shared" si="22"/>
        <v>8</v>
      </c>
      <c r="Q291" s="5">
        <v>45140</v>
      </c>
      <c r="R291" s="43">
        <f t="shared" si="25"/>
        <v>8</v>
      </c>
      <c r="S291" s="2"/>
      <c r="T291" s="2"/>
      <c r="U291" s="2">
        <v>0</v>
      </c>
      <c r="V291" s="45">
        <f t="shared" si="23"/>
        <v>280000</v>
      </c>
      <c r="W291" s="2" t="s">
        <v>75</v>
      </c>
      <c r="X291" t="str">
        <f t="shared" si="21"/>
        <v>1000001212KARYA MATERIALBAMBANGAGT602121RdMelbourne White60X602BOX2,16M2140000Hijau28000045140384514080280000Bekasi</v>
      </c>
    </row>
    <row r="292" spans="1:24" x14ac:dyDescent="0.3">
      <c r="A292" s="2">
        <v>1000001212</v>
      </c>
      <c r="B292" s="2" t="s">
        <v>72</v>
      </c>
      <c r="C292" s="2" t="s">
        <v>64</v>
      </c>
      <c r="D292" s="2" t="s">
        <v>169</v>
      </c>
      <c r="E292" s="2" t="s">
        <v>170</v>
      </c>
      <c r="F292" s="2" t="s">
        <v>67</v>
      </c>
      <c r="G292" s="3">
        <v>2</v>
      </c>
      <c r="H292" s="2" t="s">
        <v>68</v>
      </c>
      <c r="I292" s="4">
        <v>2.16</v>
      </c>
      <c r="J292" s="2" t="s">
        <v>69</v>
      </c>
      <c r="K292" s="3">
        <v>140000</v>
      </c>
      <c r="L292" s="3" t="s">
        <v>144</v>
      </c>
      <c r="M292" s="3">
        <v>280000</v>
      </c>
      <c r="N292" s="5">
        <v>45140</v>
      </c>
      <c r="O292" s="43">
        <f t="shared" si="24"/>
        <v>3</v>
      </c>
      <c r="P292" s="43">
        <f t="shared" si="22"/>
        <v>8</v>
      </c>
      <c r="Q292" s="5">
        <v>45141</v>
      </c>
      <c r="R292" s="43">
        <f t="shared" si="25"/>
        <v>8</v>
      </c>
      <c r="S292" s="2"/>
      <c r="T292" s="2"/>
      <c r="U292" s="2">
        <v>0</v>
      </c>
      <c r="V292" s="45">
        <f t="shared" si="23"/>
        <v>280000</v>
      </c>
      <c r="W292" s="2" t="s">
        <v>75</v>
      </c>
      <c r="X292" t="str">
        <f t="shared" si="21"/>
        <v>1000001212KARYA MATERIALBAMBANGAGT603527RdCasamila Charcoal60X602BOX2,16M2140000Hijau28000045140384514180280000Bekasi</v>
      </c>
    </row>
    <row r="293" spans="1:24" x14ac:dyDescent="0.3">
      <c r="A293" s="2">
        <v>1000001212</v>
      </c>
      <c r="B293" s="2" t="s">
        <v>72</v>
      </c>
      <c r="C293" s="2" t="s">
        <v>64</v>
      </c>
      <c r="D293" s="2" t="s">
        <v>96</v>
      </c>
      <c r="E293" s="2" t="s">
        <v>97</v>
      </c>
      <c r="F293" s="2" t="s">
        <v>67</v>
      </c>
      <c r="G293" s="3">
        <v>7</v>
      </c>
      <c r="H293" s="2" t="s">
        <v>68</v>
      </c>
      <c r="I293" s="4">
        <v>7.56</v>
      </c>
      <c r="J293" s="2" t="s">
        <v>69</v>
      </c>
      <c r="K293" s="3">
        <v>140000</v>
      </c>
      <c r="L293" s="3" t="s">
        <v>144</v>
      </c>
      <c r="M293" s="3">
        <v>980000</v>
      </c>
      <c r="N293" s="5">
        <v>45139</v>
      </c>
      <c r="O293" s="43">
        <f t="shared" si="24"/>
        <v>2</v>
      </c>
      <c r="P293" s="43">
        <f t="shared" si="22"/>
        <v>8</v>
      </c>
      <c r="Q293" s="5">
        <v>45142</v>
      </c>
      <c r="R293" s="43">
        <f t="shared" si="25"/>
        <v>8</v>
      </c>
      <c r="S293" s="2"/>
      <c r="T293" s="2"/>
      <c r="U293" s="2">
        <v>0</v>
      </c>
      <c r="V293" s="45">
        <f t="shared" si="23"/>
        <v>980000</v>
      </c>
      <c r="W293" s="2" t="s">
        <v>75</v>
      </c>
      <c r="X293" t="str">
        <f t="shared" si="21"/>
        <v>1000001212KARYA MATERIALBAMBANGAGT602145RdVancouver Bone60X607BOX7,56M2140000Hijau98000045139284514280980000Bekasi</v>
      </c>
    </row>
    <row r="294" spans="1:24" x14ac:dyDescent="0.3">
      <c r="A294" s="2">
        <v>1000001212</v>
      </c>
      <c r="B294" s="2" t="s">
        <v>72</v>
      </c>
      <c r="C294" s="2" t="s">
        <v>64</v>
      </c>
      <c r="D294" s="2" t="s">
        <v>103</v>
      </c>
      <c r="E294" s="2" t="s">
        <v>104</v>
      </c>
      <c r="F294" s="2" t="s">
        <v>67</v>
      </c>
      <c r="G294" s="3">
        <v>11</v>
      </c>
      <c r="H294" s="2" t="s">
        <v>68</v>
      </c>
      <c r="I294" s="4">
        <v>11.88</v>
      </c>
      <c r="J294" s="2" t="s">
        <v>69</v>
      </c>
      <c r="K294" s="3">
        <v>140000</v>
      </c>
      <c r="L294" s="3" t="s">
        <v>144</v>
      </c>
      <c r="M294" s="3">
        <v>1540000</v>
      </c>
      <c r="N294" s="5">
        <v>45146</v>
      </c>
      <c r="O294" s="43">
        <f t="shared" si="24"/>
        <v>2</v>
      </c>
      <c r="P294" s="43">
        <f t="shared" si="22"/>
        <v>8</v>
      </c>
      <c r="Q294" s="5">
        <v>45146</v>
      </c>
      <c r="R294" s="43">
        <f t="shared" si="25"/>
        <v>8</v>
      </c>
      <c r="S294" s="2"/>
      <c r="T294" s="2"/>
      <c r="U294" s="2">
        <v>0</v>
      </c>
      <c r="V294" s="45">
        <f t="shared" si="23"/>
        <v>1540000</v>
      </c>
      <c r="W294" s="2" t="s">
        <v>75</v>
      </c>
      <c r="X294" t="str">
        <f t="shared" si="21"/>
        <v>1000001212KARYA MATERIALBAMBANGAGT602518RdPozlana Dark60X6011BOX11,88M2140000Hijau1540000451462845146801540000Bekasi</v>
      </c>
    </row>
    <row r="295" spans="1:24" x14ac:dyDescent="0.3">
      <c r="A295" s="2">
        <v>1000001212</v>
      </c>
      <c r="B295" s="2" t="s">
        <v>72</v>
      </c>
      <c r="C295" s="2" t="s">
        <v>64</v>
      </c>
      <c r="D295" s="2" t="s">
        <v>113</v>
      </c>
      <c r="E295" s="2" t="s">
        <v>114</v>
      </c>
      <c r="F295" s="2" t="s">
        <v>67</v>
      </c>
      <c r="G295" s="3">
        <v>1</v>
      </c>
      <c r="H295" s="2" t="s">
        <v>68</v>
      </c>
      <c r="I295" s="4">
        <v>1.08</v>
      </c>
      <c r="J295" s="2" t="s">
        <v>69</v>
      </c>
      <c r="K295" s="3">
        <v>140000</v>
      </c>
      <c r="L295" s="3" t="s">
        <v>144</v>
      </c>
      <c r="M295" s="3">
        <v>140000</v>
      </c>
      <c r="N295" s="5">
        <v>45148</v>
      </c>
      <c r="O295" s="43">
        <f t="shared" si="24"/>
        <v>4</v>
      </c>
      <c r="P295" s="43">
        <f t="shared" si="22"/>
        <v>8</v>
      </c>
      <c r="Q295" s="5">
        <v>45148</v>
      </c>
      <c r="R295" s="43">
        <f t="shared" si="25"/>
        <v>8</v>
      </c>
      <c r="S295" s="2"/>
      <c r="T295" s="2"/>
      <c r="U295" s="2">
        <v>0</v>
      </c>
      <c r="V295" s="45">
        <f t="shared" si="23"/>
        <v>140000</v>
      </c>
      <c r="W295" s="2" t="s">
        <v>75</v>
      </c>
      <c r="X295" t="str">
        <f t="shared" si="21"/>
        <v>1000001212KARYA MATERIALBAMBANGAGT602121RdMelbourne White60X601BOX1,08M2140000Hijau14000045148484514880140000Bekasi</v>
      </c>
    </row>
    <row r="296" spans="1:24" x14ac:dyDescent="0.3">
      <c r="A296" s="2">
        <v>1000001212</v>
      </c>
      <c r="B296" s="2" t="s">
        <v>72</v>
      </c>
      <c r="C296" s="2" t="s">
        <v>64</v>
      </c>
      <c r="D296" s="2" t="s">
        <v>125</v>
      </c>
      <c r="E296" s="2" t="s">
        <v>126</v>
      </c>
      <c r="F296" s="2" t="s">
        <v>67</v>
      </c>
      <c r="G296" s="3">
        <v>5</v>
      </c>
      <c r="H296" s="2" t="s">
        <v>68</v>
      </c>
      <c r="I296" s="4">
        <v>5.4</v>
      </c>
      <c r="J296" s="2" t="s">
        <v>69</v>
      </c>
      <c r="K296" s="3">
        <v>140000</v>
      </c>
      <c r="L296" s="3" t="s">
        <v>144</v>
      </c>
      <c r="M296" s="3">
        <v>700000</v>
      </c>
      <c r="N296" s="5">
        <v>45149</v>
      </c>
      <c r="O296" s="43">
        <f t="shared" si="24"/>
        <v>5</v>
      </c>
      <c r="P296" s="43">
        <f t="shared" si="22"/>
        <v>8</v>
      </c>
      <c r="Q296" s="5">
        <v>45149</v>
      </c>
      <c r="R296" s="43">
        <f t="shared" si="25"/>
        <v>8</v>
      </c>
      <c r="S296" s="2"/>
      <c r="T296" s="2"/>
      <c r="U296" s="2">
        <v>0</v>
      </c>
      <c r="V296" s="45">
        <f t="shared" si="23"/>
        <v>700000</v>
      </c>
      <c r="W296" s="2" t="s">
        <v>75</v>
      </c>
      <c r="X296" t="str">
        <f t="shared" si="21"/>
        <v>1000001212KARYA MATERIALBAMBANGAGT602156RdMarseille Grey60X605BOX5,4M2140000Hijau70000045149584514980700000Bekasi</v>
      </c>
    </row>
    <row r="297" spans="1:24" x14ac:dyDescent="0.3">
      <c r="A297" s="2">
        <v>1000001010</v>
      </c>
      <c r="B297" s="2" t="s">
        <v>63</v>
      </c>
      <c r="C297" s="2" t="s">
        <v>64</v>
      </c>
      <c r="D297" s="2" t="s">
        <v>103</v>
      </c>
      <c r="E297" s="2" t="s">
        <v>104</v>
      </c>
      <c r="F297" s="2" t="s">
        <v>67</v>
      </c>
      <c r="G297" s="3">
        <v>20</v>
      </c>
      <c r="H297" s="2" t="s">
        <v>68</v>
      </c>
      <c r="I297" s="4">
        <v>21.6</v>
      </c>
      <c r="J297" s="2" t="s">
        <v>69</v>
      </c>
      <c r="K297" s="3">
        <v>140000</v>
      </c>
      <c r="L297" s="3" t="s">
        <v>144</v>
      </c>
      <c r="M297" s="3">
        <v>2800000</v>
      </c>
      <c r="N297" s="5">
        <v>45139</v>
      </c>
      <c r="O297" s="43">
        <f t="shared" si="24"/>
        <v>2</v>
      </c>
      <c r="P297" s="43">
        <f t="shared" si="22"/>
        <v>8</v>
      </c>
      <c r="Q297" s="5">
        <v>45140</v>
      </c>
      <c r="R297" s="43">
        <f t="shared" si="25"/>
        <v>8</v>
      </c>
      <c r="S297" s="2"/>
      <c r="T297" s="2"/>
      <c r="U297" s="2">
        <v>0</v>
      </c>
      <c r="V297" s="45">
        <f t="shared" si="23"/>
        <v>2800000</v>
      </c>
      <c r="W297" s="2" t="s">
        <v>71</v>
      </c>
      <c r="X297" t="str">
        <f t="shared" si="21"/>
        <v>1000001010KERAMIK 123BAMBANGAGT602518RdPozlana Dark60X6020BOX21,6M2140000Hijau2800000451392845140802800000Depok</v>
      </c>
    </row>
    <row r="298" spans="1:24" x14ac:dyDescent="0.3">
      <c r="A298" s="2">
        <v>1000001010</v>
      </c>
      <c r="B298" s="2" t="s">
        <v>63</v>
      </c>
      <c r="C298" s="2" t="s">
        <v>64</v>
      </c>
      <c r="D298" s="2" t="s">
        <v>103</v>
      </c>
      <c r="E298" s="2" t="s">
        <v>104</v>
      </c>
      <c r="F298" s="2" t="s">
        <v>67</v>
      </c>
      <c r="G298" s="3">
        <v>3</v>
      </c>
      <c r="H298" s="2" t="s">
        <v>68</v>
      </c>
      <c r="I298" s="4">
        <v>3.24</v>
      </c>
      <c r="J298" s="2" t="s">
        <v>69</v>
      </c>
      <c r="K298" s="3">
        <v>140000</v>
      </c>
      <c r="L298" s="3" t="s">
        <v>144</v>
      </c>
      <c r="M298" s="3">
        <v>420000</v>
      </c>
      <c r="N298" s="5">
        <v>45142</v>
      </c>
      <c r="O298" s="43">
        <f t="shared" si="24"/>
        <v>5</v>
      </c>
      <c r="P298" s="43">
        <f t="shared" si="22"/>
        <v>8</v>
      </c>
      <c r="Q298" s="5">
        <v>45142</v>
      </c>
      <c r="R298" s="43">
        <f t="shared" si="25"/>
        <v>8</v>
      </c>
      <c r="S298" s="2"/>
      <c r="T298" s="2"/>
      <c r="U298" s="2">
        <v>0</v>
      </c>
      <c r="V298" s="45">
        <f t="shared" si="23"/>
        <v>420000</v>
      </c>
      <c r="W298" s="2" t="s">
        <v>71</v>
      </c>
      <c r="X298" t="str">
        <f t="shared" si="21"/>
        <v>1000001010KERAMIK 123BAMBANGAGT602518RdPozlana Dark60X603BOX3,24M2140000Hijau42000045142584514280420000Depok</v>
      </c>
    </row>
    <row r="299" spans="1:24" x14ac:dyDescent="0.3">
      <c r="A299" s="2">
        <v>1000001010</v>
      </c>
      <c r="B299" s="2" t="s">
        <v>63</v>
      </c>
      <c r="C299" s="2" t="s">
        <v>64</v>
      </c>
      <c r="D299" s="2" t="s">
        <v>96</v>
      </c>
      <c r="E299" s="2" t="s">
        <v>97</v>
      </c>
      <c r="F299" s="2" t="s">
        <v>67</v>
      </c>
      <c r="G299" s="3">
        <v>25</v>
      </c>
      <c r="H299" s="2" t="s">
        <v>68</v>
      </c>
      <c r="I299" s="4">
        <v>27</v>
      </c>
      <c r="J299" s="2" t="s">
        <v>69</v>
      </c>
      <c r="K299" s="3">
        <v>140000</v>
      </c>
      <c r="L299" s="3" t="s">
        <v>144</v>
      </c>
      <c r="M299" s="3">
        <v>3500000</v>
      </c>
      <c r="N299" s="5">
        <v>45147</v>
      </c>
      <c r="O299" s="43">
        <f t="shared" si="24"/>
        <v>3</v>
      </c>
      <c r="P299" s="43">
        <f t="shared" si="22"/>
        <v>8</v>
      </c>
      <c r="Q299" s="5">
        <v>45148</v>
      </c>
      <c r="R299" s="43">
        <f t="shared" si="25"/>
        <v>8</v>
      </c>
      <c r="S299" s="2"/>
      <c r="T299" s="2"/>
      <c r="U299" s="2">
        <v>0</v>
      </c>
      <c r="V299" s="45">
        <f t="shared" si="23"/>
        <v>3500000</v>
      </c>
      <c r="W299" s="2" t="s">
        <v>71</v>
      </c>
      <c r="X299" t="str">
        <f t="shared" si="21"/>
        <v>1000001010KERAMIK 123BAMBANGAGT602145RdVancouver Bone60X6025BOX27M2140000Hijau3500000451473845148803500000Depok</v>
      </c>
    </row>
    <row r="300" spans="1:24" x14ac:dyDescent="0.3">
      <c r="A300" s="2">
        <v>1000001010</v>
      </c>
      <c r="B300" s="2" t="s">
        <v>63</v>
      </c>
      <c r="C300" s="2" t="s">
        <v>64</v>
      </c>
      <c r="D300" s="2" t="s">
        <v>113</v>
      </c>
      <c r="E300" s="2" t="s">
        <v>114</v>
      </c>
      <c r="F300" s="2" t="s">
        <v>67</v>
      </c>
      <c r="G300" s="3">
        <v>35</v>
      </c>
      <c r="H300" s="2" t="s">
        <v>68</v>
      </c>
      <c r="I300" s="4">
        <v>37.799999999999997</v>
      </c>
      <c r="J300" s="2" t="s">
        <v>69</v>
      </c>
      <c r="K300" s="3">
        <v>140000</v>
      </c>
      <c r="L300" s="3" t="s">
        <v>144</v>
      </c>
      <c r="M300" s="3">
        <v>4900000</v>
      </c>
      <c r="N300" s="5">
        <v>45153</v>
      </c>
      <c r="O300" s="43">
        <f t="shared" si="24"/>
        <v>2</v>
      </c>
      <c r="P300" s="43">
        <f t="shared" si="22"/>
        <v>8</v>
      </c>
      <c r="Q300" s="5">
        <v>45153</v>
      </c>
      <c r="R300" s="43">
        <f t="shared" si="25"/>
        <v>8</v>
      </c>
      <c r="S300" s="2"/>
      <c r="T300" s="2"/>
      <c r="U300" s="2">
        <v>0</v>
      </c>
      <c r="V300" s="45">
        <f t="shared" si="23"/>
        <v>4900000</v>
      </c>
      <c r="W300" s="2" t="s">
        <v>71</v>
      </c>
      <c r="X300" t="str">
        <f t="shared" si="21"/>
        <v>1000001010KERAMIK 123BAMBANGAGT602121RdMelbourne White60X6035BOX37,8M2140000Hijau4900000451532845153804900000Depok</v>
      </c>
    </row>
    <row r="301" spans="1:24" x14ac:dyDescent="0.3">
      <c r="A301" s="2">
        <v>1000001010</v>
      </c>
      <c r="B301" s="2" t="s">
        <v>63</v>
      </c>
      <c r="C301" s="2" t="s">
        <v>64</v>
      </c>
      <c r="D301" s="2" t="s">
        <v>113</v>
      </c>
      <c r="E301" s="2" t="s">
        <v>114</v>
      </c>
      <c r="F301" s="2" t="s">
        <v>67</v>
      </c>
      <c r="G301" s="3">
        <v>-35</v>
      </c>
      <c r="H301" s="2" t="s">
        <v>68</v>
      </c>
      <c r="I301" s="4">
        <v>-37.799999999999997</v>
      </c>
      <c r="J301" s="2" t="s">
        <v>69</v>
      </c>
      <c r="K301" s="3">
        <v>140000</v>
      </c>
      <c r="L301" s="3" t="s">
        <v>144</v>
      </c>
      <c r="M301" s="3">
        <v>-4900000</v>
      </c>
      <c r="N301" s="5">
        <v>45159</v>
      </c>
      <c r="O301" s="43">
        <f t="shared" si="24"/>
        <v>1</v>
      </c>
      <c r="P301" s="43">
        <f t="shared" si="22"/>
        <v>8</v>
      </c>
      <c r="Q301" s="5">
        <v>45160</v>
      </c>
      <c r="R301" s="43">
        <f t="shared" si="25"/>
        <v>8</v>
      </c>
      <c r="S301" s="2"/>
      <c r="T301" s="2"/>
      <c r="U301" s="2">
        <v>0</v>
      </c>
      <c r="V301" s="45">
        <f t="shared" si="23"/>
        <v>-4900000</v>
      </c>
      <c r="W301" s="2" t="s">
        <v>71</v>
      </c>
      <c r="X301" t="str">
        <f t="shared" si="21"/>
        <v>1000001010KERAMIK 123BAMBANGAGT602121RdMelbourne White60X60-35BOX-37,8M2140000Hijau-490000045159184516080-4900000Depok</v>
      </c>
    </row>
    <row r="302" spans="1:24" x14ac:dyDescent="0.3">
      <c r="A302" s="2">
        <v>1000001212</v>
      </c>
      <c r="B302" s="2" t="s">
        <v>72</v>
      </c>
      <c r="C302" s="2" t="s">
        <v>64</v>
      </c>
      <c r="D302" s="2" t="s">
        <v>125</v>
      </c>
      <c r="E302" s="2" t="s">
        <v>126</v>
      </c>
      <c r="F302" s="2" t="s">
        <v>67</v>
      </c>
      <c r="G302" s="3">
        <v>36</v>
      </c>
      <c r="H302" s="2" t="s">
        <v>68</v>
      </c>
      <c r="I302" s="4">
        <v>38.880000000000003</v>
      </c>
      <c r="J302" s="2" t="s">
        <v>69</v>
      </c>
      <c r="K302" s="3">
        <v>140000</v>
      </c>
      <c r="L302" s="3" t="s">
        <v>144</v>
      </c>
      <c r="M302" s="3">
        <v>5040000</v>
      </c>
      <c r="N302" s="5">
        <v>45189</v>
      </c>
      <c r="O302" s="43">
        <f t="shared" si="24"/>
        <v>3</v>
      </c>
      <c r="P302" s="43">
        <f t="shared" si="22"/>
        <v>9</v>
      </c>
      <c r="Q302" s="5">
        <v>45190</v>
      </c>
      <c r="R302" s="43">
        <f t="shared" si="25"/>
        <v>9</v>
      </c>
      <c r="S302" s="2"/>
      <c r="T302" s="2"/>
      <c r="U302" s="6">
        <v>0</v>
      </c>
      <c r="V302" s="45">
        <f t="shared" si="23"/>
        <v>5040000</v>
      </c>
      <c r="W302" s="2" t="s">
        <v>75</v>
      </c>
      <c r="X302" t="str">
        <f t="shared" si="21"/>
        <v>1000001212KARYA MATERIALBAMBANGAGT602156RdMarseille Grey60X6036BOX38,88M2140000Hijau5040000451893945190905040000Bekasi</v>
      </c>
    </row>
    <row r="303" spans="1:24" x14ac:dyDescent="0.3">
      <c r="A303" s="2">
        <v>1000001212</v>
      </c>
      <c r="B303" s="2" t="s">
        <v>72</v>
      </c>
      <c r="C303" s="2" t="s">
        <v>64</v>
      </c>
      <c r="D303" s="2" t="s">
        <v>125</v>
      </c>
      <c r="E303" s="2" t="s">
        <v>126</v>
      </c>
      <c r="F303" s="2" t="s">
        <v>67</v>
      </c>
      <c r="G303" s="3">
        <v>12</v>
      </c>
      <c r="H303" s="2" t="s">
        <v>68</v>
      </c>
      <c r="I303" s="4">
        <v>12.96</v>
      </c>
      <c r="J303" s="2" t="s">
        <v>69</v>
      </c>
      <c r="K303" s="3">
        <v>140000</v>
      </c>
      <c r="L303" s="3" t="s">
        <v>144</v>
      </c>
      <c r="M303" s="3">
        <v>1680000</v>
      </c>
      <c r="N303" s="5">
        <v>45188</v>
      </c>
      <c r="O303" s="43">
        <f t="shared" si="24"/>
        <v>2</v>
      </c>
      <c r="P303" s="43">
        <f t="shared" si="22"/>
        <v>9</v>
      </c>
      <c r="Q303" s="5">
        <v>45194</v>
      </c>
      <c r="R303" s="43">
        <f t="shared" si="25"/>
        <v>9</v>
      </c>
      <c r="S303" s="2"/>
      <c r="T303" s="2"/>
      <c r="U303" s="6">
        <v>0</v>
      </c>
      <c r="V303" s="45">
        <f t="shared" si="23"/>
        <v>1680000</v>
      </c>
      <c r="W303" s="2" t="s">
        <v>75</v>
      </c>
      <c r="X303" t="str">
        <f t="shared" si="21"/>
        <v>1000001212KARYA MATERIALBAMBANGAGT602156RdMarseille Grey60X6012BOX12,96M2140000Hijau1680000451882945194901680000Bekasi</v>
      </c>
    </row>
    <row r="304" spans="1:24" x14ac:dyDescent="0.3">
      <c r="A304" s="2">
        <v>1000001212</v>
      </c>
      <c r="B304" s="2" t="s">
        <v>72</v>
      </c>
      <c r="C304" s="2" t="s">
        <v>64</v>
      </c>
      <c r="D304" s="2" t="s">
        <v>96</v>
      </c>
      <c r="E304" s="2" t="s">
        <v>97</v>
      </c>
      <c r="F304" s="2" t="s">
        <v>67</v>
      </c>
      <c r="G304" s="3">
        <v>6</v>
      </c>
      <c r="H304" s="2" t="s">
        <v>68</v>
      </c>
      <c r="I304" s="4">
        <v>6.48</v>
      </c>
      <c r="J304" s="2" t="s">
        <v>69</v>
      </c>
      <c r="K304" s="3">
        <v>140000</v>
      </c>
      <c r="L304" s="3" t="s">
        <v>144</v>
      </c>
      <c r="M304" s="3">
        <v>840000</v>
      </c>
      <c r="N304" s="5">
        <v>45196</v>
      </c>
      <c r="O304" s="43">
        <f t="shared" si="24"/>
        <v>3</v>
      </c>
      <c r="P304" s="43">
        <f t="shared" si="22"/>
        <v>9</v>
      </c>
      <c r="Q304" s="5">
        <v>45196</v>
      </c>
      <c r="R304" s="43">
        <f t="shared" si="25"/>
        <v>9</v>
      </c>
      <c r="S304" s="2"/>
      <c r="T304" s="2"/>
      <c r="U304" s="6">
        <v>0</v>
      </c>
      <c r="V304" s="45">
        <f t="shared" si="23"/>
        <v>840000</v>
      </c>
      <c r="W304" s="2" t="s">
        <v>75</v>
      </c>
      <c r="X304" t="str">
        <f t="shared" si="21"/>
        <v>1000001212KARYA MATERIALBAMBANGAGT602145RdVancouver Bone60X606BOX6,48M2140000Hijau84000045196394519690840000Bekasi</v>
      </c>
    </row>
    <row r="305" spans="1:24" x14ac:dyDescent="0.3">
      <c r="A305" s="2">
        <v>1000001212</v>
      </c>
      <c r="B305" s="2" t="s">
        <v>72</v>
      </c>
      <c r="C305" s="2" t="s">
        <v>64</v>
      </c>
      <c r="D305" s="2" t="s">
        <v>167</v>
      </c>
      <c r="E305" s="2" t="s">
        <v>168</v>
      </c>
      <c r="F305" s="2" t="s">
        <v>67</v>
      </c>
      <c r="G305" s="3">
        <v>168</v>
      </c>
      <c r="H305" s="2" t="s">
        <v>68</v>
      </c>
      <c r="I305" s="4">
        <v>181.44</v>
      </c>
      <c r="J305" s="2" t="s">
        <v>69</v>
      </c>
      <c r="K305" s="3">
        <v>140000</v>
      </c>
      <c r="L305" s="3" t="s">
        <v>144</v>
      </c>
      <c r="M305" s="3">
        <v>23520000</v>
      </c>
      <c r="N305" s="5">
        <v>45188</v>
      </c>
      <c r="O305" s="43">
        <f t="shared" si="24"/>
        <v>2</v>
      </c>
      <c r="P305" s="43">
        <f t="shared" si="22"/>
        <v>9</v>
      </c>
      <c r="Q305" s="5">
        <v>45198</v>
      </c>
      <c r="R305" s="43">
        <f t="shared" si="25"/>
        <v>9</v>
      </c>
      <c r="S305" s="2"/>
      <c r="T305" s="2"/>
      <c r="U305" s="6">
        <v>0</v>
      </c>
      <c r="V305" s="45">
        <f t="shared" si="23"/>
        <v>23520000</v>
      </c>
      <c r="W305" s="2" t="s">
        <v>75</v>
      </c>
      <c r="X305" t="str">
        <f t="shared" si="21"/>
        <v>1000001212KARYA MATERIALBAMBANGAGT602016RdBergamo Rustic60X60168BOX181,44M2140000Hijau235200004518829451989023520000Bekasi</v>
      </c>
    </row>
    <row r="306" spans="1:24" x14ac:dyDescent="0.3">
      <c r="A306" s="2">
        <v>1000001212</v>
      </c>
      <c r="B306" s="2" t="s">
        <v>72</v>
      </c>
      <c r="C306" s="2" t="s">
        <v>64</v>
      </c>
      <c r="D306" s="2" t="s">
        <v>119</v>
      </c>
      <c r="E306" s="2" t="s">
        <v>120</v>
      </c>
      <c r="F306" s="2" t="s">
        <v>67</v>
      </c>
      <c r="G306" s="3">
        <v>15</v>
      </c>
      <c r="H306" s="2" t="s">
        <v>68</v>
      </c>
      <c r="I306" s="4">
        <v>16.2</v>
      </c>
      <c r="J306" s="2" t="s">
        <v>69</v>
      </c>
      <c r="K306" s="3">
        <v>140000</v>
      </c>
      <c r="L306" s="3" t="s">
        <v>144</v>
      </c>
      <c r="M306" s="3">
        <v>2100000</v>
      </c>
      <c r="N306" s="5">
        <v>45189</v>
      </c>
      <c r="O306" s="43">
        <f t="shared" si="24"/>
        <v>3</v>
      </c>
      <c r="P306" s="43">
        <f t="shared" si="22"/>
        <v>9</v>
      </c>
      <c r="Q306" s="5">
        <v>45199</v>
      </c>
      <c r="R306" s="43">
        <f t="shared" si="25"/>
        <v>9</v>
      </c>
      <c r="S306" s="2"/>
      <c r="T306" s="2"/>
      <c r="U306" s="6">
        <v>0</v>
      </c>
      <c r="V306" s="45">
        <f t="shared" si="23"/>
        <v>2100000</v>
      </c>
      <c r="W306" s="2" t="s">
        <v>75</v>
      </c>
      <c r="X306" t="str">
        <f t="shared" si="21"/>
        <v>1000001212KARYA MATERIALBAMBANGAGT603521RdVeneti Perla60X6015BOX16,2M2140000Hijau2100000451893945199902100000Bekasi</v>
      </c>
    </row>
    <row r="307" spans="1:24" x14ac:dyDescent="0.3">
      <c r="A307" s="2">
        <v>1000001212</v>
      </c>
      <c r="B307" s="2" t="s">
        <v>72</v>
      </c>
      <c r="C307" s="2" t="s">
        <v>64</v>
      </c>
      <c r="D307" s="2" t="s">
        <v>167</v>
      </c>
      <c r="E307" s="2" t="s">
        <v>168</v>
      </c>
      <c r="F307" s="2" t="s">
        <v>67</v>
      </c>
      <c r="G307" s="3">
        <v>167</v>
      </c>
      <c r="H307" s="2" t="s">
        <v>68</v>
      </c>
      <c r="I307" s="4">
        <v>180.36</v>
      </c>
      <c r="J307" s="2" t="s">
        <v>69</v>
      </c>
      <c r="K307" s="3">
        <v>140000</v>
      </c>
      <c r="L307" s="3" t="s">
        <v>144</v>
      </c>
      <c r="M307" s="3">
        <v>23380000</v>
      </c>
      <c r="N307" s="5">
        <v>45188</v>
      </c>
      <c r="O307" s="43">
        <f t="shared" si="24"/>
        <v>2</v>
      </c>
      <c r="P307" s="43">
        <f t="shared" si="22"/>
        <v>9</v>
      </c>
      <c r="Q307" s="5">
        <v>45199</v>
      </c>
      <c r="R307" s="43">
        <f t="shared" si="25"/>
        <v>9</v>
      </c>
      <c r="S307" s="2"/>
      <c r="T307" s="2"/>
      <c r="U307" s="6">
        <v>0</v>
      </c>
      <c r="V307" s="45">
        <f t="shared" si="23"/>
        <v>23380000</v>
      </c>
      <c r="W307" s="2" t="s">
        <v>75</v>
      </c>
      <c r="X307" t="str">
        <f t="shared" si="21"/>
        <v>1000001212KARYA MATERIALBAMBANGAGT602016RdBergamo Rustic60X60167BOX180,36M2140000Hijau233800004518829451999023380000Bekasi</v>
      </c>
    </row>
    <row r="308" spans="1:24" x14ac:dyDescent="0.3">
      <c r="A308" s="2">
        <v>1000001212</v>
      </c>
      <c r="B308" s="2" t="s">
        <v>72</v>
      </c>
      <c r="C308" s="2" t="s">
        <v>64</v>
      </c>
      <c r="D308" s="2" t="s">
        <v>103</v>
      </c>
      <c r="E308" s="2" t="s">
        <v>104</v>
      </c>
      <c r="F308" s="2" t="s">
        <v>67</v>
      </c>
      <c r="G308" s="3">
        <v>1</v>
      </c>
      <c r="H308" s="2" t="s">
        <v>68</v>
      </c>
      <c r="I308" s="4">
        <v>1.08</v>
      </c>
      <c r="J308" s="2" t="s">
        <v>69</v>
      </c>
      <c r="K308" s="3">
        <v>140000</v>
      </c>
      <c r="L308" s="3" t="s">
        <v>144</v>
      </c>
      <c r="M308" s="3">
        <v>140000</v>
      </c>
      <c r="N308" s="5">
        <v>45187</v>
      </c>
      <c r="O308" s="43">
        <f t="shared" si="24"/>
        <v>1</v>
      </c>
      <c r="P308" s="43">
        <f t="shared" si="22"/>
        <v>9</v>
      </c>
      <c r="Q308" s="5">
        <v>45187</v>
      </c>
      <c r="R308" s="43">
        <f t="shared" si="25"/>
        <v>9</v>
      </c>
      <c r="S308" s="2"/>
      <c r="T308" s="2"/>
      <c r="U308" s="6">
        <v>0</v>
      </c>
      <c r="V308" s="45">
        <f t="shared" si="23"/>
        <v>140000</v>
      </c>
      <c r="W308" s="2" t="s">
        <v>75</v>
      </c>
      <c r="X308" t="str">
        <f t="shared" si="21"/>
        <v>1000001212KARYA MATERIALBAMBANGAGT602518RdPozlana Dark60X601BOX1,08M2140000Hijau14000045187194518790140000Bekasi</v>
      </c>
    </row>
    <row r="309" spans="1:24" x14ac:dyDescent="0.3">
      <c r="A309" s="2">
        <v>1000001111</v>
      </c>
      <c r="B309" s="2" t="s">
        <v>131</v>
      </c>
      <c r="C309" s="2" t="s">
        <v>132</v>
      </c>
      <c r="D309" s="2" t="s">
        <v>96</v>
      </c>
      <c r="E309" s="2" t="s">
        <v>97</v>
      </c>
      <c r="F309" s="2" t="s">
        <v>67</v>
      </c>
      <c r="G309" s="3">
        <v>80</v>
      </c>
      <c r="H309" s="2" t="s">
        <v>68</v>
      </c>
      <c r="I309" s="4">
        <v>86.4</v>
      </c>
      <c r="J309" s="2" t="s">
        <v>69</v>
      </c>
      <c r="K309" s="3">
        <v>140000</v>
      </c>
      <c r="L309" s="3" t="s">
        <v>144</v>
      </c>
      <c r="M309" s="3">
        <v>11200000</v>
      </c>
      <c r="N309" s="5">
        <v>45185</v>
      </c>
      <c r="O309" s="43">
        <f t="shared" si="24"/>
        <v>6</v>
      </c>
      <c r="P309" s="43">
        <f t="shared" si="22"/>
        <v>9</v>
      </c>
      <c r="Q309" s="5">
        <v>45189</v>
      </c>
      <c r="R309" s="43">
        <f t="shared" si="25"/>
        <v>9</v>
      </c>
      <c r="S309" s="2"/>
      <c r="T309" s="2"/>
      <c r="U309" s="6">
        <v>0</v>
      </c>
      <c r="V309" s="45">
        <f t="shared" si="23"/>
        <v>11200000</v>
      </c>
      <c r="W309" s="2" t="s">
        <v>133</v>
      </c>
      <c r="X309" t="str">
        <f t="shared" si="21"/>
        <v>1000001111NIA BANGUNANHARRYAGT602145RdVancouver Bone60X6080BOX86,4M2140000Hijau112000004518569451899011200000Jakarta</v>
      </c>
    </row>
    <row r="310" spans="1:24" x14ac:dyDescent="0.3">
      <c r="A310" s="2">
        <v>1000001010</v>
      </c>
      <c r="B310" s="2" t="s">
        <v>63</v>
      </c>
      <c r="C310" s="2" t="s">
        <v>82</v>
      </c>
      <c r="D310" s="2" t="s">
        <v>103</v>
      </c>
      <c r="E310" s="2" t="s">
        <v>104</v>
      </c>
      <c r="F310" s="2" t="s">
        <v>67</v>
      </c>
      <c r="G310" s="3">
        <v>1</v>
      </c>
      <c r="H310" s="2" t="s">
        <v>68</v>
      </c>
      <c r="I310" s="4">
        <v>1.08</v>
      </c>
      <c r="J310" s="2" t="s">
        <v>69</v>
      </c>
      <c r="K310" s="3">
        <v>140000</v>
      </c>
      <c r="L310" s="3" t="s">
        <v>144</v>
      </c>
      <c r="M310" s="3">
        <v>140000</v>
      </c>
      <c r="N310" s="5">
        <v>45188</v>
      </c>
      <c r="O310" s="43">
        <f t="shared" si="24"/>
        <v>2</v>
      </c>
      <c r="P310" s="43">
        <f t="shared" si="22"/>
        <v>9</v>
      </c>
      <c r="Q310" s="5">
        <v>45189</v>
      </c>
      <c r="R310" s="43">
        <f t="shared" si="25"/>
        <v>9</v>
      </c>
      <c r="S310" s="2"/>
      <c r="T310" s="2"/>
      <c r="U310" s="6">
        <v>0</v>
      </c>
      <c r="V310" s="45">
        <f t="shared" si="23"/>
        <v>140000</v>
      </c>
      <c r="W310" s="2" t="s">
        <v>71</v>
      </c>
      <c r="X310" t="str">
        <f t="shared" si="21"/>
        <v>1000001010KERAMIK 123RIZALAGT602518RdPozlana Dark60X601BOX1,08M2140000Hijau14000045188294518990140000Depok</v>
      </c>
    </row>
    <row r="311" spans="1:24" x14ac:dyDescent="0.3">
      <c r="A311" s="2">
        <v>1000001212</v>
      </c>
      <c r="B311" s="2" t="s">
        <v>72</v>
      </c>
      <c r="C311" s="2" t="s">
        <v>64</v>
      </c>
      <c r="D311" s="2" t="s">
        <v>113</v>
      </c>
      <c r="E311" s="2" t="s">
        <v>114</v>
      </c>
      <c r="F311" s="2" t="s">
        <v>67</v>
      </c>
      <c r="G311" s="3">
        <v>5</v>
      </c>
      <c r="H311" s="2" t="s">
        <v>68</v>
      </c>
      <c r="I311" s="4">
        <v>5.4</v>
      </c>
      <c r="J311" s="2" t="s">
        <v>69</v>
      </c>
      <c r="K311" s="3">
        <v>140000</v>
      </c>
      <c r="L311" s="3" t="s">
        <v>144</v>
      </c>
      <c r="M311" s="3">
        <v>700000</v>
      </c>
      <c r="N311" s="5">
        <v>45170</v>
      </c>
      <c r="O311" s="43">
        <f t="shared" si="24"/>
        <v>5</v>
      </c>
      <c r="P311" s="43">
        <f t="shared" si="22"/>
        <v>9</v>
      </c>
      <c r="Q311" s="5">
        <v>45171</v>
      </c>
      <c r="R311" s="43">
        <f t="shared" si="25"/>
        <v>9</v>
      </c>
      <c r="S311" s="2"/>
      <c r="T311" s="2"/>
      <c r="U311" s="2">
        <v>0</v>
      </c>
      <c r="V311" s="45">
        <f t="shared" si="23"/>
        <v>700000</v>
      </c>
      <c r="W311" s="2" t="s">
        <v>75</v>
      </c>
      <c r="X311" t="str">
        <f t="shared" si="21"/>
        <v>1000001212KARYA MATERIALBAMBANGAGT602121RdMelbourne White60X605BOX5,4M2140000Hijau70000045170594517190700000Bekasi</v>
      </c>
    </row>
    <row r="312" spans="1:24" x14ac:dyDescent="0.3">
      <c r="A312" s="2">
        <v>1000001212</v>
      </c>
      <c r="B312" s="2" t="s">
        <v>72</v>
      </c>
      <c r="C312" s="2" t="s">
        <v>64</v>
      </c>
      <c r="D312" s="2" t="s">
        <v>96</v>
      </c>
      <c r="E312" s="2" t="s">
        <v>97</v>
      </c>
      <c r="F312" s="2" t="s">
        <v>67</v>
      </c>
      <c r="G312" s="3">
        <v>9</v>
      </c>
      <c r="H312" s="2" t="s">
        <v>68</v>
      </c>
      <c r="I312" s="4">
        <v>9.7200000000000006</v>
      </c>
      <c r="J312" s="2" t="s">
        <v>69</v>
      </c>
      <c r="K312" s="3">
        <v>140000</v>
      </c>
      <c r="L312" s="3" t="s">
        <v>144</v>
      </c>
      <c r="M312" s="3">
        <v>1260000</v>
      </c>
      <c r="N312" s="5">
        <v>45174</v>
      </c>
      <c r="O312" s="43">
        <f t="shared" si="24"/>
        <v>2</v>
      </c>
      <c r="P312" s="43">
        <f t="shared" si="22"/>
        <v>9</v>
      </c>
      <c r="Q312" s="5">
        <v>45174</v>
      </c>
      <c r="R312" s="43">
        <f t="shared" si="25"/>
        <v>9</v>
      </c>
      <c r="S312" s="2"/>
      <c r="T312" s="2"/>
      <c r="U312" s="2">
        <v>0</v>
      </c>
      <c r="V312" s="45">
        <f t="shared" si="23"/>
        <v>1260000</v>
      </c>
      <c r="W312" s="2" t="s">
        <v>75</v>
      </c>
      <c r="X312" t="str">
        <f t="shared" si="21"/>
        <v>1000001212KARYA MATERIALBAMBANGAGT602145RdVancouver Bone60X609BOX9,72M2140000Hijau1260000451742945174901260000Bekasi</v>
      </c>
    </row>
    <row r="313" spans="1:24" x14ac:dyDescent="0.3">
      <c r="A313" s="2">
        <v>1000001212</v>
      </c>
      <c r="B313" s="2" t="s">
        <v>72</v>
      </c>
      <c r="C313" s="2" t="s">
        <v>64</v>
      </c>
      <c r="D313" s="2" t="s">
        <v>111</v>
      </c>
      <c r="E313" s="2" t="s">
        <v>112</v>
      </c>
      <c r="F313" s="2" t="s">
        <v>67</v>
      </c>
      <c r="G313" s="3">
        <v>55</v>
      </c>
      <c r="H313" s="2" t="s">
        <v>68</v>
      </c>
      <c r="I313" s="4">
        <v>59.4</v>
      </c>
      <c r="J313" s="2" t="s">
        <v>69</v>
      </c>
      <c r="K313" s="3">
        <v>140000</v>
      </c>
      <c r="L313" s="3" t="s">
        <v>144</v>
      </c>
      <c r="M313" s="3">
        <v>7700000</v>
      </c>
      <c r="N313" s="5">
        <v>45177</v>
      </c>
      <c r="O313" s="43">
        <f t="shared" si="24"/>
        <v>5</v>
      </c>
      <c r="P313" s="43">
        <f t="shared" si="22"/>
        <v>9</v>
      </c>
      <c r="Q313" s="5">
        <v>45178</v>
      </c>
      <c r="R313" s="43">
        <f t="shared" si="25"/>
        <v>9</v>
      </c>
      <c r="S313" s="2"/>
      <c r="T313" s="2"/>
      <c r="U313" s="6">
        <v>0</v>
      </c>
      <c r="V313" s="45">
        <f t="shared" si="23"/>
        <v>7700000</v>
      </c>
      <c r="W313" s="2" t="s">
        <v>75</v>
      </c>
      <c r="X313" t="str">
        <f t="shared" si="21"/>
        <v>1000001212KARYA MATERIALBAMBANGAGT602154RdMarseille Bone60X6055BOX59,4M2140000Hijau7700000451775945178907700000Bekasi</v>
      </c>
    </row>
    <row r="314" spans="1:24" x14ac:dyDescent="0.3">
      <c r="A314" s="2">
        <v>1000001010</v>
      </c>
      <c r="B314" s="2" t="s">
        <v>63</v>
      </c>
      <c r="C314" s="2" t="s">
        <v>82</v>
      </c>
      <c r="D314" s="2" t="s">
        <v>103</v>
      </c>
      <c r="E314" s="2" t="s">
        <v>104</v>
      </c>
      <c r="F314" s="2" t="s">
        <v>67</v>
      </c>
      <c r="G314" s="3">
        <v>19</v>
      </c>
      <c r="H314" s="2" t="s">
        <v>68</v>
      </c>
      <c r="I314" s="4">
        <v>20.52</v>
      </c>
      <c r="J314" s="2" t="s">
        <v>69</v>
      </c>
      <c r="K314" s="3">
        <v>140000</v>
      </c>
      <c r="L314" s="3" t="s">
        <v>144</v>
      </c>
      <c r="M314" s="3">
        <v>2660000</v>
      </c>
      <c r="N314" s="5">
        <v>45174</v>
      </c>
      <c r="O314" s="43">
        <f t="shared" si="24"/>
        <v>2</v>
      </c>
      <c r="P314" s="43">
        <f t="shared" si="22"/>
        <v>9</v>
      </c>
      <c r="Q314" s="5">
        <v>45175</v>
      </c>
      <c r="R314" s="43">
        <f t="shared" si="25"/>
        <v>9</v>
      </c>
      <c r="S314" s="2"/>
      <c r="T314" s="2"/>
      <c r="U314" s="2">
        <v>0</v>
      </c>
      <c r="V314" s="45">
        <f t="shared" si="23"/>
        <v>2660000</v>
      </c>
      <c r="W314" s="2" t="s">
        <v>71</v>
      </c>
      <c r="X314" t="str">
        <f t="shared" si="21"/>
        <v>1000001010KERAMIK 123RIZALAGT602518RdPozlana Dark60X6019BOX20,52M2140000Hijau2660000451742945175902660000Depok</v>
      </c>
    </row>
    <row r="315" spans="1:24" x14ac:dyDescent="0.3">
      <c r="A315" s="2">
        <v>1000001010</v>
      </c>
      <c r="B315" s="2" t="s">
        <v>63</v>
      </c>
      <c r="C315" s="2" t="s">
        <v>82</v>
      </c>
      <c r="D315" s="2" t="s">
        <v>96</v>
      </c>
      <c r="E315" s="2" t="s">
        <v>97</v>
      </c>
      <c r="F315" s="2" t="s">
        <v>67</v>
      </c>
      <c r="G315" s="3">
        <v>23</v>
      </c>
      <c r="H315" s="2" t="s">
        <v>68</v>
      </c>
      <c r="I315" s="4">
        <v>24.84</v>
      </c>
      <c r="J315" s="2" t="s">
        <v>69</v>
      </c>
      <c r="K315" s="3">
        <v>140000</v>
      </c>
      <c r="L315" s="3" t="s">
        <v>144</v>
      </c>
      <c r="M315" s="3">
        <v>3220000</v>
      </c>
      <c r="N315" s="5">
        <v>45174</v>
      </c>
      <c r="O315" s="43">
        <f t="shared" si="24"/>
        <v>2</v>
      </c>
      <c r="P315" s="43">
        <f t="shared" si="22"/>
        <v>9</v>
      </c>
      <c r="Q315" s="5">
        <v>45175</v>
      </c>
      <c r="R315" s="43">
        <f t="shared" si="25"/>
        <v>9</v>
      </c>
      <c r="S315" s="2"/>
      <c r="T315" s="2"/>
      <c r="U315" s="2">
        <v>0</v>
      </c>
      <c r="V315" s="45">
        <f t="shared" si="23"/>
        <v>3220000</v>
      </c>
      <c r="W315" s="2" t="s">
        <v>71</v>
      </c>
      <c r="X315" t="str">
        <f t="shared" si="21"/>
        <v>1000001010KERAMIK 123RIZALAGT602145RdVancouver Bone60X6023BOX24,84M2140000Hijau3220000451742945175903220000Depok</v>
      </c>
    </row>
    <row r="316" spans="1:24" x14ac:dyDescent="0.3">
      <c r="A316" s="2">
        <v>1000001212</v>
      </c>
      <c r="B316" s="2" t="s">
        <v>72</v>
      </c>
      <c r="C316" s="2" t="s">
        <v>64</v>
      </c>
      <c r="D316" s="2" t="s">
        <v>138</v>
      </c>
      <c r="E316" s="2" t="s">
        <v>139</v>
      </c>
      <c r="F316" s="2" t="s">
        <v>67</v>
      </c>
      <c r="G316" s="3">
        <v>3</v>
      </c>
      <c r="H316" s="2" t="s">
        <v>68</v>
      </c>
      <c r="I316" s="4">
        <v>3.24</v>
      </c>
      <c r="J316" s="2" t="s">
        <v>69</v>
      </c>
      <c r="K316" s="3">
        <v>140000</v>
      </c>
      <c r="L316" s="3" t="s">
        <v>144</v>
      </c>
      <c r="M316" s="3">
        <v>420000</v>
      </c>
      <c r="N316" s="5">
        <v>45195</v>
      </c>
      <c r="O316" s="43">
        <f t="shared" si="24"/>
        <v>2</v>
      </c>
      <c r="P316" s="43">
        <f t="shared" si="22"/>
        <v>9</v>
      </c>
      <c r="Q316" s="5">
        <v>45196</v>
      </c>
      <c r="R316" s="43">
        <f t="shared" si="25"/>
        <v>9</v>
      </c>
      <c r="S316" s="2"/>
      <c r="T316" s="2"/>
      <c r="U316" s="6">
        <v>0</v>
      </c>
      <c r="V316" s="45">
        <f t="shared" si="23"/>
        <v>420000</v>
      </c>
      <c r="W316" s="2" t="s">
        <v>75</v>
      </c>
      <c r="X316" t="str">
        <f t="shared" si="21"/>
        <v>1000001212KARYA MATERIALBAMBANGAGT602427RdMaine Perla60X603BOX3,24M2140000Hijau42000045195294519690420000Bekasi</v>
      </c>
    </row>
    <row r="317" spans="1:24" x14ac:dyDescent="0.3">
      <c r="A317" s="2">
        <v>1000001010</v>
      </c>
      <c r="B317" s="2" t="s">
        <v>63</v>
      </c>
      <c r="C317" s="2" t="s">
        <v>82</v>
      </c>
      <c r="D317" s="2" t="s">
        <v>134</v>
      </c>
      <c r="E317" s="2" t="s">
        <v>135</v>
      </c>
      <c r="F317" s="2" t="s">
        <v>67</v>
      </c>
      <c r="G317" s="3">
        <v>4</v>
      </c>
      <c r="H317" s="2" t="s">
        <v>68</v>
      </c>
      <c r="I317" s="4">
        <v>4.32</v>
      </c>
      <c r="J317" s="2" t="s">
        <v>69</v>
      </c>
      <c r="K317" s="3">
        <v>140000</v>
      </c>
      <c r="L317" s="3" t="s">
        <v>144</v>
      </c>
      <c r="M317" s="3">
        <v>560000</v>
      </c>
      <c r="N317" s="5">
        <v>45195</v>
      </c>
      <c r="O317" s="43">
        <f t="shared" si="24"/>
        <v>2</v>
      </c>
      <c r="P317" s="43">
        <f t="shared" si="22"/>
        <v>9</v>
      </c>
      <c r="Q317" s="5">
        <v>45196</v>
      </c>
      <c r="R317" s="43">
        <f t="shared" si="25"/>
        <v>9</v>
      </c>
      <c r="S317" s="2"/>
      <c r="T317" s="2"/>
      <c r="U317" s="6">
        <v>0</v>
      </c>
      <c r="V317" s="45">
        <f t="shared" si="23"/>
        <v>560000</v>
      </c>
      <c r="W317" s="2" t="s">
        <v>71</v>
      </c>
      <c r="X317" t="str">
        <f t="shared" si="21"/>
        <v>1000001010KERAMIK 123RIZALAGT602428RdMaine Grigio60X604BOX4,32M2140000Hijau56000045195294519690560000Depok</v>
      </c>
    </row>
    <row r="318" spans="1:24" x14ac:dyDescent="0.3">
      <c r="A318" s="2">
        <v>1000001212</v>
      </c>
      <c r="B318" s="2" t="s">
        <v>72</v>
      </c>
      <c r="C318" s="2" t="s">
        <v>64</v>
      </c>
      <c r="D318" s="2" t="s">
        <v>157</v>
      </c>
      <c r="E318" s="2" t="s">
        <v>158</v>
      </c>
      <c r="F318" s="2" t="s">
        <v>67</v>
      </c>
      <c r="G318" s="3">
        <v>127</v>
      </c>
      <c r="H318" s="2" t="s">
        <v>68</v>
      </c>
      <c r="I318" s="4">
        <v>137.16</v>
      </c>
      <c r="J318" s="2" t="s">
        <v>69</v>
      </c>
      <c r="K318" s="3">
        <v>140000</v>
      </c>
      <c r="L318" s="3" t="s">
        <v>144</v>
      </c>
      <c r="M318" s="3">
        <v>17780000</v>
      </c>
      <c r="N318" s="5">
        <v>45209</v>
      </c>
      <c r="O318" s="43">
        <f t="shared" si="24"/>
        <v>2</v>
      </c>
      <c r="P318" s="43">
        <f t="shared" si="22"/>
        <v>10</v>
      </c>
      <c r="Q318" s="5">
        <v>45216</v>
      </c>
      <c r="R318" s="43">
        <f t="shared" si="25"/>
        <v>10</v>
      </c>
      <c r="S318" s="2"/>
      <c r="T318" s="2"/>
      <c r="U318" s="6">
        <v>0</v>
      </c>
      <c r="V318" s="45">
        <f t="shared" si="23"/>
        <v>17780000</v>
      </c>
      <c r="W318" s="2" t="s">
        <v>75</v>
      </c>
      <c r="X318" t="str">
        <f t="shared" si="21"/>
        <v>1000001212KARYA MATERIALBAMBANGAGT602607RdCeppodigre Dark60X60127BOX137,16M2140000Hijau17780000452092104521610017780000Bekasi</v>
      </c>
    </row>
    <row r="319" spans="1:24" x14ac:dyDescent="0.3">
      <c r="A319" s="2">
        <v>1000001010</v>
      </c>
      <c r="B319" s="2" t="s">
        <v>63</v>
      </c>
      <c r="C319" s="2" t="s">
        <v>82</v>
      </c>
      <c r="D319" s="2" t="s">
        <v>165</v>
      </c>
      <c r="E319" s="2" t="s">
        <v>166</v>
      </c>
      <c r="F319" s="2" t="s">
        <v>67</v>
      </c>
      <c r="G319" s="3">
        <v>170</v>
      </c>
      <c r="H319" s="2" t="s">
        <v>68</v>
      </c>
      <c r="I319" s="4">
        <v>183.6</v>
      </c>
      <c r="J319" s="2" t="s">
        <v>69</v>
      </c>
      <c r="K319" s="3">
        <v>140000</v>
      </c>
      <c r="L319" s="3" t="s">
        <v>144</v>
      </c>
      <c r="M319" s="3">
        <v>23800000</v>
      </c>
      <c r="N319" s="5">
        <v>45218</v>
      </c>
      <c r="O319" s="43">
        <f t="shared" si="24"/>
        <v>4</v>
      </c>
      <c r="P319" s="43">
        <f t="shared" si="22"/>
        <v>10</v>
      </c>
      <c r="Q319" s="5">
        <v>45219</v>
      </c>
      <c r="R319" s="43">
        <f t="shared" si="25"/>
        <v>10</v>
      </c>
      <c r="S319" s="2"/>
      <c r="T319" s="2"/>
      <c r="U319" s="6">
        <v>0</v>
      </c>
      <c r="V319" s="45">
        <f t="shared" si="23"/>
        <v>23800000</v>
      </c>
      <c r="W319" s="2" t="s">
        <v>71</v>
      </c>
      <c r="X319" t="str">
        <f t="shared" si="21"/>
        <v>1000001010KERAMIK 123RIZALAGT602058RdPiccadilly Taupe60X60170BOX183,6M2140000Hijau23800000452184104521910023800000Depok</v>
      </c>
    </row>
    <row r="320" spans="1:24" x14ac:dyDescent="0.3">
      <c r="A320" s="2">
        <v>1000001010</v>
      </c>
      <c r="B320" s="2" t="s">
        <v>63</v>
      </c>
      <c r="C320" s="2" t="s">
        <v>82</v>
      </c>
      <c r="D320" s="2" t="s">
        <v>145</v>
      </c>
      <c r="E320" s="2" t="s">
        <v>146</v>
      </c>
      <c r="F320" s="2" t="s">
        <v>67</v>
      </c>
      <c r="G320" s="3">
        <v>65</v>
      </c>
      <c r="H320" s="2" t="s">
        <v>68</v>
      </c>
      <c r="I320" s="4">
        <v>70.2</v>
      </c>
      <c r="J320" s="2" t="s">
        <v>69</v>
      </c>
      <c r="K320" s="3">
        <v>140000</v>
      </c>
      <c r="L320" s="3" t="s">
        <v>144</v>
      </c>
      <c r="M320" s="3">
        <v>9100000</v>
      </c>
      <c r="N320" s="5">
        <v>45218</v>
      </c>
      <c r="O320" s="43">
        <f t="shared" si="24"/>
        <v>4</v>
      </c>
      <c r="P320" s="43">
        <f t="shared" si="22"/>
        <v>10</v>
      </c>
      <c r="Q320" s="5">
        <v>45219</v>
      </c>
      <c r="R320" s="43">
        <f t="shared" si="25"/>
        <v>10</v>
      </c>
      <c r="S320" s="2"/>
      <c r="T320" s="2"/>
      <c r="U320" s="6">
        <v>0</v>
      </c>
      <c r="V320" s="45">
        <f t="shared" si="23"/>
        <v>9100000</v>
      </c>
      <c r="W320" s="2" t="s">
        <v>71</v>
      </c>
      <c r="X320" t="str">
        <f t="shared" si="21"/>
        <v>1000001010KERAMIK 123RIZALAGT602055RdPiccadilly Bone60X6065BOX70,2M2140000Hijau910000045218410452191009100000Depok</v>
      </c>
    </row>
    <row r="321" spans="1:24" x14ac:dyDescent="0.3">
      <c r="A321" s="2">
        <v>1000001212</v>
      </c>
      <c r="B321" s="2" t="s">
        <v>72</v>
      </c>
      <c r="C321" s="2" t="s">
        <v>64</v>
      </c>
      <c r="D321" s="2" t="s">
        <v>153</v>
      </c>
      <c r="E321" s="2" t="s">
        <v>154</v>
      </c>
      <c r="F321" s="2" t="s">
        <v>67</v>
      </c>
      <c r="G321" s="3">
        <v>31</v>
      </c>
      <c r="H321" s="2" t="s">
        <v>68</v>
      </c>
      <c r="I321" s="4">
        <v>33.479999999999997</v>
      </c>
      <c r="J321" s="2" t="s">
        <v>69</v>
      </c>
      <c r="K321" s="3">
        <v>140000</v>
      </c>
      <c r="L321" s="3" t="s">
        <v>144</v>
      </c>
      <c r="M321" s="3">
        <v>4340000</v>
      </c>
      <c r="N321" s="5">
        <v>45219</v>
      </c>
      <c r="O321" s="43">
        <f t="shared" si="24"/>
        <v>5</v>
      </c>
      <c r="P321" s="43">
        <f t="shared" si="22"/>
        <v>10</v>
      </c>
      <c r="Q321" s="5">
        <v>45223</v>
      </c>
      <c r="R321" s="43">
        <f t="shared" si="25"/>
        <v>10</v>
      </c>
      <c r="S321" s="2"/>
      <c r="T321" s="2"/>
      <c r="U321" s="6">
        <v>0</v>
      </c>
      <c r="V321" s="45">
        <f t="shared" si="23"/>
        <v>4340000</v>
      </c>
      <c r="W321" s="2" t="s">
        <v>75</v>
      </c>
      <c r="X321" t="str">
        <f t="shared" si="21"/>
        <v>1000001212KARYA MATERIALBAMBANGAGT602606RdCeppodigre Light60X6031BOX33,48M2140000Hijau434000045219510452231004340000Bekasi</v>
      </c>
    </row>
    <row r="322" spans="1:24" x14ac:dyDescent="0.3">
      <c r="A322" s="2">
        <v>1000001212</v>
      </c>
      <c r="B322" s="2" t="s">
        <v>72</v>
      </c>
      <c r="C322" s="2" t="s">
        <v>64</v>
      </c>
      <c r="D322" s="2" t="s">
        <v>167</v>
      </c>
      <c r="E322" s="2" t="s">
        <v>168</v>
      </c>
      <c r="F322" s="2" t="s">
        <v>67</v>
      </c>
      <c r="G322" s="3">
        <v>367</v>
      </c>
      <c r="H322" s="2" t="s">
        <v>68</v>
      </c>
      <c r="I322" s="4">
        <v>396.36</v>
      </c>
      <c r="J322" s="2" t="s">
        <v>69</v>
      </c>
      <c r="K322" s="3">
        <v>140000</v>
      </c>
      <c r="L322" s="3" t="s">
        <v>144</v>
      </c>
      <c r="M322" s="3">
        <v>51380000</v>
      </c>
      <c r="N322" s="5">
        <v>45209</v>
      </c>
      <c r="O322" s="43">
        <f t="shared" si="24"/>
        <v>2</v>
      </c>
      <c r="P322" s="43">
        <f t="shared" si="22"/>
        <v>10</v>
      </c>
      <c r="Q322" s="5">
        <v>45210</v>
      </c>
      <c r="R322" s="43">
        <f t="shared" si="25"/>
        <v>10</v>
      </c>
      <c r="S322" s="2"/>
      <c r="T322" s="2"/>
      <c r="U322" s="6">
        <v>0</v>
      </c>
      <c r="V322" s="45">
        <f t="shared" si="23"/>
        <v>51380000</v>
      </c>
      <c r="W322" s="2" t="s">
        <v>75</v>
      </c>
      <c r="X322" t="str">
        <f t="shared" ref="X322:X385" si="26">_xlfn.CONCAT(A322:W322)</f>
        <v>1000001212KARYA MATERIALBAMBANGAGT602016RdBergamo Rustic60X60367BOX396,36M2140000Hijau51380000452092104521010051380000Bekasi</v>
      </c>
    </row>
    <row r="323" spans="1:24" x14ac:dyDescent="0.3">
      <c r="A323" s="2">
        <v>1000001212</v>
      </c>
      <c r="B323" s="2" t="s">
        <v>72</v>
      </c>
      <c r="C323" s="2" t="s">
        <v>64</v>
      </c>
      <c r="D323" s="2" t="s">
        <v>119</v>
      </c>
      <c r="E323" s="2" t="s">
        <v>120</v>
      </c>
      <c r="F323" s="2" t="s">
        <v>67</v>
      </c>
      <c r="G323" s="3">
        <v>45</v>
      </c>
      <c r="H323" s="2" t="s">
        <v>68</v>
      </c>
      <c r="I323" s="4">
        <v>48.6</v>
      </c>
      <c r="J323" s="2" t="s">
        <v>69</v>
      </c>
      <c r="K323" s="3">
        <v>140000</v>
      </c>
      <c r="L323" s="3" t="s">
        <v>144</v>
      </c>
      <c r="M323" s="3">
        <v>6300000</v>
      </c>
      <c r="N323" s="5">
        <v>45208</v>
      </c>
      <c r="O323" s="43">
        <f t="shared" si="24"/>
        <v>1</v>
      </c>
      <c r="P323" s="43">
        <f t="shared" ref="P323:P386" si="27">MONTH(N323)</f>
        <v>10</v>
      </c>
      <c r="Q323" s="5">
        <v>45211</v>
      </c>
      <c r="R323" s="43">
        <f t="shared" si="25"/>
        <v>10</v>
      </c>
      <c r="S323" s="2"/>
      <c r="T323" s="2"/>
      <c r="U323" s="6">
        <v>0</v>
      </c>
      <c r="V323" s="45">
        <f t="shared" ref="V323:V386" si="28">M323-U323</f>
        <v>6300000</v>
      </c>
      <c r="W323" s="2" t="s">
        <v>75</v>
      </c>
      <c r="X323" t="str">
        <f t="shared" si="26"/>
        <v>1000001212KARYA MATERIALBAMBANGAGT603521RdVeneti Perla60X6045BOX48,6M2140000Hijau630000045208110452111006300000Bekasi</v>
      </c>
    </row>
    <row r="324" spans="1:24" x14ac:dyDescent="0.3">
      <c r="A324" s="2">
        <v>1000001212</v>
      </c>
      <c r="B324" s="2" t="s">
        <v>72</v>
      </c>
      <c r="C324" s="2" t="s">
        <v>64</v>
      </c>
      <c r="D324" s="2" t="s">
        <v>105</v>
      </c>
      <c r="E324" s="2" t="s">
        <v>106</v>
      </c>
      <c r="F324" s="2" t="s">
        <v>67</v>
      </c>
      <c r="G324" s="3">
        <v>52</v>
      </c>
      <c r="H324" s="2" t="s">
        <v>68</v>
      </c>
      <c r="I324" s="4">
        <v>56.16</v>
      </c>
      <c r="J324" s="2" t="s">
        <v>69</v>
      </c>
      <c r="K324" s="3">
        <v>140000</v>
      </c>
      <c r="L324" s="3" t="s">
        <v>144</v>
      </c>
      <c r="M324" s="3">
        <v>7280000</v>
      </c>
      <c r="N324" s="5">
        <v>45210</v>
      </c>
      <c r="O324" s="43">
        <f t="shared" si="24"/>
        <v>3</v>
      </c>
      <c r="P324" s="43">
        <f t="shared" si="27"/>
        <v>10</v>
      </c>
      <c r="Q324" s="5">
        <v>45211</v>
      </c>
      <c r="R324" s="43">
        <f t="shared" si="25"/>
        <v>10</v>
      </c>
      <c r="S324" s="2"/>
      <c r="T324" s="2"/>
      <c r="U324" s="6">
        <v>0</v>
      </c>
      <c r="V324" s="45">
        <f t="shared" si="28"/>
        <v>7280000</v>
      </c>
      <c r="W324" s="2" t="s">
        <v>75</v>
      </c>
      <c r="X324" t="str">
        <f t="shared" si="26"/>
        <v>1000001212KARYA MATERIALBAMBANGAGT603522RdVeneti Grigio60X6052BOX56,16M2140000Hijau728000045210310452111007280000Bekasi</v>
      </c>
    </row>
    <row r="325" spans="1:24" x14ac:dyDescent="0.3">
      <c r="A325" s="2">
        <v>1000001212</v>
      </c>
      <c r="B325" s="2" t="s">
        <v>72</v>
      </c>
      <c r="C325" s="2" t="s">
        <v>64</v>
      </c>
      <c r="D325" s="2" t="s">
        <v>113</v>
      </c>
      <c r="E325" s="2" t="s">
        <v>114</v>
      </c>
      <c r="F325" s="2" t="s">
        <v>67</v>
      </c>
      <c r="G325" s="3">
        <v>18</v>
      </c>
      <c r="H325" s="2" t="s">
        <v>68</v>
      </c>
      <c r="I325" s="4">
        <v>19.440000000000001</v>
      </c>
      <c r="J325" s="2" t="s">
        <v>69</v>
      </c>
      <c r="K325" s="3">
        <v>140000</v>
      </c>
      <c r="L325" s="3" t="s">
        <v>144</v>
      </c>
      <c r="M325" s="3">
        <v>2520000</v>
      </c>
      <c r="N325" s="5">
        <v>45212</v>
      </c>
      <c r="O325" s="43">
        <f t="shared" si="24"/>
        <v>5</v>
      </c>
      <c r="P325" s="43">
        <f t="shared" si="27"/>
        <v>10</v>
      </c>
      <c r="Q325" s="5">
        <v>45212</v>
      </c>
      <c r="R325" s="43">
        <f t="shared" si="25"/>
        <v>10</v>
      </c>
      <c r="S325" s="2"/>
      <c r="T325" s="2"/>
      <c r="U325" s="6">
        <v>0</v>
      </c>
      <c r="V325" s="45">
        <f t="shared" si="28"/>
        <v>2520000</v>
      </c>
      <c r="W325" s="2" t="s">
        <v>75</v>
      </c>
      <c r="X325" t="str">
        <f t="shared" si="26"/>
        <v>1000001212KARYA MATERIALBAMBANGAGT602121RdMelbourne White60X6018BOX19,44M2140000Hijau252000045212510452121002520000Bekasi</v>
      </c>
    </row>
    <row r="326" spans="1:24" x14ac:dyDescent="0.3">
      <c r="A326" s="2">
        <v>1000001212</v>
      </c>
      <c r="B326" s="2" t="s">
        <v>72</v>
      </c>
      <c r="C326" s="2" t="s">
        <v>64</v>
      </c>
      <c r="D326" s="2" t="s">
        <v>105</v>
      </c>
      <c r="E326" s="2" t="s">
        <v>106</v>
      </c>
      <c r="F326" s="2" t="s">
        <v>67</v>
      </c>
      <c r="G326" s="3">
        <v>25</v>
      </c>
      <c r="H326" s="2" t="s">
        <v>68</v>
      </c>
      <c r="I326" s="4">
        <v>27</v>
      </c>
      <c r="J326" s="2" t="s">
        <v>69</v>
      </c>
      <c r="K326" s="3">
        <v>140000</v>
      </c>
      <c r="L326" s="3" t="s">
        <v>144</v>
      </c>
      <c r="M326" s="3">
        <v>3500000</v>
      </c>
      <c r="N326" s="5">
        <v>45212</v>
      </c>
      <c r="O326" s="43">
        <f t="shared" ref="O326:O389" si="29">WEEKDAY(N326,2)</f>
        <v>5</v>
      </c>
      <c r="P326" s="43">
        <f t="shared" si="27"/>
        <v>10</v>
      </c>
      <c r="Q326" s="5">
        <v>45213</v>
      </c>
      <c r="R326" s="43">
        <f t="shared" ref="R326:R389" si="30">MONTH(Q326)</f>
        <v>10</v>
      </c>
      <c r="S326" s="2"/>
      <c r="T326" s="2"/>
      <c r="U326" s="6">
        <v>0</v>
      </c>
      <c r="V326" s="45">
        <f t="shared" si="28"/>
        <v>3500000</v>
      </c>
      <c r="W326" s="2" t="s">
        <v>75</v>
      </c>
      <c r="X326" t="str">
        <f t="shared" si="26"/>
        <v>1000001212KARYA MATERIALBAMBANGAGT603522RdVeneti Grigio60X6025BOX27M2140000Hijau350000045212510452131003500000Bekasi</v>
      </c>
    </row>
    <row r="327" spans="1:24" x14ac:dyDescent="0.3">
      <c r="A327" s="2">
        <v>1000001212</v>
      </c>
      <c r="B327" s="2" t="s">
        <v>72</v>
      </c>
      <c r="C327" s="2" t="s">
        <v>64</v>
      </c>
      <c r="D327" s="2" t="s">
        <v>96</v>
      </c>
      <c r="E327" s="2" t="s">
        <v>97</v>
      </c>
      <c r="F327" s="2" t="s">
        <v>67</v>
      </c>
      <c r="G327" s="3">
        <v>2</v>
      </c>
      <c r="H327" s="2" t="s">
        <v>68</v>
      </c>
      <c r="I327" s="4">
        <v>2.16</v>
      </c>
      <c r="J327" s="2" t="s">
        <v>69</v>
      </c>
      <c r="K327" s="3">
        <v>140000</v>
      </c>
      <c r="L327" s="3" t="s">
        <v>144</v>
      </c>
      <c r="M327" s="3">
        <v>280000</v>
      </c>
      <c r="N327" s="5">
        <v>45215</v>
      </c>
      <c r="O327" s="43">
        <f t="shared" si="29"/>
        <v>1</v>
      </c>
      <c r="P327" s="43">
        <f t="shared" si="27"/>
        <v>10</v>
      </c>
      <c r="Q327" s="5">
        <v>45216</v>
      </c>
      <c r="R327" s="43">
        <f t="shared" si="30"/>
        <v>10</v>
      </c>
      <c r="S327" s="2"/>
      <c r="T327" s="2"/>
      <c r="U327" s="6">
        <v>0</v>
      </c>
      <c r="V327" s="45">
        <f t="shared" si="28"/>
        <v>280000</v>
      </c>
      <c r="W327" s="2" t="s">
        <v>75</v>
      </c>
      <c r="X327" t="str">
        <f t="shared" si="26"/>
        <v>1000001212KARYA MATERIALBAMBANGAGT602145RdVancouver Bone60X602BOX2,16M2140000Hijau2800004521511045216100280000Bekasi</v>
      </c>
    </row>
    <row r="328" spans="1:24" x14ac:dyDescent="0.3">
      <c r="A328" s="2">
        <v>1000001212</v>
      </c>
      <c r="B328" s="2" t="s">
        <v>72</v>
      </c>
      <c r="C328" s="2" t="s">
        <v>64</v>
      </c>
      <c r="D328" s="2" t="s">
        <v>113</v>
      </c>
      <c r="E328" s="2" t="s">
        <v>114</v>
      </c>
      <c r="F328" s="2" t="s">
        <v>67</v>
      </c>
      <c r="G328" s="3">
        <v>21</v>
      </c>
      <c r="H328" s="2" t="s">
        <v>68</v>
      </c>
      <c r="I328" s="4">
        <v>22.68</v>
      </c>
      <c r="J328" s="2" t="s">
        <v>69</v>
      </c>
      <c r="K328" s="3">
        <v>140000</v>
      </c>
      <c r="L328" s="3" t="s">
        <v>144</v>
      </c>
      <c r="M328" s="3">
        <v>2940000</v>
      </c>
      <c r="N328" s="5">
        <v>45216</v>
      </c>
      <c r="O328" s="43">
        <f t="shared" si="29"/>
        <v>2</v>
      </c>
      <c r="P328" s="43">
        <f t="shared" si="27"/>
        <v>10</v>
      </c>
      <c r="Q328" s="5">
        <v>45216</v>
      </c>
      <c r="R328" s="43">
        <f t="shared" si="30"/>
        <v>10</v>
      </c>
      <c r="S328" s="2"/>
      <c r="T328" s="2"/>
      <c r="U328" s="6">
        <v>0</v>
      </c>
      <c r="V328" s="45">
        <f t="shared" si="28"/>
        <v>2940000</v>
      </c>
      <c r="W328" s="2" t="s">
        <v>75</v>
      </c>
      <c r="X328" t="str">
        <f t="shared" si="26"/>
        <v>1000001212KARYA MATERIALBAMBANGAGT602121RdMelbourne White60X6021BOX22,68M2140000Hijau294000045216210452161002940000Bekasi</v>
      </c>
    </row>
    <row r="329" spans="1:24" x14ac:dyDescent="0.3">
      <c r="A329" s="2">
        <v>1000001010</v>
      </c>
      <c r="B329" s="2" t="s">
        <v>63</v>
      </c>
      <c r="C329" s="2" t="s">
        <v>82</v>
      </c>
      <c r="D329" s="2" t="s">
        <v>96</v>
      </c>
      <c r="E329" s="2" t="s">
        <v>97</v>
      </c>
      <c r="F329" s="2" t="s">
        <v>67</v>
      </c>
      <c r="G329" s="3">
        <v>161</v>
      </c>
      <c r="H329" s="2" t="s">
        <v>68</v>
      </c>
      <c r="I329" s="4">
        <v>173.88</v>
      </c>
      <c r="J329" s="2" t="s">
        <v>69</v>
      </c>
      <c r="K329" s="3">
        <v>140000</v>
      </c>
      <c r="L329" s="3" t="s">
        <v>144</v>
      </c>
      <c r="M329" s="3">
        <v>22540000</v>
      </c>
      <c r="N329" s="5">
        <v>45209</v>
      </c>
      <c r="O329" s="43">
        <f t="shared" si="29"/>
        <v>2</v>
      </c>
      <c r="P329" s="43">
        <f t="shared" si="27"/>
        <v>10</v>
      </c>
      <c r="Q329" s="5">
        <v>45210</v>
      </c>
      <c r="R329" s="43">
        <f t="shared" si="30"/>
        <v>10</v>
      </c>
      <c r="S329" s="2"/>
      <c r="T329" s="2"/>
      <c r="U329" s="6">
        <v>0</v>
      </c>
      <c r="V329" s="45">
        <f t="shared" si="28"/>
        <v>22540000</v>
      </c>
      <c r="W329" s="2" t="s">
        <v>71</v>
      </c>
      <c r="X329" t="str">
        <f t="shared" si="26"/>
        <v>1000001010KERAMIK 123RIZALAGT602145RdVancouver Bone60X60161BOX173,88M2140000Hijau22540000452092104521010022540000Depok</v>
      </c>
    </row>
    <row r="330" spans="1:24" x14ac:dyDescent="0.3">
      <c r="A330" s="2">
        <v>1000001010</v>
      </c>
      <c r="B330" s="2" t="s">
        <v>63</v>
      </c>
      <c r="C330" s="2" t="s">
        <v>82</v>
      </c>
      <c r="D330" s="2" t="s">
        <v>117</v>
      </c>
      <c r="E330" s="2" t="s">
        <v>118</v>
      </c>
      <c r="F330" s="2" t="s">
        <v>67</v>
      </c>
      <c r="G330" s="3">
        <v>16</v>
      </c>
      <c r="H330" s="2" t="s">
        <v>68</v>
      </c>
      <c r="I330" s="4">
        <v>17.28</v>
      </c>
      <c r="J330" s="2" t="s">
        <v>69</v>
      </c>
      <c r="K330" s="3">
        <v>140000</v>
      </c>
      <c r="L330" s="3" t="s">
        <v>144</v>
      </c>
      <c r="M330" s="3">
        <v>2240000</v>
      </c>
      <c r="N330" s="5">
        <v>45212</v>
      </c>
      <c r="O330" s="43">
        <f t="shared" si="29"/>
        <v>5</v>
      </c>
      <c r="P330" s="43">
        <f t="shared" si="27"/>
        <v>10</v>
      </c>
      <c r="Q330" s="5">
        <v>45216</v>
      </c>
      <c r="R330" s="43">
        <f t="shared" si="30"/>
        <v>10</v>
      </c>
      <c r="S330" s="2"/>
      <c r="T330" s="2"/>
      <c r="U330" s="6">
        <v>0</v>
      </c>
      <c r="V330" s="45">
        <f t="shared" si="28"/>
        <v>2240000</v>
      </c>
      <c r="W330" s="2" t="s">
        <v>71</v>
      </c>
      <c r="X330" t="str">
        <f t="shared" si="26"/>
        <v>1000001010KERAMIK 123RIZALAGT603500RdTucson Pearl60X6016BOX17,28M2140000Hijau224000045212510452161002240000Depok</v>
      </c>
    </row>
    <row r="331" spans="1:24" x14ac:dyDescent="0.3">
      <c r="A331" s="2">
        <v>1000001212</v>
      </c>
      <c r="B331" s="2" t="s">
        <v>72</v>
      </c>
      <c r="C331" s="2" t="s">
        <v>64</v>
      </c>
      <c r="D331" s="2" t="s">
        <v>113</v>
      </c>
      <c r="E331" s="2" t="s">
        <v>114</v>
      </c>
      <c r="F331" s="2" t="s">
        <v>67</v>
      </c>
      <c r="G331" s="3">
        <v>11</v>
      </c>
      <c r="H331" s="2" t="s">
        <v>68</v>
      </c>
      <c r="I331" s="4">
        <v>11.88</v>
      </c>
      <c r="J331" s="2" t="s">
        <v>69</v>
      </c>
      <c r="K331" s="3">
        <v>140000</v>
      </c>
      <c r="L331" s="3" t="s">
        <v>144</v>
      </c>
      <c r="M331" s="3">
        <v>1540000</v>
      </c>
      <c r="N331" s="5">
        <v>45219</v>
      </c>
      <c r="O331" s="43">
        <f t="shared" si="29"/>
        <v>5</v>
      </c>
      <c r="P331" s="43">
        <f t="shared" si="27"/>
        <v>10</v>
      </c>
      <c r="Q331" s="5">
        <v>45222</v>
      </c>
      <c r="R331" s="43">
        <f t="shared" si="30"/>
        <v>10</v>
      </c>
      <c r="S331" s="2"/>
      <c r="T331" s="2"/>
      <c r="U331" s="6">
        <v>0</v>
      </c>
      <c r="V331" s="45">
        <f t="shared" si="28"/>
        <v>1540000</v>
      </c>
      <c r="W331" s="2" t="s">
        <v>75</v>
      </c>
      <c r="X331" t="str">
        <f t="shared" si="26"/>
        <v>1000001212KARYA MATERIALBAMBANGAGT602121RdMelbourne White60X6011BOX11,88M2140000Hijau154000045219510452221001540000Bekasi</v>
      </c>
    </row>
    <row r="332" spans="1:24" x14ac:dyDescent="0.3">
      <c r="A332" s="2">
        <v>1000001212</v>
      </c>
      <c r="B332" s="2" t="s">
        <v>72</v>
      </c>
      <c r="C332" s="2" t="s">
        <v>64</v>
      </c>
      <c r="D332" s="2" t="s">
        <v>113</v>
      </c>
      <c r="E332" s="2" t="s">
        <v>114</v>
      </c>
      <c r="F332" s="2" t="s">
        <v>67</v>
      </c>
      <c r="G332" s="3">
        <v>121</v>
      </c>
      <c r="H332" s="2" t="s">
        <v>68</v>
      </c>
      <c r="I332" s="4">
        <v>130.68</v>
      </c>
      <c r="J332" s="2" t="s">
        <v>69</v>
      </c>
      <c r="K332" s="3">
        <v>140000</v>
      </c>
      <c r="L332" s="3" t="s">
        <v>144</v>
      </c>
      <c r="M332" s="3">
        <v>16940000</v>
      </c>
      <c r="N332" s="5">
        <v>45226</v>
      </c>
      <c r="O332" s="43">
        <f t="shared" si="29"/>
        <v>5</v>
      </c>
      <c r="P332" s="43">
        <f t="shared" si="27"/>
        <v>10</v>
      </c>
      <c r="Q332" s="5">
        <v>45227</v>
      </c>
      <c r="R332" s="43">
        <f t="shared" si="30"/>
        <v>10</v>
      </c>
      <c r="S332" s="2"/>
      <c r="T332" s="2"/>
      <c r="U332" s="6">
        <v>0</v>
      </c>
      <c r="V332" s="45">
        <f t="shared" si="28"/>
        <v>16940000</v>
      </c>
      <c r="W332" s="2" t="s">
        <v>75</v>
      </c>
      <c r="X332" t="str">
        <f t="shared" si="26"/>
        <v>1000001212KARYA MATERIALBAMBANGAGT602121RdMelbourne White60X60121BOX130,68M2140000Hijau16940000452265104522710016940000Bekasi</v>
      </c>
    </row>
    <row r="333" spans="1:24" x14ac:dyDescent="0.3">
      <c r="A333" s="2">
        <v>1000001111</v>
      </c>
      <c r="B333" s="2" t="s">
        <v>131</v>
      </c>
      <c r="C333" s="2" t="s">
        <v>132</v>
      </c>
      <c r="D333" s="2" t="s">
        <v>167</v>
      </c>
      <c r="E333" s="2" t="s">
        <v>168</v>
      </c>
      <c r="F333" s="2" t="s">
        <v>67</v>
      </c>
      <c r="G333" s="3">
        <v>80</v>
      </c>
      <c r="H333" s="2" t="s">
        <v>68</v>
      </c>
      <c r="I333" s="4">
        <v>86.4</v>
      </c>
      <c r="J333" s="2" t="s">
        <v>69</v>
      </c>
      <c r="K333" s="3">
        <v>140000</v>
      </c>
      <c r="L333" s="3" t="s">
        <v>144</v>
      </c>
      <c r="M333" s="3">
        <v>11200000</v>
      </c>
      <c r="N333" s="5">
        <v>45220</v>
      </c>
      <c r="O333" s="43">
        <f t="shared" si="29"/>
        <v>6</v>
      </c>
      <c r="P333" s="43">
        <f t="shared" si="27"/>
        <v>10</v>
      </c>
      <c r="Q333" s="5">
        <v>45224</v>
      </c>
      <c r="R333" s="43">
        <f t="shared" si="30"/>
        <v>10</v>
      </c>
      <c r="S333" s="2"/>
      <c r="T333" s="2"/>
      <c r="U333" s="6">
        <v>0</v>
      </c>
      <c r="V333" s="45">
        <f t="shared" si="28"/>
        <v>11200000</v>
      </c>
      <c r="W333" s="2" t="s">
        <v>133</v>
      </c>
      <c r="X333" t="str">
        <f t="shared" si="26"/>
        <v>1000001111NIA BANGUNANHARRYAGT602016RdBergamo Rustic60X6080BOX86,4M2140000Hijau11200000452206104522410011200000Jakarta</v>
      </c>
    </row>
    <row r="334" spans="1:24" x14ac:dyDescent="0.3">
      <c r="A334" s="2">
        <v>1000001010</v>
      </c>
      <c r="B334" s="2" t="s">
        <v>63</v>
      </c>
      <c r="C334" s="2" t="s">
        <v>82</v>
      </c>
      <c r="D334" s="2" t="s">
        <v>121</v>
      </c>
      <c r="E334" s="2" t="s">
        <v>122</v>
      </c>
      <c r="F334" s="2" t="s">
        <v>67</v>
      </c>
      <c r="G334" s="3">
        <v>8</v>
      </c>
      <c r="H334" s="2" t="s">
        <v>68</v>
      </c>
      <c r="I334" s="4">
        <v>8.64</v>
      </c>
      <c r="J334" s="2" t="s">
        <v>69</v>
      </c>
      <c r="K334" s="3">
        <v>140000</v>
      </c>
      <c r="L334" s="3" t="s">
        <v>144</v>
      </c>
      <c r="M334" s="3">
        <v>1120000</v>
      </c>
      <c r="N334" s="5">
        <v>45220</v>
      </c>
      <c r="O334" s="43">
        <f t="shared" si="29"/>
        <v>6</v>
      </c>
      <c r="P334" s="43">
        <f t="shared" si="27"/>
        <v>10</v>
      </c>
      <c r="Q334" s="5">
        <v>45222</v>
      </c>
      <c r="R334" s="43">
        <f t="shared" si="30"/>
        <v>10</v>
      </c>
      <c r="S334" s="2"/>
      <c r="T334" s="2"/>
      <c r="U334" s="6">
        <v>0</v>
      </c>
      <c r="V334" s="45">
        <f t="shared" si="28"/>
        <v>1120000</v>
      </c>
      <c r="W334" s="2" t="s">
        <v>71</v>
      </c>
      <c r="X334" t="str">
        <f t="shared" si="26"/>
        <v>1000001010KERAMIK 123RIZALAGT602609RdDomus Bone60X608BOX8,64M2140000Hijau112000045220610452221001120000Depok</v>
      </c>
    </row>
    <row r="335" spans="1:24" x14ac:dyDescent="0.3">
      <c r="A335" s="2">
        <v>1000001010</v>
      </c>
      <c r="B335" s="2" t="s">
        <v>63</v>
      </c>
      <c r="C335" s="2" t="s">
        <v>82</v>
      </c>
      <c r="D335" s="2" t="s">
        <v>121</v>
      </c>
      <c r="E335" s="2" t="s">
        <v>122</v>
      </c>
      <c r="F335" s="2" t="s">
        <v>67</v>
      </c>
      <c r="G335" s="3">
        <v>11</v>
      </c>
      <c r="H335" s="2" t="s">
        <v>68</v>
      </c>
      <c r="I335" s="4">
        <v>11.88</v>
      </c>
      <c r="J335" s="2" t="s">
        <v>69</v>
      </c>
      <c r="K335" s="3">
        <v>140000</v>
      </c>
      <c r="L335" s="3" t="s">
        <v>144</v>
      </c>
      <c r="M335" s="3">
        <v>1540000</v>
      </c>
      <c r="N335" s="5">
        <v>45220</v>
      </c>
      <c r="O335" s="43">
        <f t="shared" si="29"/>
        <v>6</v>
      </c>
      <c r="P335" s="43">
        <f t="shared" si="27"/>
        <v>10</v>
      </c>
      <c r="Q335" s="5">
        <v>45222</v>
      </c>
      <c r="R335" s="43">
        <f t="shared" si="30"/>
        <v>10</v>
      </c>
      <c r="S335" s="2"/>
      <c r="T335" s="2"/>
      <c r="U335" s="6">
        <v>0</v>
      </c>
      <c r="V335" s="45">
        <f t="shared" si="28"/>
        <v>1540000</v>
      </c>
      <c r="W335" s="2" t="s">
        <v>71</v>
      </c>
      <c r="X335" t="str">
        <f t="shared" si="26"/>
        <v>1000001010KERAMIK 123RIZALAGT602609RdDomus Bone60X6011BOX11,88M2140000Hijau154000045220610452221001540000Depok</v>
      </c>
    </row>
    <row r="336" spans="1:24" x14ac:dyDescent="0.3">
      <c r="A336" s="2">
        <v>1000001010</v>
      </c>
      <c r="B336" s="2" t="s">
        <v>63</v>
      </c>
      <c r="C336" s="2" t="s">
        <v>82</v>
      </c>
      <c r="D336" s="2" t="s">
        <v>134</v>
      </c>
      <c r="E336" s="2" t="s">
        <v>135</v>
      </c>
      <c r="F336" s="2" t="s">
        <v>67</v>
      </c>
      <c r="G336" s="3">
        <v>6</v>
      </c>
      <c r="H336" s="2" t="s">
        <v>68</v>
      </c>
      <c r="I336" s="4">
        <v>6.48</v>
      </c>
      <c r="J336" s="2" t="s">
        <v>69</v>
      </c>
      <c r="K336" s="3">
        <v>140000</v>
      </c>
      <c r="L336" s="3" t="s">
        <v>144</v>
      </c>
      <c r="M336" s="3">
        <v>840000</v>
      </c>
      <c r="N336" s="5">
        <v>45220</v>
      </c>
      <c r="O336" s="43">
        <f t="shared" si="29"/>
        <v>6</v>
      </c>
      <c r="P336" s="43">
        <f t="shared" si="27"/>
        <v>10</v>
      </c>
      <c r="Q336" s="5">
        <v>45222</v>
      </c>
      <c r="R336" s="43">
        <f t="shared" si="30"/>
        <v>10</v>
      </c>
      <c r="S336" s="2"/>
      <c r="T336" s="2"/>
      <c r="U336" s="6">
        <v>0</v>
      </c>
      <c r="V336" s="45">
        <f t="shared" si="28"/>
        <v>840000</v>
      </c>
      <c r="W336" s="2" t="s">
        <v>71</v>
      </c>
      <c r="X336" t="str">
        <f t="shared" si="26"/>
        <v>1000001010KERAMIK 123RIZALAGT602428RdMaine Grigio60X606BOX6,48M2140000Hijau8400004522061045222100840000Depok</v>
      </c>
    </row>
    <row r="337" spans="1:24" x14ac:dyDescent="0.3">
      <c r="A337" s="2">
        <v>1000001212</v>
      </c>
      <c r="B337" s="2" t="s">
        <v>72</v>
      </c>
      <c r="C337" s="2" t="s">
        <v>64</v>
      </c>
      <c r="D337" s="2" t="s">
        <v>127</v>
      </c>
      <c r="E337" s="2" t="s">
        <v>128</v>
      </c>
      <c r="F337" s="2" t="s">
        <v>67</v>
      </c>
      <c r="G337" s="3">
        <v>18</v>
      </c>
      <c r="H337" s="2" t="s">
        <v>68</v>
      </c>
      <c r="I337" s="4">
        <v>19.440000000000001</v>
      </c>
      <c r="J337" s="2" t="s">
        <v>69</v>
      </c>
      <c r="K337" s="3">
        <v>140000</v>
      </c>
      <c r="L337" s="3" t="s">
        <v>144</v>
      </c>
      <c r="M337" s="3">
        <v>2520000</v>
      </c>
      <c r="N337" s="5">
        <v>45196</v>
      </c>
      <c r="O337" s="43">
        <f t="shared" si="29"/>
        <v>3</v>
      </c>
      <c r="P337" s="43">
        <f t="shared" si="27"/>
        <v>9</v>
      </c>
      <c r="Q337" s="5">
        <v>45201</v>
      </c>
      <c r="R337" s="43">
        <f t="shared" si="30"/>
        <v>10</v>
      </c>
      <c r="S337" s="2"/>
      <c r="T337" s="2"/>
      <c r="U337" s="6">
        <v>0</v>
      </c>
      <c r="V337" s="45">
        <f t="shared" si="28"/>
        <v>2520000</v>
      </c>
      <c r="W337" s="2" t="s">
        <v>75</v>
      </c>
      <c r="X337" t="str">
        <f t="shared" si="26"/>
        <v>1000001212KARYA MATERIALBAMBANGAGT602146RdVancouver Grey60X6018BOX19,44M2140000Hijau25200004519639452011002520000Bekasi</v>
      </c>
    </row>
    <row r="338" spans="1:24" x14ac:dyDescent="0.3">
      <c r="A338" s="2">
        <v>1000001212</v>
      </c>
      <c r="B338" s="2" t="s">
        <v>72</v>
      </c>
      <c r="C338" s="2" t="s">
        <v>64</v>
      </c>
      <c r="D338" s="2" t="s">
        <v>113</v>
      </c>
      <c r="E338" s="2" t="s">
        <v>114</v>
      </c>
      <c r="F338" s="2" t="s">
        <v>67</v>
      </c>
      <c r="G338" s="3">
        <v>5</v>
      </c>
      <c r="H338" s="2" t="s">
        <v>68</v>
      </c>
      <c r="I338" s="4">
        <v>5.4</v>
      </c>
      <c r="J338" s="2" t="s">
        <v>69</v>
      </c>
      <c r="K338" s="3">
        <v>140000</v>
      </c>
      <c r="L338" s="3" t="s">
        <v>144</v>
      </c>
      <c r="M338" s="3">
        <v>700000</v>
      </c>
      <c r="N338" s="5">
        <v>45204</v>
      </c>
      <c r="O338" s="43">
        <f t="shared" si="29"/>
        <v>4</v>
      </c>
      <c r="P338" s="43">
        <f t="shared" si="27"/>
        <v>10</v>
      </c>
      <c r="Q338" s="5">
        <v>45206</v>
      </c>
      <c r="R338" s="43">
        <f t="shared" si="30"/>
        <v>10</v>
      </c>
      <c r="S338" s="2"/>
      <c r="T338" s="2"/>
      <c r="U338" s="6">
        <v>0</v>
      </c>
      <c r="V338" s="45">
        <f t="shared" si="28"/>
        <v>700000</v>
      </c>
      <c r="W338" s="2" t="s">
        <v>75</v>
      </c>
      <c r="X338" t="str">
        <f t="shared" si="26"/>
        <v>1000001212KARYA MATERIALBAMBANGAGT602121RdMelbourne White60X605BOX5,4M2140000Hijau7000004520441045206100700000Bekasi</v>
      </c>
    </row>
    <row r="339" spans="1:24" x14ac:dyDescent="0.3">
      <c r="A339" s="2">
        <v>1000001212</v>
      </c>
      <c r="B339" s="2" t="s">
        <v>72</v>
      </c>
      <c r="C339" s="2" t="s">
        <v>64</v>
      </c>
      <c r="D339" s="2" t="s">
        <v>113</v>
      </c>
      <c r="E339" s="2" t="s">
        <v>114</v>
      </c>
      <c r="F339" s="2" t="s">
        <v>67</v>
      </c>
      <c r="G339" s="3">
        <v>1</v>
      </c>
      <c r="H339" s="2" t="s">
        <v>68</v>
      </c>
      <c r="I339" s="4">
        <v>1.08</v>
      </c>
      <c r="J339" s="2" t="s">
        <v>69</v>
      </c>
      <c r="K339" s="3">
        <v>140000</v>
      </c>
      <c r="L339" s="3" t="s">
        <v>144</v>
      </c>
      <c r="M339" s="3">
        <v>140000</v>
      </c>
      <c r="N339" s="5">
        <v>45208</v>
      </c>
      <c r="O339" s="43">
        <f t="shared" si="29"/>
        <v>1</v>
      </c>
      <c r="P339" s="43">
        <f t="shared" si="27"/>
        <v>10</v>
      </c>
      <c r="Q339" s="5">
        <v>45209</v>
      </c>
      <c r="R339" s="43">
        <f t="shared" si="30"/>
        <v>10</v>
      </c>
      <c r="S339" s="2"/>
      <c r="T339" s="2"/>
      <c r="U339" s="6">
        <v>0</v>
      </c>
      <c r="V339" s="45">
        <f t="shared" si="28"/>
        <v>140000</v>
      </c>
      <c r="W339" s="2" t="s">
        <v>75</v>
      </c>
      <c r="X339" t="str">
        <f t="shared" si="26"/>
        <v>1000001212KARYA MATERIALBAMBANGAGT602121RdMelbourne White60X601BOX1,08M2140000Hijau1400004520811045209100140000Bekasi</v>
      </c>
    </row>
    <row r="340" spans="1:24" x14ac:dyDescent="0.3">
      <c r="A340" s="2">
        <v>1000001010</v>
      </c>
      <c r="B340" s="2" t="s">
        <v>63</v>
      </c>
      <c r="C340" s="2" t="s">
        <v>82</v>
      </c>
      <c r="D340" s="2" t="s">
        <v>134</v>
      </c>
      <c r="E340" s="2" t="s">
        <v>135</v>
      </c>
      <c r="F340" s="2" t="s">
        <v>67</v>
      </c>
      <c r="G340" s="3">
        <v>9</v>
      </c>
      <c r="H340" s="2" t="s">
        <v>68</v>
      </c>
      <c r="I340" s="4">
        <v>9.7200000000000006</v>
      </c>
      <c r="J340" s="2" t="s">
        <v>69</v>
      </c>
      <c r="K340" s="3">
        <v>140000</v>
      </c>
      <c r="L340" s="3" t="s">
        <v>144</v>
      </c>
      <c r="M340" s="3">
        <v>1260000</v>
      </c>
      <c r="N340" s="5">
        <v>45203</v>
      </c>
      <c r="O340" s="43">
        <f t="shared" si="29"/>
        <v>3</v>
      </c>
      <c r="P340" s="43">
        <f t="shared" si="27"/>
        <v>10</v>
      </c>
      <c r="Q340" s="5">
        <v>45204</v>
      </c>
      <c r="R340" s="43">
        <f t="shared" si="30"/>
        <v>10</v>
      </c>
      <c r="S340" s="2"/>
      <c r="T340" s="2"/>
      <c r="U340" s="6">
        <v>0</v>
      </c>
      <c r="V340" s="45">
        <f t="shared" si="28"/>
        <v>1260000</v>
      </c>
      <c r="W340" s="2" t="s">
        <v>71</v>
      </c>
      <c r="X340" t="str">
        <f t="shared" si="26"/>
        <v>1000001010KERAMIK 123RIZALAGT602428RdMaine Grigio60X609BOX9,72M2140000Hijau126000045203310452041001260000Depok</v>
      </c>
    </row>
    <row r="341" spans="1:24" x14ac:dyDescent="0.3">
      <c r="A341" s="2">
        <v>1000001010</v>
      </c>
      <c r="B341" s="2" t="s">
        <v>63</v>
      </c>
      <c r="C341" s="2" t="s">
        <v>82</v>
      </c>
      <c r="D341" s="2" t="s">
        <v>134</v>
      </c>
      <c r="E341" s="2" t="s">
        <v>135</v>
      </c>
      <c r="F341" s="2" t="s">
        <v>67</v>
      </c>
      <c r="G341" s="3">
        <v>7</v>
      </c>
      <c r="H341" s="2" t="s">
        <v>68</v>
      </c>
      <c r="I341" s="4">
        <v>7.56</v>
      </c>
      <c r="J341" s="2" t="s">
        <v>69</v>
      </c>
      <c r="K341" s="3">
        <v>140000</v>
      </c>
      <c r="L341" s="3" t="s">
        <v>144</v>
      </c>
      <c r="M341" s="3">
        <v>980000</v>
      </c>
      <c r="N341" s="5">
        <v>45203</v>
      </c>
      <c r="O341" s="43">
        <f t="shared" si="29"/>
        <v>3</v>
      </c>
      <c r="P341" s="43">
        <f t="shared" si="27"/>
        <v>10</v>
      </c>
      <c r="Q341" s="5">
        <v>45204</v>
      </c>
      <c r="R341" s="43">
        <f t="shared" si="30"/>
        <v>10</v>
      </c>
      <c r="S341" s="2"/>
      <c r="T341" s="2"/>
      <c r="U341" s="6">
        <v>0</v>
      </c>
      <c r="V341" s="45">
        <f t="shared" si="28"/>
        <v>980000</v>
      </c>
      <c r="W341" s="2" t="s">
        <v>71</v>
      </c>
      <c r="X341" t="str">
        <f t="shared" si="26"/>
        <v>1000001010KERAMIK 123RIZALAGT602428RdMaine Grigio60X607BOX7,56M2140000Hijau9800004520331045204100980000Depok</v>
      </c>
    </row>
    <row r="342" spans="1:24" x14ac:dyDescent="0.3">
      <c r="A342" s="2">
        <v>1000001111</v>
      </c>
      <c r="B342" s="2" t="s">
        <v>131</v>
      </c>
      <c r="C342" s="2" t="s">
        <v>132</v>
      </c>
      <c r="D342" s="2" t="s">
        <v>96</v>
      </c>
      <c r="E342" s="2" t="s">
        <v>97</v>
      </c>
      <c r="F342" s="2" t="s">
        <v>67</v>
      </c>
      <c r="G342" s="3">
        <v>178</v>
      </c>
      <c r="H342" s="2" t="s">
        <v>68</v>
      </c>
      <c r="I342" s="4">
        <v>192.24</v>
      </c>
      <c r="J342" s="2" t="s">
        <v>69</v>
      </c>
      <c r="K342" s="3">
        <v>140000</v>
      </c>
      <c r="L342" s="3" t="s">
        <v>144</v>
      </c>
      <c r="M342" s="3">
        <v>24920000</v>
      </c>
      <c r="N342" s="5">
        <v>45244</v>
      </c>
      <c r="O342" s="43">
        <f t="shared" si="29"/>
        <v>2</v>
      </c>
      <c r="P342" s="43">
        <f t="shared" si="27"/>
        <v>11</v>
      </c>
      <c r="Q342" s="5">
        <v>45245</v>
      </c>
      <c r="R342" s="43">
        <f t="shared" si="30"/>
        <v>11</v>
      </c>
      <c r="S342" s="2"/>
      <c r="T342" s="2"/>
      <c r="U342" s="6">
        <v>0</v>
      </c>
      <c r="V342" s="45">
        <f t="shared" si="28"/>
        <v>24920000</v>
      </c>
      <c r="W342" s="2" t="s">
        <v>133</v>
      </c>
      <c r="X342" t="str">
        <f t="shared" si="26"/>
        <v>1000001111NIA BANGUNANHARRYAGT602145RdVancouver Bone60X60178BOX192,24M2140000Hijau24920000452442114524511024920000Jakarta</v>
      </c>
    </row>
    <row r="343" spans="1:24" x14ac:dyDescent="0.3">
      <c r="A343" s="2">
        <v>1000001111</v>
      </c>
      <c r="B343" s="2" t="s">
        <v>131</v>
      </c>
      <c r="C343" s="2" t="s">
        <v>132</v>
      </c>
      <c r="D343" s="2" t="s">
        <v>96</v>
      </c>
      <c r="E343" s="2" t="s">
        <v>97</v>
      </c>
      <c r="F343" s="2" t="s">
        <v>67</v>
      </c>
      <c r="G343" s="3">
        <v>80</v>
      </c>
      <c r="H343" s="2" t="s">
        <v>68</v>
      </c>
      <c r="I343" s="4">
        <v>86.4</v>
      </c>
      <c r="J343" s="2" t="s">
        <v>69</v>
      </c>
      <c r="K343" s="3">
        <v>140000</v>
      </c>
      <c r="L343" s="3" t="s">
        <v>144</v>
      </c>
      <c r="M343" s="3">
        <v>11200000</v>
      </c>
      <c r="N343" s="5">
        <v>45244</v>
      </c>
      <c r="O343" s="43">
        <f t="shared" si="29"/>
        <v>2</v>
      </c>
      <c r="P343" s="43">
        <f t="shared" si="27"/>
        <v>11</v>
      </c>
      <c r="Q343" s="5">
        <v>45245</v>
      </c>
      <c r="R343" s="43">
        <f t="shared" si="30"/>
        <v>11</v>
      </c>
      <c r="S343" s="2"/>
      <c r="T343" s="2"/>
      <c r="U343" s="6">
        <v>0</v>
      </c>
      <c r="V343" s="45">
        <f t="shared" si="28"/>
        <v>11200000</v>
      </c>
      <c r="W343" s="2" t="s">
        <v>133</v>
      </c>
      <c r="X343" t="str">
        <f t="shared" si="26"/>
        <v>1000001111NIA BANGUNANHARRYAGT602145RdVancouver Bone60X6080BOX86,4M2140000Hijau11200000452442114524511011200000Jakarta</v>
      </c>
    </row>
    <row r="344" spans="1:24" x14ac:dyDescent="0.3">
      <c r="A344" s="2">
        <v>1000001010</v>
      </c>
      <c r="B344" s="2" t="s">
        <v>63</v>
      </c>
      <c r="C344" s="2" t="s">
        <v>82</v>
      </c>
      <c r="D344" s="2" t="s">
        <v>165</v>
      </c>
      <c r="E344" s="2" t="s">
        <v>166</v>
      </c>
      <c r="F344" s="2" t="s">
        <v>67</v>
      </c>
      <c r="G344" s="3">
        <v>240</v>
      </c>
      <c r="H344" s="2" t="s">
        <v>68</v>
      </c>
      <c r="I344" s="4">
        <v>259.2</v>
      </c>
      <c r="J344" s="2" t="s">
        <v>69</v>
      </c>
      <c r="K344" s="3">
        <v>140000</v>
      </c>
      <c r="L344" s="3" t="s">
        <v>144</v>
      </c>
      <c r="M344" s="3">
        <v>33600000</v>
      </c>
      <c r="N344" s="5">
        <v>45233</v>
      </c>
      <c r="O344" s="43">
        <f t="shared" si="29"/>
        <v>5</v>
      </c>
      <c r="P344" s="43">
        <f t="shared" si="27"/>
        <v>11</v>
      </c>
      <c r="Q344" s="5">
        <v>45239</v>
      </c>
      <c r="R344" s="43">
        <f t="shared" si="30"/>
        <v>11</v>
      </c>
      <c r="S344" s="2"/>
      <c r="T344" s="2"/>
      <c r="U344" s="6">
        <v>0</v>
      </c>
      <c r="V344" s="45">
        <f t="shared" si="28"/>
        <v>33600000</v>
      </c>
      <c r="W344" s="2" t="s">
        <v>71</v>
      </c>
      <c r="X344" t="str">
        <f t="shared" si="26"/>
        <v>1000001010KERAMIK 123RIZALAGT602058RdPiccadilly Taupe60X60240BOX259,2M2140000Hijau33600000452335114523911033600000Depok</v>
      </c>
    </row>
    <row r="345" spans="1:24" x14ac:dyDescent="0.3">
      <c r="A345" s="2">
        <v>1000001010</v>
      </c>
      <c r="B345" s="2" t="s">
        <v>63</v>
      </c>
      <c r="C345" s="2" t="s">
        <v>82</v>
      </c>
      <c r="D345" s="2" t="s">
        <v>145</v>
      </c>
      <c r="E345" s="2" t="s">
        <v>146</v>
      </c>
      <c r="F345" s="2" t="s">
        <v>67</v>
      </c>
      <c r="G345" s="3">
        <v>30</v>
      </c>
      <c r="H345" s="2" t="s">
        <v>68</v>
      </c>
      <c r="I345" s="4">
        <v>32.4</v>
      </c>
      <c r="J345" s="2" t="s">
        <v>69</v>
      </c>
      <c r="K345" s="3">
        <v>140000</v>
      </c>
      <c r="L345" s="3" t="s">
        <v>144</v>
      </c>
      <c r="M345" s="3">
        <v>4200000</v>
      </c>
      <c r="N345" s="5">
        <v>45233</v>
      </c>
      <c r="O345" s="43">
        <f t="shared" si="29"/>
        <v>5</v>
      </c>
      <c r="P345" s="43">
        <f t="shared" si="27"/>
        <v>11</v>
      </c>
      <c r="Q345" s="5">
        <v>45240</v>
      </c>
      <c r="R345" s="43">
        <f t="shared" si="30"/>
        <v>11</v>
      </c>
      <c r="S345" s="2"/>
      <c r="T345" s="2"/>
      <c r="U345" s="6">
        <v>0</v>
      </c>
      <c r="V345" s="45">
        <f t="shared" si="28"/>
        <v>4200000</v>
      </c>
      <c r="W345" s="2" t="s">
        <v>71</v>
      </c>
      <c r="X345" t="str">
        <f t="shared" si="26"/>
        <v>1000001010KERAMIK 123RIZALAGT602055RdPiccadilly Bone60X6030BOX32,4M2140000Hijau420000045233511452401104200000Depok</v>
      </c>
    </row>
    <row r="346" spans="1:24" x14ac:dyDescent="0.3">
      <c r="A346" s="2">
        <v>1000001010</v>
      </c>
      <c r="B346" s="2" t="s">
        <v>63</v>
      </c>
      <c r="C346" s="2" t="s">
        <v>82</v>
      </c>
      <c r="D346" s="2" t="s">
        <v>165</v>
      </c>
      <c r="E346" s="2" t="s">
        <v>166</v>
      </c>
      <c r="F346" s="2" t="s">
        <v>67</v>
      </c>
      <c r="G346" s="3">
        <v>185</v>
      </c>
      <c r="H346" s="2" t="s">
        <v>68</v>
      </c>
      <c r="I346" s="4">
        <v>199.8</v>
      </c>
      <c r="J346" s="2" t="s">
        <v>69</v>
      </c>
      <c r="K346" s="3">
        <v>140000</v>
      </c>
      <c r="L346" s="3" t="s">
        <v>144</v>
      </c>
      <c r="M346" s="3">
        <v>25900000</v>
      </c>
      <c r="N346" s="5">
        <v>45233</v>
      </c>
      <c r="O346" s="43">
        <f t="shared" si="29"/>
        <v>5</v>
      </c>
      <c r="P346" s="43">
        <f t="shared" si="27"/>
        <v>11</v>
      </c>
      <c r="Q346" s="5">
        <v>45240</v>
      </c>
      <c r="R346" s="43">
        <f t="shared" si="30"/>
        <v>11</v>
      </c>
      <c r="S346" s="2"/>
      <c r="T346" s="2"/>
      <c r="U346" s="6">
        <v>0</v>
      </c>
      <c r="V346" s="45">
        <f t="shared" si="28"/>
        <v>25900000</v>
      </c>
      <c r="W346" s="2" t="s">
        <v>71</v>
      </c>
      <c r="X346" t="str">
        <f t="shared" si="26"/>
        <v>1000001010KERAMIK 123RIZALAGT602058RdPiccadilly Taupe60X60185BOX199,8M2140000Hijau25900000452335114524011025900000Depok</v>
      </c>
    </row>
    <row r="347" spans="1:24" x14ac:dyDescent="0.3">
      <c r="A347" s="2">
        <v>1000001212</v>
      </c>
      <c r="B347" s="2" t="s">
        <v>72</v>
      </c>
      <c r="C347" s="2" t="s">
        <v>64</v>
      </c>
      <c r="D347" s="2" t="s">
        <v>103</v>
      </c>
      <c r="E347" s="2" t="s">
        <v>104</v>
      </c>
      <c r="F347" s="2" t="s">
        <v>67</v>
      </c>
      <c r="G347" s="3">
        <v>16</v>
      </c>
      <c r="H347" s="2" t="s">
        <v>68</v>
      </c>
      <c r="I347" s="4">
        <v>17.28</v>
      </c>
      <c r="J347" s="2" t="s">
        <v>69</v>
      </c>
      <c r="K347" s="3">
        <v>140000</v>
      </c>
      <c r="L347" s="3" t="s">
        <v>144</v>
      </c>
      <c r="M347" s="3">
        <v>2240000</v>
      </c>
      <c r="N347" s="5">
        <v>45246</v>
      </c>
      <c r="O347" s="43">
        <f t="shared" si="29"/>
        <v>4</v>
      </c>
      <c r="P347" s="43">
        <f t="shared" si="27"/>
        <v>11</v>
      </c>
      <c r="Q347" s="5">
        <v>45246</v>
      </c>
      <c r="R347" s="43">
        <f t="shared" si="30"/>
        <v>11</v>
      </c>
      <c r="S347" s="2"/>
      <c r="T347" s="2"/>
      <c r="U347" s="6">
        <v>0</v>
      </c>
      <c r="V347" s="45">
        <f t="shared" si="28"/>
        <v>2240000</v>
      </c>
      <c r="W347" s="2" t="s">
        <v>75</v>
      </c>
      <c r="X347" t="str">
        <f t="shared" si="26"/>
        <v>1000001212KARYA MATERIALBAMBANGAGT602518RdPozlana Dark60X6016BOX17,28M2140000Hijau224000045246411452461102240000Bekasi</v>
      </c>
    </row>
    <row r="348" spans="1:24" x14ac:dyDescent="0.3">
      <c r="A348" s="2">
        <v>1000001212</v>
      </c>
      <c r="B348" s="2" t="s">
        <v>72</v>
      </c>
      <c r="C348" s="2" t="s">
        <v>64</v>
      </c>
      <c r="D348" s="2" t="s">
        <v>113</v>
      </c>
      <c r="E348" s="2" t="s">
        <v>114</v>
      </c>
      <c r="F348" s="2" t="s">
        <v>67</v>
      </c>
      <c r="G348" s="3">
        <v>8</v>
      </c>
      <c r="H348" s="2" t="s">
        <v>68</v>
      </c>
      <c r="I348" s="4">
        <v>8.64</v>
      </c>
      <c r="J348" s="2" t="s">
        <v>69</v>
      </c>
      <c r="K348" s="3">
        <v>140000</v>
      </c>
      <c r="L348" s="3" t="s">
        <v>144</v>
      </c>
      <c r="M348" s="3">
        <v>1120000</v>
      </c>
      <c r="N348" s="5">
        <v>45246</v>
      </c>
      <c r="O348" s="43">
        <f t="shared" si="29"/>
        <v>4</v>
      </c>
      <c r="P348" s="43">
        <f t="shared" si="27"/>
        <v>11</v>
      </c>
      <c r="Q348" s="5">
        <v>45246</v>
      </c>
      <c r="R348" s="43">
        <f t="shared" si="30"/>
        <v>11</v>
      </c>
      <c r="S348" s="2"/>
      <c r="T348" s="2"/>
      <c r="U348" s="6">
        <v>0</v>
      </c>
      <c r="V348" s="45">
        <f t="shared" si="28"/>
        <v>1120000</v>
      </c>
      <c r="W348" s="2" t="s">
        <v>75</v>
      </c>
      <c r="X348" t="str">
        <f t="shared" si="26"/>
        <v>1000001212KARYA MATERIALBAMBANGAGT602121RdMelbourne White60X608BOX8,64M2140000Hijau112000045246411452461101120000Bekasi</v>
      </c>
    </row>
    <row r="349" spans="1:24" x14ac:dyDescent="0.3">
      <c r="A349" s="2">
        <v>1000001212</v>
      </c>
      <c r="B349" s="2" t="s">
        <v>72</v>
      </c>
      <c r="C349" s="2" t="s">
        <v>64</v>
      </c>
      <c r="D349" s="2" t="s">
        <v>123</v>
      </c>
      <c r="E349" s="2" t="s">
        <v>124</v>
      </c>
      <c r="F349" s="2" t="s">
        <v>67</v>
      </c>
      <c r="G349" s="3">
        <v>43</v>
      </c>
      <c r="H349" s="2" t="s">
        <v>68</v>
      </c>
      <c r="I349" s="4">
        <v>46.44</v>
      </c>
      <c r="J349" s="2" t="s">
        <v>69</v>
      </c>
      <c r="K349" s="3">
        <v>140000</v>
      </c>
      <c r="L349" s="3" t="s">
        <v>144</v>
      </c>
      <c r="M349" s="3">
        <v>6020000</v>
      </c>
      <c r="N349" s="5">
        <v>45246</v>
      </c>
      <c r="O349" s="43">
        <f t="shared" si="29"/>
        <v>4</v>
      </c>
      <c r="P349" s="43">
        <f t="shared" si="27"/>
        <v>11</v>
      </c>
      <c r="Q349" s="5">
        <v>45246</v>
      </c>
      <c r="R349" s="43">
        <f t="shared" si="30"/>
        <v>11</v>
      </c>
      <c r="S349" s="2"/>
      <c r="T349" s="2"/>
      <c r="U349" s="6">
        <v>0</v>
      </c>
      <c r="V349" s="45">
        <f t="shared" si="28"/>
        <v>6020000</v>
      </c>
      <c r="W349" s="2" t="s">
        <v>75</v>
      </c>
      <c r="X349" t="str">
        <f t="shared" si="26"/>
        <v>1000001212KARYA MATERIALBAMBANGAGT602517RdPozlana Light60X6043BOX46,44M2140000Hijau602000045246411452461106020000Bekasi</v>
      </c>
    </row>
    <row r="350" spans="1:24" x14ac:dyDescent="0.3">
      <c r="A350" s="2">
        <v>1000001212</v>
      </c>
      <c r="B350" s="2" t="s">
        <v>72</v>
      </c>
      <c r="C350" s="2" t="s">
        <v>64</v>
      </c>
      <c r="D350" s="2" t="s">
        <v>111</v>
      </c>
      <c r="E350" s="2" t="s">
        <v>112</v>
      </c>
      <c r="F350" s="2" t="s">
        <v>67</v>
      </c>
      <c r="G350" s="3">
        <v>18</v>
      </c>
      <c r="H350" s="2" t="s">
        <v>68</v>
      </c>
      <c r="I350" s="4">
        <v>19.440000000000001</v>
      </c>
      <c r="J350" s="2" t="s">
        <v>69</v>
      </c>
      <c r="K350" s="3">
        <v>140000</v>
      </c>
      <c r="L350" s="3" t="s">
        <v>144</v>
      </c>
      <c r="M350" s="3">
        <v>2520000</v>
      </c>
      <c r="N350" s="5">
        <v>45246</v>
      </c>
      <c r="O350" s="43">
        <f t="shared" si="29"/>
        <v>4</v>
      </c>
      <c r="P350" s="43">
        <f t="shared" si="27"/>
        <v>11</v>
      </c>
      <c r="Q350" s="5">
        <v>45246</v>
      </c>
      <c r="R350" s="43">
        <f t="shared" si="30"/>
        <v>11</v>
      </c>
      <c r="S350" s="2"/>
      <c r="T350" s="2"/>
      <c r="U350" s="6">
        <v>0</v>
      </c>
      <c r="V350" s="45">
        <f t="shared" si="28"/>
        <v>2520000</v>
      </c>
      <c r="W350" s="2" t="s">
        <v>75</v>
      </c>
      <c r="X350" t="str">
        <f t="shared" si="26"/>
        <v>1000001212KARYA MATERIALBAMBANGAGT602154RdMarseille Bone60X6018BOX19,44M2140000Hijau252000045246411452461102520000Bekasi</v>
      </c>
    </row>
    <row r="351" spans="1:24" x14ac:dyDescent="0.3">
      <c r="A351" s="2">
        <v>1000001212</v>
      </c>
      <c r="B351" s="2" t="s">
        <v>72</v>
      </c>
      <c r="C351" s="2" t="s">
        <v>64</v>
      </c>
      <c r="D351" s="2" t="s">
        <v>123</v>
      </c>
      <c r="E351" s="2" t="s">
        <v>124</v>
      </c>
      <c r="F351" s="2" t="s">
        <v>67</v>
      </c>
      <c r="G351" s="3">
        <v>99</v>
      </c>
      <c r="H351" s="2" t="s">
        <v>68</v>
      </c>
      <c r="I351" s="4">
        <v>106.92</v>
      </c>
      <c r="J351" s="2" t="s">
        <v>69</v>
      </c>
      <c r="K351" s="3">
        <v>140000</v>
      </c>
      <c r="L351" s="3" t="s">
        <v>144</v>
      </c>
      <c r="M351" s="3">
        <v>13860000</v>
      </c>
      <c r="N351" s="5">
        <v>45246</v>
      </c>
      <c r="O351" s="43">
        <f t="shared" si="29"/>
        <v>4</v>
      </c>
      <c r="P351" s="43">
        <f t="shared" si="27"/>
        <v>11</v>
      </c>
      <c r="Q351" s="5">
        <v>45250</v>
      </c>
      <c r="R351" s="43">
        <f t="shared" si="30"/>
        <v>11</v>
      </c>
      <c r="S351" s="2"/>
      <c r="T351" s="2"/>
      <c r="U351" s="6">
        <v>0</v>
      </c>
      <c r="V351" s="45">
        <f t="shared" si="28"/>
        <v>13860000</v>
      </c>
      <c r="W351" s="2" t="s">
        <v>75</v>
      </c>
      <c r="X351" t="str">
        <f t="shared" si="26"/>
        <v>1000001212KARYA MATERIALBAMBANGAGT602517RdPozlana Light60X6099BOX106,92M2140000Hijau13860000452464114525011013860000Bekasi</v>
      </c>
    </row>
    <row r="352" spans="1:24" x14ac:dyDescent="0.3">
      <c r="A352" s="2">
        <v>1000001111</v>
      </c>
      <c r="B352" s="2" t="s">
        <v>131</v>
      </c>
      <c r="C352" s="2" t="s">
        <v>132</v>
      </c>
      <c r="D352" s="2" t="s">
        <v>101</v>
      </c>
      <c r="E352" s="2" t="s">
        <v>102</v>
      </c>
      <c r="F352" s="2" t="s">
        <v>67</v>
      </c>
      <c r="G352" s="3">
        <v>50</v>
      </c>
      <c r="H352" s="2" t="s">
        <v>68</v>
      </c>
      <c r="I352" s="4">
        <v>54</v>
      </c>
      <c r="J352" s="2" t="s">
        <v>69</v>
      </c>
      <c r="K352" s="3">
        <v>140000</v>
      </c>
      <c r="L352" s="3" t="s">
        <v>144</v>
      </c>
      <c r="M352" s="3">
        <v>7000000</v>
      </c>
      <c r="N352" s="5">
        <v>45244</v>
      </c>
      <c r="O352" s="43">
        <f t="shared" si="29"/>
        <v>2</v>
      </c>
      <c r="P352" s="43">
        <f t="shared" si="27"/>
        <v>11</v>
      </c>
      <c r="Q352" s="5">
        <v>45244</v>
      </c>
      <c r="R352" s="43">
        <f t="shared" si="30"/>
        <v>11</v>
      </c>
      <c r="S352" s="2"/>
      <c r="T352" s="2"/>
      <c r="U352" s="6">
        <v>0</v>
      </c>
      <c r="V352" s="45">
        <f t="shared" si="28"/>
        <v>7000000</v>
      </c>
      <c r="W352" s="2" t="s">
        <v>133</v>
      </c>
      <c r="X352" t="str">
        <f t="shared" si="26"/>
        <v>1000001111NIA BANGUNANHARRYAGT602251RdYokohama Bone60X6050BOX54M2140000Hijau700000045244211452441107000000Jakarta</v>
      </c>
    </row>
    <row r="353" spans="1:24" x14ac:dyDescent="0.3">
      <c r="A353" s="2">
        <v>1000001212</v>
      </c>
      <c r="B353" s="2" t="s">
        <v>72</v>
      </c>
      <c r="C353" s="2" t="s">
        <v>64</v>
      </c>
      <c r="D353" s="2" t="s">
        <v>138</v>
      </c>
      <c r="E353" s="2" t="s">
        <v>139</v>
      </c>
      <c r="F353" s="2" t="s">
        <v>67</v>
      </c>
      <c r="G353" s="3">
        <v>5</v>
      </c>
      <c r="H353" s="2" t="s">
        <v>68</v>
      </c>
      <c r="I353" s="4">
        <v>5.4</v>
      </c>
      <c r="J353" s="2" t="s">
        <v>69</v>
      </c>
      <c r="K353" s="3">
        <v>140000</v>
      </c>
      <c r="L353" s="3" t="s">
        <v>144</v>
      </c>
      <c r="M353" s="3">
        <v>700000</v>
      </c>
      <c r="N353" s="5">
        <v>45250</v>
      </c>
      <c r="O353" s="43">
        <f t="shared" si="29"/>
        <v>1</v>
      </c>
      <c r="P353" s="43">
        <f t="shared" si="27"/>
        <v>11</v>
      </c>
      <c r="Q353" s="5">
        <v>45251</v>
      </c>
      <c r="R353" s="43">
        <f t="shared" si="30"/>
        <v>11</v>
      </c>
      <c r="S353" s="2"/>
      <c r="T353" s="2"/>
      <c r="U353" s="6">
        <v>0</v>
      </c>
      <c r="V353" s="45">
        <f t="shared" si="28"/>
        <v>700000</v>
      </c>
      <c r="W353" s="2" t="s">
        <v>75</v>
      </c>
      <c r="X353" t="str">
        <f t="shared" si="26"/>
        <v>1000001212KARYA MATERIALBAMBANGAGT602427RdMaine Perla60X605BOX5,4M2140000Hijau7000004525011145251110700000Bekasi</v>
      </c>
    </row>
    <row r="354" spans="1:24" x14ac:dyDescent="0.3">
      <c r="A354" s="2">
        <v>1000001212</v>
      </c>
      <c r="B354" s="2" t="s">
        <v>72</v>
      </c>
      <c r="C354" s="2" t="s">
        <v>64</v>
      </c>
      <c r="D354" s="2" t="s">
        <v>103</v>
      </c>
      <c r="E354" s="2" t="s">
        <v>104</v>
      </c>
      <c r="F354" s="2" t="s">
        <v>67</v>
      </c>
      <c r="G354" s="3">
        <v>2</v>
      </c>
      <c r="H354" s="2" t="s">
        <v>68</v>
      </c>
      <c r="I354" s="4">
        <v>2.16</v>
      </c>
      <c r="J354" s="2" t="s">
        <v>69</v>
      </c>
      <c r="K354" s="3">
        <v>140000</v>
      </c>
      <c r="L354" s="3" t="s">
        <v>144</v>
      </c>
      <c r="M354" s="3">
        <v>280000</v>
      </c>
      <c r="N354" s="5">
        <v>45257</v>
      </c>
      <c r="O354" s="43">
        <f t="shared" si="29"/>
        <v>1</v>
      </c>
      <c r="P354" s="43">
        <f t="shared" si="27"/>
        <v>11</v>
      </c>
      <c r="Q354" s="5">
        <v>45258</v>
      </c>
      <c r="R354" s="43">
        <f t="shared" si="30"/>
        <v>11</v>
      </c>
      <c r="S354" s="2"/>
      <c r="T354" s="2"/>
      <c r="U354" s="6">
        <v>0</v>
      </c>
      <c r="V354" s="45">
        <f t="shared" si="28"/>
        <v>280000</v>
      </c>
      <c r="W354" s="2" t="s">
        <v>75</v>
      </c>
      <c r="X354" t="str">
        <f t="shared" si="26"/>
        <v>1000001212KARYA MATERIALBAMBANGAGT602518RdPozlana Dark60X602BOX2,16M2140000Hijau2800004525711145258110280000Bekasi</v>
      </c>
    </row>
    <row r="355" spans="1:24" x14ac:dyDescent="0.3">
      <c r="A355" s="2">
        <v>1000001212</v>
      </c>
      <c r="B355" s="2" t="s">
        <v>72</v>
      </c>
      <c r="C355" s="2" t="s">
        <v>64</v>
      </c>
      <c r="D355" s="2" t="s">
        <v>113</v>
      </c>
      <c r="E355" s="2" t="s">
        <v>114</v>
      </c>
      <c r="F355" s="2" t="s">
        <v>67</v>
      </c>
      <c r="G355" s="3">
        <v>2</v>
      </c>
      <c r="H355" s="2" t="s">
        <v>68</v>
      </c>
      <c r="I355" s="4">
        <v>2.16</v>
      </c>
      <c r="J355" s="2" t="s">
        <v>69</v>
      </c>
      <c r="K355" s="3">
        <v>140000</v>
      </c>
      <c r="L355" s="3" t="s">
        <v>144</v>
      </c>
      <c r="M355" s="3">
        <v>280000</v>
      </c>
      <c r="N355" s="5">
        <v>45257</v>
      </c>
      <c r="O355" s="43">
        <f t="shared" si="29"/>
        <v>1</v>
      </c>
      <c r="P355" s="43">
        <f t="shared" si="27"/>
        <v>11</v>
      </c>
      <c r="Q355" s="5">
        <v>45258</v>
      </c>
      <c r="R355" s="43">
        <f t="shared" si="30"/>
        <v>11</v>
      </c>
      <c r="S355" s="2"/>
      <c r="T355" s="2"/>
      <c r="U355" s="6">
        <v>0</v>
      </c>
      <c r="V355" s="45">
        <f t="shared" si="28"/>
        <v>280000</v>
      </c>
      <c r="W355" s="2" t="s">
        <v>75</v>
      </c>
      <c r="X355" t="str">
        <f t="shared" si="26"/>
        <v>1000001212KARYA MATERIALBAMBANGAGT602121RdMelbourne White60X602BOX2,16M2140000Hijau2800004525711145258110280000Bekasi</v>
      </c>
    </row>
    <row r="356" spans="1:24" x14ac:dyDescent="0.3">
      <c r="A356" s="2">
        <v>1000001212</v>
      </c>
      <c r="B356" s="2" t="s">
        <v>72</v>
      </c>
      <c r="C356" s="2" t="s">
        <v>64</v>
      </c>
      <c r="D356" s="2" t="s">
        <v>111</v>
      </c>
      <c r="E356" s="2" t="s">
        <v>112</v>
      </c>
      <c r="F356" s="2" t="s">
        <v>67</v>
      </c>
      <c r="G356" s="3">
        <v>10</v>
      </c>
      <c r="H356" s="2" t="s">
        <v>68</v>
      </c>
      <c r="I356" s="4">
        <v>10.8</v>
      </c>
      <c r="J356" s="2" t="s">
        <v>69</v>
      </c>
      <c r="K356" s="3">
        <v>140000</v>
      </c>
      <c r="L356" s="3" t="s">
        <v>144</v>
      </c>
      <c r="M356" s="3">
        <v>1400000</v>
      </c>
      <c r="N356" s="5">
        <v>45253</v>
      </c>
      <c r="O356" s="43">
        <f t="shared" si="29"/>
        <v>4</v>
      </c>
      <c r="P356" s="43">
        <f t="shared" si="27"/>
        <v>11</v>
      </c>
      <c r="Q356" s="5">
        <v>45258</v>
      </c>
      <c r="R356" s="43">
        <f t="shared" si="30"/>
        <v>11</v>
      </c>
      <c r="S356" s="2"/>
      <c r="T356" s="2"/>
      <c r="U356" s="6">
        <v>0</v>
      </c>
      <c r="V356" s="45">
        <f t="shared" si="28"/>
        <v>1400000</v>
      </c>
      <c r="W356" s="2" t="s">
        <v>75</v>
      </c>
      <c r="X356" t="str">
        <f t="shared" si="26"/>
        <v>1000001212KARYA MATERIALBAMBANGAGT602154RdMarseille Bone60X6010BOX10,8M2140000Hijau140000045253411452581101400000Bekasi</v>
      </c>
    </row>
    <row r="357" spans="1:24" x14ac:dyDescent="0.3">
      <c r="A357" s="2">
        <v>1000001111</v>
      </c>
      <c r="B357" s="2" t="s">
        <v>131</v>
      </c>
      <c r="C357" s="2" t="s">
        <v>132</v>
      </c>
      <c r="D357" s="2" t="s">
        <v>96</v>
      </c>
      <c r="E357" s="2" t="s">
        <v>97</v>
      </c>
      <c r="F357" s="2" t="s">
        <v>67</v>
      </c>
      <c r="G357" s="3">
        <v>160</v>
      </c>
      <c r="H357" s="2" t="s">
        <v>68</v>
      </c>
      <c r="I357" s="4">
        <v>172.8</v>
      </c>
      <c r="J357" s="2" t="s">
        <v>69</v>
      </c>
      <c r="K357" s="3">
        <v>140000</v>
      </c>
      <c r="L357" s="3" t="s">
        <v>144</v>
      </c>
      <c r="M357" s="3">
        <v>22400000</v>
      </c>
      <c r="N357" s="5">
        <v>45259</v>
      </c>
      <c r="O357" s="43">
        <f t="shared" si="29"/>
        <v>3</v>
      </c>
      <c r="P357" s="43">
        <f t="shared" si="27"/>
        <v>11</v>
      </c>
      <c r="Q357" s="5">
        <v>45260</v>
      </c>
      <c r="R357" s="43">
        <f t="shared" si="30"/>
        <v>11</v>
      </c>
      <c r="S357" s="2"/>
      <c r="T357" s="2"/>
      <c r="U357" s="6">
        <v>0</v>
      </c>
      <c r="V357" s="45">
        <f t="shared" si="28"/>
        <v>22400000</v>
      </c>
      <c r="W357" s="2" t="s">
        <v>133</v>
      </c>
      <c r="X357" t="str">
        <f t="shared" si="26"/>
        <v>1000001111NIA BANGUNANHARRYAGT602145RdVancouver Bone60X60160BOX172,8M2140000Hijau22400000452593114526011022400000Jakarta</v>
      </c>
    </row>
    <row r="358" spans="1:24" x14ac:dyDescent="0.3">
      <c r="A358" s="2">
        <v>1000001212</v>
      </c>
      <c r="B358" s="2" t="s">
        <v>72</v>
      </c>
      <c r="C358" s="2" t="s">
        <v>64</v>
      </c>
      <c r="D358" s="2" t="s">
        <v>96</v>
      </c>
      <c r="E358" s="2" t="s">
        <v>97</v>
      </c>
      <c r="F358" s="2" t="s">
        <v>67</v>
      </c>
      <c r="G358" s="3">
        <v>15</v>
      </c>
      <c r="H358" s="2" t="s">
        <v>68</v>
      </c>
      <c r="I358" s="4">
        <v>16.2</v>
      </c>
      <c r="J358" s="2" t="s">
        <v>69</v>
      </c>
      <c r="K358" s="3">
        <v>140000</v>
      </c>
      <c r="L358" s="3" t="s">
        <v>144</v>
      </c>
      <c r="M358" s="3">
        <v>2100000</v>
      </c>
      <c r="N358" s="5">
        <v>45230</v>
      </c>
      <c r="O358" s="43">
        <f t="shared" si="29"/>
        <v>2</v>
      </c>
      <c r="P358" s="43">
        <f t="shared" si="27"/>
        <v>10</v>
      </c>
      <c r="Q358" s="5">
        <v>45231</v>
      </c>
      <c r="R358" s="43">
        <f t="shared" si="30"/>
        <v>11</v>
      </c>
      <c r="S358" s="2"/>
      <c r="T358" s="2"/>
      <c r="U358" s="6">
        <v>0</v>
      </c>
      <c r="V358" s="45">
        <f t="shared" si="28"/>
        <v>2100000</v>
      </c>
      <c r="W358" s="2" t="s">
        <v>75</v>
      </c>
      <c r="X358" t="str">
        <f t="shared" si="26"/>
        <v>1000001212KARYA MATERIALBAMBANGAGT602145RdVancouver Bone60X6015BOX16,2M2140000Hijau210000045230210452311102100000Bekasi</v>
      </c>
    </row>
    <row r="359" spans="1:24" x14ac:dyDescent="0.3">
      <c r="A359" s="2">
        <v>1000001212</v>
      </c>
      <c r="B359" s="2" t="s">
        <v>72</v>
      </c>
      <c r="C359" s="2" t="s">
        <v>64</v>
      </c>
      <c r="D359" s="2" t="s">
        <v>138</v>
      </c>
      <c r="E359" s="2" t="s">
        <v>139</v>
      </c>
      <c r="F359" s="2" t="s">
        <v>67</v>
      </c>
      <c r="G359" s="3">
        <v>10</v>
      </c>
      <c r="H359" s="2" t="s">
        <v>68</v>
      </c>
      <c r="I359" s="4">
        <v>10.8</v>
      </c>
      <c r="J359" s="2" t="s">
        <v>69</v>
      </c>
      <c r="K359" s="3">
        <v>140000</v>
      </c>
      <c r="L359" s="3" t="s">
        <v>144</v>
      </c>
      <c r="M359" s="3">
        <v>1400000</v>
      </c>
      <c r="N359" s="5">
        <v>45240</v>
      </c>
      <c r="O359" s="43">
        <f t="shared" si="29"/>
        <v>5</v>
      </c>
      <c r="P359" s="43">
        <f t="shared" si="27"/>
        <v>11</v>
      </c>
      <c r="Q359" s="5">
        <v>45240</v>
      </c>
      <c r="R359" s="43">
        <f t="shared" si="30"/>
        <v>11</v>
      </c>
      <c r="S359" s="2"/>
      <c r="T359" s="2"/>
      <c r="U359" s="6">
        <v>0</v>
      </c>
      <c r="V359" s="45">
        <f t="shared" si="28"/>
        <v>1400000</v>
      </c>
      <c r="W359" s="2" t="s">
        <v>75</v>
      </c>
      <c r="X359" t="str">
        <f t="shared" si="26"/>
        <v>1000001212KARYA MATERIALBAMBANGAGT602427RdMaine Perla60X6010BOX10,8M2140000Hijau140000045240511452401101400000Bekasi</v>
      </c>
    </row>
    <row r="360" spans="1:24" x14ac:dyDescent="0.3">
      <c r="A360" s="2">
        <v>1000001212</v>
      </c>
      <c r="B360" s="2" t="s">
        <v>72</v>
      </c>
      <c r="C360" s="2" t="s">
        <v>64</v>
      </c>
      <c r="D360" s="2" t="s">
        <v>171</v>
      </c>
      <c r="E360" s="2" t="s">
        <v>172</v>
      </c>
      <c r="F360" s="2" t="s">
        <v>67</v>
      </c>
      <c r="G360" s="3">
        <v>6</v>
      </c>
      <c r="H360" s="2" t="s">
        <v>68</v>
      </c>
      <c r="I360" s="4">
        <v>6.48</v>
      </c>
      <c r="J360" s="2" t="s">
        <v>69</v>
      </c>
      <c r="K360" s="3">
        <v>140000</v>
      </c>
      <c r="L360" s="3" t="s">
        <v>144</v>
      </c>
      <c r="M360" s="3">
        <v>840000</v>
      </c>
      <c r="N360" s="5">
        <v>45252</v>
      </c>
      <c r="O360" s="43">
        <f t="shared" si="29"/>
        <v>3</v>
      </c>
      <c r="P360" s="43">
        <f t="shared" si="27"/>
        <v>11</v>
      </c>
      <c r="Q360" s="5">
        <v>45252</v>
      </c>
      <c r="R360" s="43">
        <f t="shared" si="30"/>
        <v>11</v>
      </c>
      <c r="S360" s="2"/>
      <c r="T360" s="2"/>
      <c r="U360" s="6">
        <v>0</v>
      </c>
      <c r="V360" s="45">
        <f t="shared" si="28"/>
        <v>840000</v>
      </c>
      <c r="W360" s="2" t="s">
        <v>75</v>
      </c>
      <c r="X360" t="str">
        <f t="shared" si="26"/>
        <v>1000001212KARYA MATERIALBAMBANGAGT602552RdSpezia Charcoal60X606BOX6,48M2140000Hijau8400004525231145252110840000Bekasi</v>
      </c>
    </row>
    <row r="361" spans="1:24" x14ac:dyDescent="0.3">
      <c r="A361" s="2">
        <v>1000001212</v>
      </c>
      <c r="B361" s="2" t="s">
        <v>72</v>
      </c>
      <c r="C361" s="2" t="s">
        <v>64</v>
      </c>
      <c r="D361" s="2" t="s">
        <v>147</v>
      </c>
      <c r="E361" s="2" t="s">
        <v>148</v>
      </c>
      <c r="F361" s="2" t="s">
        <v>67</v>
      </c>
      <c r="G361" s="3">
        <v>29</v>
      </c>
      <c r="H361" s="2" t="s">
        <v>68</v>
      </c>
      <c r="I361" s="4">
        <v>31.32</v>
      </c>
      <c r="J361" s="2" t="s">
        <v>69</v>
      </c>
      <c r="K361" s="3">
        <v>140000</v>
      </c>
      <c r="L361" s="3" t="s">
        <v>144</v>
      </c>
      <c r="M361" s="3">
        <v>4060000</v>
      </c>
      <c r="N361" s="5">
        <v>45281</v>
      </c>
      <c r="O361" s="43">
        <f t="shared" si="29"/>
        <v>4</v>
      </c>
      <c r="P361" s="43">
        <f t="shared" si="27"/>
        <v>12</v>
      </c>
      <c r="Q361" s="5">
        <v>45282</v>
      </c>
      <c r="R361" s="43">
        <f t="shared" si="30"/>
        <v>12</v>
      </c>
      <c r="S361" s="2"/>
      <c r="T361" s="2"/>
      <c r="U361" s="6">
        <v>0</v>
      </c>
      <c r="V361" s="45">
        <f t="shared" si="28"/>
        <v>4060000</v>
      </c>
      <c r="W361" s="2" t="s">
        <v>75</v>
      </c>
      <c r="X361" t="str">
        <f t="shared" si="26"/>
        <v>1000001212KARYA MATERIALBAMBANGAGT602450RdChicago Bone60X6029BOX31,32M2140000Hijau406000045281412452821204060000Bekasi</v>
      </c>
    </row>
    <row r="362" spans="1:24" x14ac:dyDescent="0.3">
      <c r="A362" s="2">
        <v>1000001010</v>
      </c>
      <c r="B362" s="2" t="s">
        <v>63</v>
      </c>
      <c r="C362" s="2" t="s">
        <v>82</v>
      </c>
      <c r="D362" s="2" t="s">
        <v>145</v>
      </c>
      <c r="E362" s="2" t="s">
        <v>146</v>
      </c>
      <c r="F362" s="2" t="s">
        <v>67</v>
      </c>
      <c r="G362" s="3">
        <v>13</v>
      </c>
      <c r="H362" s="2" t="s">
        <v>68</v>
      </c>
      <c r="I362" s="4">
        <v>14.04</v>
      </c>
      <c r="J362" s="2" t="s">
        <v>69</v>
      </c>
      <c r="K362" s="3">
        <v>140000</v>
      </c>
      <c r="L362" s="3" t="s">
        <v>144</v>
      </c>
      <c r="M362" s="3">
        <v>1820000</v>
      </c>
      <c r="N362" s="5">
        <v>45279</v>
      </c>
      <c r="O362" s="43">
        <f t="shared" si="29"/>
        <v>2</v>
      </c>
      <c r="P362" s="43">
        <f t="shared" si="27"/>
        <v>12</v>
      </c>
      <c r="Q362" s="5">
        <v>45280</v>
      </c>
      <c r="R362" s="43">
        <f t="shared" si="30"/>
        <v>12</v>
      </c>
      <c r="S362" s="2"/>
      <c r="T362" s="2"/>
      <c r="U362" s="6">
        <v>0</v>
      </c>
      <c r="V362" s="45">
        <f t="shared" si="28"/>
        <v>1820000</v>
      </c>
      <c r="W362" s="2" t="s">
        <v>71</v>
      </c>
      <c r="X362" t="str">
        <f t="shared" si="26"/>
        <v>1000001010KERAMIK 123RIZALAGT602055RdPiccadilly Bone60X6013BOX14,04M2140000Hijau182000045279212452801201820000Depok</v>
      </c>
    </row>
    <row r="363" spans="1:24" x14ac:dyDescent="0.3">
      <c r="A363" s="2">
        <v>1000001212</v>
      </c>
      <c r="B363" s="2" t="s">
        <v>72</v>
      </c>
      <c r="C363" s="2" t="s">
        <v>64</v>
      </c>
      <c r="D363" s="2" t="s">
        <v>111</v>
      </c>
      <c r="E363" s="2" t="s">
        <v>112</v>
      </c>
      <c r="F363" s="2" t="s">
        <v>67</v>
      </c>
      <c r="G363" s="3">
        <v>69</v>
      </c>
      <c r="H363" s="2" t="s">
        <v>68</v>
      </c>
      <c r="I363" s="4">
        <v>74.52</v>
      </c>
      <c r="J363" s="2" t="s">
        <v>69</v>
      </c>
      <c r="K363" s="3">
        <v>140000</v>
      </c>
      <c r="L363" s="3" t="s">
        <v>144</v>
      </c>
      <c r="M363" s="3">
        <v>9660000</v>
      </c>
      <c r="N363" s="5">
        <v>45287</v>
      </c>
      <c r="O363" s="43">
        <f t="shared" si="29"/>
        <v>3</v>
      </c>
      <c r="P363" s="43">
        <f t="shared" si="27"/>
        <v>12</v>
      </c>
      <c r="Q363" s="5">
        <v>45287</v>
      </c>
      <c r="R363" s="43">
        <f t="shared" si="30"/>
        <v>12</v>
      </c>
      <c r="S363" s="2"/>
      <c r="T363" s="2"/>
      <c r="U363" s="6">
        <v>0</v>
      </c>
      <c r="V363" s="45">
        <f t="shared" si="28"/>
        <v>9660000</v>
      </c>
      <c r="W363" s="2" t="s">
        <v>75</v>
      </c>
      <c r="X363" t="str">
        <f t="shared" si="26"/>
        <v>1000001212KARYA MATERIALBAMBANGAGT602154RdMarseille Bone60X6069BOX74,52M2140000Hijau966000045287312452871209660000Bekasi</v>
      </c>
    </row>
    <row r="364" spans="1:24" x14ac:dyDescent="0.3">
      <c r="A364" s="2">
        <v>1000001111</v>
      </c>
      <c r="B364" s="2" t="s">
        <v>131</v>
      </c>
      <c r="C364" s="2" t="s">
        <v>132</v>
      </c>
      <c r="D364" s="2" t="s">
        <v>103</v>
      </c>
      <c r="E364" s="2" t="s">
        <v>104</v>
      </c>
      <c r="F364" s="2" t="s">
        <v>67</v>
      </c>
      <c r="G364" s="3">
        <v>120</v>
      </c>
      <c r="H364" s="2" t="s">
        <v>68</v>
      </c>
      <c r="I364" s="4">
        <v>129.6</v>
      </c>
      <c r="J364" s="2" t="s">
        <v>69</v>
      </c>
      <c r="K364" s="3">
        <v>140000</v>
      </c>
      <c r="L364" s="3" t="s">
        <v>144</v>
      </c>
      <c r="M364" s="3">
        <v>16800000</v>
      </c>
      <c r="N364" s="5">
        <v>45279</v>
      </c>
      <c r="O364" s="43">
        <f t="shared" si="29"/>
        <v>2</v>
      </c>
      <c r="P364" s="43">
        <f t="shared" si="27"/>
        <v>12</v>
      </c>
      <c r="Q364" s="5">
        <v>45281</v>
      </c>
      <c r="R364" s="43">
        <f t="shared" si="30"/>
        <v>12</v>
      </c>
      <c r="S364" s="2"/>
      <c r="T364" s="2"/>
      <c r="U364" s="6">
        <v>0</v>
      </c>
      <c r="V364" s="45">
        <f t="shared" si="28"/>
        <v>16800000</v>
      </c>
      <c r="W364" s="2" t="s">
        <v>133</v>
      </c>
      <c r="X364" t="str">
        <f t="shared" si="26"/>
        <v>1000001111NIA BANGUNANHARRYAGT602518RdPozlana Dark60X60120BOX129,6M2140000Hijau16800000452792124528112016800000Jakarta</v>
      </c>
    </row>
    <row r="365" spans="1:24" x14ac:dyDescent="0.3">
      <c r="A365" s="2">
        <v>1000001111</v>
      </c>
      <c r="B365" s="2" t="s">
        <v>131</v>
      </c>
      <c r="C365" s="2" t="s">
        <v>132</v>
      </c>
      <c r="D365" s="2" t="s">
        <v>101</v>
      </c>
      <c r="E365" s="2" t="s">
        <v>102</v>
      </c>
      <c r="F365" s="2" t="s">
        <v>67</v>
      </c>
      <c r="G365" s="3">
        <v>80</v>
      </c>
      <c r="H365" s="2" t="s">
        <v>68</v>
      </c>
      <c r="I365" s="4">
        <v>86.4</v>
      </c>
      <c r="J365" s="2" t="s">
        <v>69</v>
      </c>
      <c r="K365" s="3">
        <v>140000</v>
      </c>
      <c r="L365" s="3" t="s">
        <v>144</v>
      </c>
      <c r="M365" s="3">
        <v>11200000</v>
      </c>
      <c r="N365" s="5">
        <v>45279</v>
      </c>
      <c r="O365" s="43">
        <f t="shared" si="29"/>
        <v>2</v>
      </c>
      <c r="P365" s="43">
        <f t="shared" si="27"/>
        <v>12</v>
      </c>
      <c r="Q365" s="5">
        <v>45281</v>
      </c>
      <c r="R365" s="43">
        <f t="shared" si="30"/>
        <v>12</v>
      </c>
      <c r="S365" s="2"/>
      <c r="T365" s="2"/>
      <c r="U365" s="6">
        <v>0</v>
      </c>
      <c r="V365" s="45">
        <f t="shared" si="28"/>
        <v>11200000</v>
      </c>
      <c r="W365" s="2" t="s">
        <v>133</v>
      </c>
      <c r="X365" t="str">
        <f t="shared" si="26"/>
        <v>1000001111NIA BANGUNANHARRYAGT602251RdYokohama Bone60X6080BOX86,4M2140000Hijau11200000452792124528112011200000Jakarta</v>
      </c>
    </row>
    <row r="366" spans="1:24" x14ac:dyDescent="0.3">
      <c r="A366" s="2">
        <v>1000001212</v>
      </c>
      <c r="B366" s="2" t="s">
        <v>72</v>
      </c>
      <c r="C366" s="2" t="s">
        <v>64</v>
      </c>
      <c r="D366" s="2" t="s">
        <v>119</v>
      </c>
      <c r="E366" s="2" t="s">
        <v>120</v>
      </c>
      <c r="F366" s="2" t="s">
        <v>67</v>
      </c>
      <c r="G366" s="3">
        <v>9</v>
      </c>
      <c r="H366" s="2" t="s">
        <v>68</v>
      </c>
      <c r="I366" s="4">
        <v>9.7200000000000006</v>
      </c>
      <c r="J366" s="2" t="s">
        <v>69</v>
      </c>
      <c r="K366" s="3">
        <v>140000</v>
      </c>
      <c r="L366" s="3" t="s">
        <v>144</v>
      </c>
      <c r="M366" s="3">
        <v>1260000</v>
      </c>
      <c r="N366" s="5">
        <v>45278</v>
      </c>
      <c r="O366" s="43">
        <f t="shared" si="29"/>
        <v>1</v>
      </c>
      <c r="P366" s="43">
        <f t="shared" si="27"/>
        <v>12</v>
      </c>
      <c r="Q366" s="5">
        <v>45279</v>
      </c>
      <c r="R366" s="43">
        <f t="shared" si="30"/>
        <v>12</v>
      </c>
      <c r="S366" s="2"/>
      <c r="T366" s="2"/>
      <c r="U366" s="6">
        <v>0</v>
      </c>
      <c r="V366" s="45">
        <f t="shared" si="28"/>
        <v>1260000</v>
      </c>
      <c r="W366" s="2" t="s">
        <v>75</v>
      </c>
      <c r="X366" t="str">
        <f t="shared" si="26"/>
        <v>1000001212KARYA MATERIALBAMBANGAGT603521RdVeneti Perla60X609BOX9,72M2140000Hijau126000045278112452791201260000Bekasi</v>
      </c>
    </row>
    <row r="367" spans="1:24" x14ac:dyDescent="0.3">
      <c r="A367" s="2">
        <v>1000001212</v>
      </c>
      <c r="B367" s="2" t="s">
        <v>72</v>
      </c>
      <c r="C367" s="2" t="s">
        <v>64</v>
      </c>
      <c r="D367" s="2" t="s">
        <v>173</v>
      </c>
      <c r="E367" s="2" t="s">
        <v>174</v>
      </c>
      <c r="F367" s="2" t="s">
        <v>67</v>
      </c>
      <c r="G367" s="3">
        <v>4</v>
      </c>
      <c r="H367" s="2" t="s">
        <v>68</v>
      </c>
      <c r="I367" s="4">
        <v>4.32</v>
      </c>
      <c r="J367" s="2" t="s">
        <v>69</v>
      </c>
      <c r="K367" s="3">
        <v>140000</v>
      </c>
      <c r="L367" s="3" t="s">
        <v>144</v>
      </c>
      <c r="M367" s="3">
        <v>560000</v>
      </c>
      <c r="N367" s="5">
        <v>45261</v>
      </c>
      <c r="O367" s="43">
        <f t="shared" si="29"/>
        <v>5</v>
      </c>
      <c r="P367" s="43">
        <f t="shared" si="27"/>
        <v>12</v>
      </c>
      <c r="Q367" s="5">
        <v>45261</v>
      </c>
      <c r="R367" s="43">
        <f t="shared" si="30"/>
        <v>12</v>
      </c>
      <c r="S367" s="2"/>
      <c r="T367" s="2"/>
      <c r="U367" s="6">
        <v>0</v>
      </c>
      <c r="V367" s="45">
        <f t="shared" si="28"/>
        <v>560000</v>
      </c>
      <c r="W367" s="2" t="s">
        <v>75</v>
      </c>
      <c r="X367" t="str">
        <f t="shared" si="26"/>
        <v>1000001212KARYA MATERIALBAMBANGAGT602425RdMaine Avorio60X604BOX4,32M2140000Hijau5600004526151245261120560000Bekasi</v>
      </c>
    </row>
    <row r="368" spans="1:24" x14ac:dyDescent="0.3">
      <c r="A368" s="2">
        <v>1000001212</v>
      </c>
      <c r="B368" s="2" t="s">
        <v>72</v>
      </c>
      <c r="C368" s="2" t="s">
        <v>64</v>
      </c>
      <c r="D368" s="2" t="s">
        <v>138</v>
      </c>
      <c r="E368" s="2" t="s">
        <v>139</v>
      </c>
      <c r="F368" s="2" t="s">
        <v>67</v>
      </c>
      <c r="G368" s="3">
        <v>1</v>
      </c>
      <c r="H368" s="2" t="s">
        <v>68</v>
      </c>
      <c r="I368" s="4">
        <v>1.08</v>
      </c>
      <c r="J368" s="2" t="s">
        <v>69</v>
      </c>
      <c r="K368" s="3">
        <v>140000</v>
      </c>
      <c r="L368" s="3" t="s">
        <v>144</v>
      </c>
      <c r="M368" s="3">
        <v>140000</v>
      </c>
      <c r="N368" s="5">
        <v>45265</v>
      </c>
      <c r="O368" s="43">
        <f t="shared" si="29"/>
        <v>2</v>
      </c>
      <c r="P368" s="43">
        <f t="shared" si="27"/>
        <v>12</v>
      </c>
      <c r="Q368" s="5">
        <v>45265</v>
      </c>
      <c r="R368" s="43">
        <f t="shared" si="30"/>
        <v>12</v>
      </c>
      <c r="S368" s="2"/>
      <c r="T368" s="2"/>
      <c r="U368" s="6">
        <v>0</v>
      </c>
      <c r="V368" s="45">
        <f t="shared" si="28"/>
        <v>140000</v>
      </c>
      <c r="W368" s="2" t="s">
        <v>75</v>
      </c>
      <c r="X368" t="str">
        <f t="shared" si="26"/>
        <v>1000001212KARYA MATERIALBAMBANGAGT602427RdMaine Perla60X601BOX1,08M2140000Hijau1400004526521245265120140000Bekasi</v>
      </c>
    </row>
    <row r="369" spans="1:24" x14ac:dyDescent="0.3">
      <c r="A369" s="2">
        <v>1000001212</v>
      </c>
      <c r="B369" s="2" t="s">
        <v>72</v>
      </c>
      <c r="C369" s="2" t="s">
        <v>64</v>
      </c>
      <c r="D369" s="2" t="s">
        <v>105</v>
      </c>
      <c r="E369" s="2" t="s">
        <v>106</v>
      </c>
      <c r="F369" s="2" t="s">
        <v>67</v>
      </c>
      <c r="G369" s="3">
        <v>3</v>
      </c>
      <c r="H369" s="2" t="s">
        <v>68</v>
      </c>
      <c r="I369" s="4">
        <v>3.24</v>
      </c>
      <c r="J369" s="2" t="s">
        <v>69</v>
      </c>
      <c r="K369" s="3">
        <v>140000</v>
      </c>
      <c r="L369" s="3" t="s">
        <v>144</v>
      </c>
      <c r="M369" s="3">
        <v>420000</v>
      </c>
      <c r="N369" s="5">
        <v>45266</v>
      </c>
      <c r="O369" s="43">
        <f t="shared" si="29"/>
        <v>3</v>
      </c>
      <c r="P369" s="43">
        <f t="shared" si="27"/>
        <v>12</v>
      </c>
      <c r="Q369" s="5">
        <v>45268</v>
      </c>
      <c r="R369" s="43">
        <f t="shared" si="30"/>
        <v>12</v>
      </c>
      <c r="S369" s="2"/>
      <c r="T369" s="2"/>
      <c r="U369" s="6">
        <v>0</v>
      </c>
      <c r="V369" s="45">
        <f t="shared" si="28"/>
        <v>420000</v>
      </c>
      <c r="W369" s="2" t="s">
        <v>75</v>
      </c>
      <c r="X369" t="str">
        <f t="shared" si="26"/>
        <v>1000001212KARYA MATERIALBAMBANGAGT603522RdVeneti Grigio60X603BOX3,24M2140000Hijau4200004526631245268120420000Bekasi</v>
      </c>
    </row>
    <row r="370" spans="1:24" x14ac:dyDescent="0.3">
      <c r="A370" s="2">
        <v>1000001111</v>
      </c>
      <c r="B370" s="2" t="s">
        <v>131</v>
      </c>
      <c r="C370" s="2" t="s">
        <v>132</v>
      </c>
      <c r="D370" s="2" t="s">
        <v>101</v>
      </c>
      <c r="E370" s="2" t="s">
        <v>102</v>
      </c>
      <c r="F370" s="2" t="s">
        <v>67</v>
      </c>
      <c r="G370" s="3">
        <v>10</v>
      </c>
      <c r="H370" s="2" t="s">
        <v>68</v>
      </c>
      <c r="I370" s="4">
        <v>10.8</v>
      </c>
      <c r="J370" s="2" t="s">
        <v>69</v>
      </c>
      <c r="K370" s="3">
        <v>140000</v>
      </c>
      <c r="L370" s="3" t="s">
        <v>144</v>
      </c>
      <c r="M370" s="3">
        <v>1400000</v>
      </c>
      <c r="N370" s="5">
        <v>45265</v>
      </c>
      <c r="O370" s="43">
        <f t="shared" si="29"/>
        <v>2</v>
      </c>
      <c r="P370" s="43">
        <f t="shared" si="27"/>
        <v>12</v>
      </c>
      <c r="Q370" s="5">
        <v>45265</v>
      </c>
      <c r="R370" s="43">
        <f t="shared" si="30"/>
        <v>12</v>
      </c>
      <c r="S370" s="2"/>
      <c r="T370" s="2"/>
      <c r="U370" s="6">
        <v>0</v>
      </c>
      <c r="V370" s="45">
        <f t="shared" si="28"/>
        <v>1400000</v>
      </c>
      <c r="W370" s="2" t="s">
        <v>133</v>
      </c>
      <c r="X370" t="str">
        <f t="shared" si="26"/>
        <v>1000001111NIA BANGUNANHARRYAGT602251RdYokohama Bone60X6010BOX10,8M2140000Hijau140000045265212452651201400000Jakarta</v>
      </c>
    </row>
    <row r="371" spans="1:24" x14ac:dyDescent="0.3">
      <c r="A371" s="2">
        <v>1000001111</v>
      </c>
      <c r="B371" s="2" t="s">
        <v>131</v>
      </c>
      <c r="C371" s="2" t="s">
        <v>132</v>
      </c>
      <c r="D371" s="2" t="s">
        <v>96</v>
      </c>
      <c r="E371" s="2" t="s">
        <v>97</v>
      </c>
      <c r="F371" s="2" t="s">
        <v>67</v>
      </c>
      <c r="G371" s="3">
        <v>17</v>
      </c>
      <c r="H371" s="2" t="s">
        <v>68</v>
      </c>
      <c r="I371" s="4">
        <v>18.36</v>
      </c>
      <c r="J371" s="2" t="s">
        <v>69</v>
      </c>
      <c r="K371" s="3">
        <v>140000</v>
      </c>
      <c r="L371" s="3" t="s">
        <v>144</v>
      </c>
      <c r="M371" s="3">
        <v>2380000</v>
      </c>
      <c r="N371" s="5">
        <v>45272</v>
      </c>
      <c r="O371" s="43">
        <f t="shared" si="29"/>
        <v>2</v>
      </c>
      <c r="P371" s="43">
        <f t="shared" si="27"/>
        <v>12</v>
      </c>
      <c r="Q371" s="5">
        <v>45273</v>
      </c>
      <c r="R371" s="43">
        <f t="shared" si="30"/>
        <v>12</v>
      </c>
      <c r="S371" s="2"/>
      <c r="T371" s="2"/>
      <c r="U371" s="6">
        <v>0</v>
      </c>
      <c r="V371" s="45">
        <f t="shared" si="28"/>
        <v>2380000</v>
      </c>
      <c r="W371" s="2" t="s">
        <v>133</v>
      </c>
      <c r="X371" t="str">
        <f t="shared" si="26"/>
        <v>1000001111NIA BANGUNANHARRYAGT602145RdVancouver Bone60X6017BOX18,36M2140000Hijau238000045272212452731202380000Jakarta</v>
      </c>
    </row>
    <row r="372" spans="1:24" x14ac:dyDescent="0.3">
      <c r="A372" s="2">
        <v>1000001010</v>
      </c>
      <c r="B372" s="2" t="s">
        <v>63</v>
      </c>
      <c r="C372" s="2" t="s">
        <v>64</v>
      </c>
      <c r="D372" s="2" t="s">
        <v>175</v>
      </c>
      <c r="E372" s="2" t="s">
        <v>176</v>
      </c>
      <c r="F372" s="2" t="s">
        <v>32</v>
      </c>
      <c r="G372" s="3">
        <v>3</v>
      </c>
      <c r="H372" s="2" t="s">
        <v>68</v>
      </c>
      <c r="I372" s="4">
        <v>3.24</v>
      </c>
      <c r="J372" s="2" t="s">
        <v>69</v>
      </c>
      <c r="K372" s="3">
        <v>140000</v>
      </c>
      <c r="L372" s="3" t="s">
        <v>144</v>
      </c>
      <c r="M372" s="3">
        <v>420000</v>
      </c>
      <c r="N372" s="5">
        <v>45110</v>
      </c>
      <c r="O372" s="43">
        <f t="shared" si="29"/>
        <v>1</v>
      </c>
      <c r="P372" s="43">
        <f t="shared" si="27"/>
        <v>7</v>
      </c>
      <c r="Q372" s="5">
        <v>45110</v>
      </c>
      <c r="R372" s="43">
        <f t="shared" si="30"/>
        <v>7</v>
      </c>
      <c r="S372" s="2"/>
      <c r="T372" s="2"/>
      <c r="U372" s="2">
        <v>0</v>
      </c>
      <c r="V372" s="45">
        <f t="shared" si="28"/>
        <v>420000</v>
      </c>
      <c r="W372" s="2" t="s">
        <v>71</v>
      </c>
      <c r="X372" t="str">
        <f t="shared" si="26"/>
        <v>1000001010KERAMIK 123BAMBANGAGT609897FRdMelbourne Bianco60x303BOX3,24M2140000Hijau42000045110174511070420000Depok</v>
      </c>
    </row>
    <row r="373" spans="1:24" x14ac:dyDescent="0.3">
      <c r="A373" s="2">
        <v>1000001111</v>
      </c>
      <c r="B373" s="2" t="s">
        <v>131</v>
      </c>
      <c r="C373" s="2" t="s">
        <v>132</v>
      </c>
      <c r="D373" s="2" t="s">
        <v>175</v>
      </c>
      <c r="E373" s="2" t="s">
        <v>176</v>
      </c>
      <c r="F373" s="2" t="s">
        <v>32</v>
      </c>
      <c r="G373" s="3">
        <v>9</v>
      </c>
      <c r="H373" s="2" t="s">
        <v>68</v>
      </c>
      <c r="I373" s="4">
        <v>9.7200000000000006</v>
      </c>
      <c r="J373" s="2" t="s">
        <v>69</v>
      </c>
      <c r="K373" s="3">
        <v>140000</v>
      </c>
      <c r="L373" s="3" t="s">
        <v>144</v>
      </c>
      <c r="M373" s="3">
        <v>1260000</v>
      </c>
      <c r="N373" s="5">
        <v>45049</v>
      </c>
      <c r="O373" s="43">
        <f t="shared" si="29"/>
        <v>3</v>
      </c>
      <c r="P373" s="43">
        <f t="shared" si="27"/>
        <v>5</v>
      </c>
      <c r="Q373" s="5">
        <v>45049</v>
      </c>
      <c r="R373" s="43">
        <f t="shared" si="30"/>
        <v>5</v>
      </c>
      <c r="S373" s="2" t="s">
        <v>17</v>
      </c>
      <c r="T373" s="2" t="s">
        <v>91</v>
      </c>
      <c r="U373" s="6">
        <v>2400</v>
      </c>
      <c r="V373" s="45">
        <f t="shared" si="28"/>
        <v>1257600</v>
      </c>
      <c r="W373" s="2" t="s">
        <v>133</v>
      </c>
      <c r="X373" t="str">
        <f t="shared" si="26"/>
        <v>1000001111NIA BANGUNANHARRYAGT609897FRdMelbourne Bianco60x309BOX9,72M2140000Hijau12600004504935450495Promo LebaranPromo Diskon Langsung24001257600Jakarta</v>
      </c>
    </row>
    <row r="374" spans="1:24" x14ac:dyDescent="0.3">
      <c r="A374" s="2">
        <v>1000001111</v>
      </c>
      <c r="B374" s="2" t="s">
        <v>131</v>
      </c>
      <c r="C374" s="2" t="s">
        <v>132</v>
      </c>
      <c r="D374" s="2" t="s">
        <v>175</v>
      </c>
      <c r="E374" s="2" t="s">
        <v>176</v>
      </c>
      <c r="F374" s="2" t="s">
        <v>32</v>
      </c>
      <c r="G374" s="3">
        <v>3</v>
      </c>
      <c r="H374" s="2" t="s">
        <v>68</v>
      </c>
      <c r="I374" s="4">
        <v>3.24</v>
      </c>
      <c r="J374" s="2" t="s">
        <v>69</v>
      </c>
      <c r="K374" s="3">
        <v>140000</v>
      </c>
      <c r="L374" s="3" t="s">
        <v>144</v>
      </c>
      <c r="M374" s="3">
        <v>420000</v>
      </c>
      <c r="N374" s="5">
        <v>45112</v>
      </c>
      <c r="O374" s="43">
        <f t="shared" si="29"/>
        <v>3</v>
      </c>
      <c r="P374" s="43">
        <f t="shared" si="27"/>
        <v>7</v>
      </c>
      <c r="Q374" s="5">
        <v>45112</v>
      </c>
      <c r="R374" s="43">
        <f t="shared" si="30"/>
        <v>7</v>
      </c>
      <c r="S374" s="2"/>
      <c r="T374" s="2"/>
      <c r="U374" s="6">
        <v>0</v>
      </c>
      <c r="V374" s="45">
        <f t="shared" si="28"/>
        <v>420000</v>
      </c>
      <c r="W374" s="2" t="s">
        <v>133</v>
      </c>
      <c r="X374" t="str">
        <f t="shared" si="26"/>
        <v>1000001111NIA BANGUNANHARRYAGT609897FRdMelbourne Bianco60x303BOX3,24M2140000Hijau42000045112374511270420000Jakarta</v>
      </c>
    </row>
    <row r="375" spans="1:24" x14ac:dyDescent="0.3">
      <c r="A375" s="2">
        <v>1000001010</v>
      </c>
      <c r="B375" s="2" t="s">
        <v>63</v>
      </c>
      <c r="C375" s="2" t="s">
        <v>64</v>
      </c>
      <c r="D375" s="2" t="s">
        <v>177</v>
      </c>
      <c r="E375" s="2" t="s">
        <v>178</v>
      </c>
      <c r="F375" s="2" t="s">
        <v>32</v>
      </c>
      <c r="G375" s="3">
        <v>14</v>
      </c>
      <c r="H375" s="2" t="s">
        <v>68</v>
      </c>
      <c r="I375" s="4">
        <v>15.12</v>
      </c>
      <c r="J375" s="2" t="s">
        <v>69</v>
      </c>
      <c r="K375" s="3">
        <v>140000</v>
      </c>
      <c r="L375" s="3" t="s">
        <v>144</v>
      </c>
      <c r="M375" s="3">
        <v>1960000</v>
      </c>
      <c r="N375" s="5">
        <v>45121</v>
      </c>
      <c r="O375" s="43">
        <f t="shared" si="29"/>
        <v>5</v>
      </c>
      <c r="P375" s="43">
        <f t="shared" si="27"/>
        <v>7</v>
      </c>
      <c r="Q375" s="5">
        <v>45121</v>
      </c>
      <c r="R375" s="43">
        <f t="shared" si="30"/>
        <v>7</v>
      </c>
      <c r="S375" s="2"/>
      <c r="T375" s="2"/>
      <c r="U375" s="6">
        <v>0</v>
      </c>
      <c r="V375" s="45">
        <f t="shared" si="28"/>
        <v>1960000</v>
      </c>
      <c r="W375" s="2" t="s">
        <v>71</v>
      </c>
      <c r="X375" t="str">
        <f t="shared" si="26"/>
        <v>1000001010KERAMIK 123BAMBANGAGT609815FRdGregiro Grigio60x3014BOX15,12M2140000Hijau1960000451215745121701960000Depok</v>
      </c>
    </row>
    <row r="376" spans="1:24" x14ac:dyDescent="0.3">
      <c r="A376" s="2">
        <v>1000001010</v>
      </c>
      <c r="B376" s="2" t="s">
        <v>63</v>
      </c>
      <c r="C376" s="2" t="s">
        <v>64</v>
      </c>
      <c r="D376" s="2" t="s">
        <v>175</v>
      </c>
      <c r="E376" s="2" t="s">
        <v>176</v>
      </c>
      <c r="F376" s="2" t="s">
        <v>32</v>
      </c>
      <c r="G376" s="3">
        <v>2</v>
      </c>
      <c r="H376" s="2" t="s">
        <v>68</v>
      </c>
      <c r="I376" s="4">
        <v>2.16</v>
      </c>
      <c r="J376" s="2" t="s">
        <v>69</v>
      </c>
      <c r="K376" s="3">
        <v>140000</v>
      </c>
      <c r="L376" s="3" t="s">
        <v>144</v>
      </c>
      <c r="M376" s="3">
        <v>280000</v>
      </c>
      <c r="N376" s="5">
        <v>45124</v>
      </c>
      <c r="O376" s="43">
        <f t="shared" si="29"/>
        <v>1</v>
      </c>
      <c r="P376" s="43">
        <f t="shared" si="27"/>
        <v>7</v>
      </c>
      <c r="Q376" s="5">
        <v>45124</v>
      </c>
      <c r="R376" s="43">
        <f t="shared" si="30"/>
        <v>7</v>
      </c>
      <c r="S376" s="2"/>
      <c r="T376" s="2"/>
      <c r="U376" s="6">
        <v>0</v>
      </c>
      <c r="V376" s="45">
        <f t="shared" si="28"/>
        <v>280000</v>
      </c>
      <c r="W376" s="2" t="s">
        <v>71</v>
      </c>
      <c r="X376" t="str">
        <f t="shared" si="26"/>
        <v>1000001010KERAMIK 123BAMBANGAGT609897FRdMelbourne Bianco60x302BOX2,16M2140000Hijau28000045124174512470280000Depok</v>
      </c>
    </row>
    <row r="377" spans="1:24" x14ac:dyDescent="0.3">
      <c r="A377" s="2">
        <v>1000001010</v>
      </c>
      <c r="B377" s="2" t="s">
        <v>63</v>
      </c>
      <c r="C377" s="2" t="s">
        <v>64</v>
      </c>
      <c r="D377" s="2" t="s">
        <v>177</v>
      </c>
      <c r="E377" s="2" t="s">
        <v>178</v>
      </c>
      <c r="F377" s="2" t="s">
        <v>32</v>
      </c>
      <c r="G377" s="3">
        <v>28</v>
      </c>
      <c r="H377" s="2" t="s">
        <v>68</v>
      </c>
      <c r="I377" s="4">
        <v>30.24</v>
      </c>
      <c r="J377" s="2" t="s">
        <v>69</v>
      </c>
      <c r="K377" s="3">
        <v>140000</v>
      </c>
      <c r="L377" s="3" t="s">
        <v>144</v>
      </c>
      <c r="M377" s="3">
        <v>3920000</v>
      </c>
      <c r="N377" s="5">
        <v>45132</v>
      </c>
      <c r="O377" s="43">
        <f t="shared" si="29"/>
        <v>2</v>
      </c>
      <c r="P377" s="43">
        <f t="shared" si="27"/>
        <v>7</v>
      </c>
      <c r="Q377" s="5">
        <v>45134</v>
      </c>
      <c r="R377" s="43">
        <f t="shared" si="30"/>
        <v>7</v>
      </c>
      <c r="S377" s="2"/>
      <c r="T377" s="2"/>
      <c r="U377" s="6">
        <v>0</v>
      </c>
      <c r="V377" s="45">
        <f t="shared" si="28"/>
        <v>3920000</v>
      </c>
      <c r="W377" s="2" t="s">
        <v>71</v>
      </c>
      <c r="X377" t="str">
        <f t="shared" si="26"/>
        <v>1000001010KERAMIK 123BAMBANGAGT609815FRdGregiro Grigio60x3028BOX30,24M2140000Hijau3920000451322745134703920000Depok</v>
      </c>
    </row>
    <row r="378" spans="1:24" x14ac:dyDescent="0.3">
      <c r="A378" s="2">
        <v>1000001010</v>
      </c>
      <c r="B378" s="2" t="s">
        <v>63</v>
      </c>
      <c r="C378" s="2" t="s">
        <v>64</v>
      </c>
      <c r="D378" s="2" t="s">
        <v>177</v>
      </c>
      <c r="E378" s="2" t="s">
        <v>178</v>
      </c>
      <c r="F378" s="2" t="s">
        <v>32</v>
      </c>
      <c r="G378" s="3">
        <v>11</v>
      </c>
      <c r="H378" s="2" t="s">
        <v>68</v>
      </c>
      <c r="I378" s="4">
        <v>11.88</v>
      </c>
      <c r="J378" s="2" t="s">
        <v>69</v>
      </c>
      <c r="K378" s="3">
        <v>140000</v>
      </c>
      <c r="L378" s="3" t="s">
        <v>144</v>
      </c>
      <c r="M378" s="3">
        <v>1540000</v>
      </c>
      <c r="N378" s="5">
        <v>45154</v>
      </c>
      <c r="O378" s="43">
        <f t="shared" si="29"/>
        <v>3</v>
      </c>
      <c r="P378" s="43">
        <f t="shared" si="27"/>
        <v>8</v>
      </c>
      <c r="Q378" s="5">
        <v>45154</v>
      </c>
      <c r="R378" s="43">
        <f t="shared" si="30"/>
        <v>8</v>
      </c>
      <c r="S378" s="2"/>
      <c r="T378" s="2"/>
      <c r="U378" s="6">
        <v>0</v>
      </c>
      <c r="V378" s="45">
        <f t="shared" si="28"/>
        <v>1540000</v>
      </c>
      <c r="W378" s="2" t="s">
        <v>71</v>
      </c>
      <c r="X378" t="str">
        <f t="shared" si="26"/>
        <v>1000001010KERAMIK 123BAMBANGAGT609815FRdGregiro Grigio60x3011BOX11,88M2140000Hijau1540000451543845154801540000Depok</v>
      </c>
    </row>
    <row r="379" spans="1:24" x14ac:dyDescent="0.3">
      <c r="A379" s="2">
        <v>1000001010</v>
      </c>
      <c r="B379" s="2" t="s">
        <v>63</v>
      </c>
      <c r="C379" s="2" t="s">
        <v>64</v>
      </c>
      <c r="D379" s="2" t="s">
        <v>177</v>
      </c>
      <c r="E379" s="2" t="s">
        <v>178</v>
      </c>
      <c r="F379" s="2" t="s">
        <v>32</v>
      </c>
      <c r="G379" s="3">
        <v>42</v>
      </c>
      <c r="H379" s="2" t="s">
        <v>68</v>
      </c>
      <c r="I379" s="4">
        <v>45.36</v>
      </c>
      <c r="J379" s="2" t="s">
        <v>69</v>
      </c>
      <c r="K379" s="3">
        <v>140000</v>
      </c>
      <c r="L379" s="3" t="s">
        <v>144</v>
      </c>
      <c r="M379" s="3">
        <v>5880000</v>
      </c>
      <c r="N379" s="5">
        <v>45139</v>
      </c>
      <c r="O379" s="43">
        <f t="shared" si="29"/>
        <v>2</v>
      </c>
      <c r="P379" s="43">
        <f t="shared" si="27"/>
        <v>8</v>
      </c>
      <c r="Q379" s="5">
        <v>45139</v>
      </c>
      <c r="R379" s="43">
        <f t="shared" si="30"/>
        <v>8</v>
      </c>
      <c r="S379" s="2"/>
      <c r="T379" s="2"/>
      <c r="U379" s="6">
        <v>0</v>
      </c>
      <c r="V379" s="45">
        <f t="shared" si="28"/>
        <v>5880000</v>
      </c>
      <c r="W379" s="2" t="s">
        <v>71</v>
      </c>
      <c r="X379" t="str">
        <f t="shared" si="26"/>
        <v>1000001010KERAMIK 123BAMBANGAGT609815FRdGregiro Grigio60x3042BOX45,36M2140000Hijau5880000451392845139805880000Depok</v>
      </c>
    </row>
    <row r="380" spans="1:24" x14ac:dyDescent="0.3">
      <c r="A380" s="2">
        <v>1000001212</v>
      </c>
      <c r="B380" s="2" t="s">
        <v>72</v>
      </c>
      <c r="C380" s="2" t="s">
        <v>64</v>
      </c>
      <c r="D380" s="2" t="s">
        <v>175</v>
      </c>
      <c r="E380" s="2" t="s">
        <v>176</v>
      </c>
      <c r="F380" s="2" t="s">
        <v>32</v>
      </c>
      <c r="G380" s="3">
        <v>28</v>
      </c>
      <c r="H380" s="2" t="s">
        <v>68</v>
      </c>
      <c r="I380" s="4">
        <v>30.24</v>
      </c>
      <c r="J380" s="2" t="s">
        <v>69</v>
      </c>
      <c r="K380" s="3">
        <v>140000</v>
      </c>
      <c r="L380" s="3" t="s">
        <v>144</v>
      </c>
      <c r="M380" s="3">
        <v>3920000</v>
      </c>
      <c r="N380" s="5">
        <v>45156</v>
      </c>
      <c r="O380" s="43">
        <f t="shared" si="29"/>
        <v>5</v>
      </c>
      <c r="P380" s="43">
        <f t="shared" si="27"/>
        <v>8</v>
      </c>
      <c r="Q380" s="5">
        <v>45156</v>
      </c>
      <c r="R380" s="43">
        <f t="shared" si="30"/>
        <v>8</v>
      </c>
      <c r="S380" s="2"/>
      <c r="T380" s="2"/>
      <c r="U380" s="6">
        <v>0</v>
      </c>
      <c r="V380" s="45">
        <f t="shared" si="28"/>
        <v>3920000</v>
      </c>
      <c r="W380" s="2" t="s">
        <v>75</v>
      </c>
      <c r="X380" t="str">
        <f t="shared" si="26"/>
        <v>1000001212KARYA MATERIALBAMBANGAGT609897FRdMelbourne Bianco60x3028BOX30,24M2140000Hijau3920000451565845156803920000Bekasi</v>
      </c>
    </row>
    <row r="381" spans="1:24" x14ac:dyDescent="0.3">
      <c r="A381" s="2">
        <v>1000001212</v>
      </c>
      <c r="B381" s="2" t="s">
        <v>72</v>
      </c>
      <c r="C381" s="2" t="s">
        <v>64</v>
      </c>
      <c r="D381" s="2" t="s">
        <v>175</v>
      </c>
      <c r="E381" s="2" t="s">
        <v>176</v>
      </c>
      <c r="F381" s="2" t="s">
        <v>32</v>
      </c>
      <c r="G381" s="3">
        <v>22</v>
      </c>
      <c r="H381" s="2" t="s">
        <v>68</v>
      </c>
      <c r="I381" s="4">
        <v>23.76</v>
      </c>
      <c r="J381" s="2" t="s">
        <v>69</v>
      </c>
      <c r="K381" s="3">
        <v>140000</v>
      </c>
      <c r="L381" s="3" t="s">
        <v>144</v>
      </c>
      <c r="M381" s="3">
        <v>3080000</v>
      </c>
      <c r="N381" s="5">
        <v>45160</v>
      </c>
      <c r="O381" s="43">
        <f t="shared" si="29"/>
        <v>2</v>
      </c>
      <c r="P381" s="43">
        <f t="shared" si="27"/>
        <v>8</v>
      </c>
      <c r="Q381" s="5">
        <v>45161</v>
      </c>
      <c r="R381" s="43">
        <f t="shared" si="30"/>
        <v>8</v>
      </c>
      <c r="S381" s="2"/>
      <c r="T381" s="2"/>
      <c r="U381" s="6">
        <v>0</v>
      </c>
      <c r="V381" s="45">
        <f t="shared" si="28"/>
        <v>3080000</v>
      </c>
      <c r="W381" s="2" t="s">
        <v>75</v>
      </c>
      <c r="X381" t="str">
        <f t="shared" si="26"/>
        <v>1000001212KARYA MATERIALBAMBANGAGT609897FRdMelbourne Bianco60x3022BOX23,76M2140000Hijau3080000451602845161803080000Bekasi</v>
      </c>
    </row>
    <row r="382" spans="1:24" x14ac:dyDescent="0.3">
      <c r="A382" s="2">
        <v>1000001010</v>
      </c>
      <c r="B382" s="2" t="s">
        <v>63</v>
      </c>
      <c r="C382" s="2" t="s">
        <v>82</v>
      </c>
      <c r="D382" s="2" t="s">
        <v>177</v>
      </c>
      <c r="E382" s="2" t="s">
        <v>178</v>
      </c>
      <c r="F382" s="2" t="s">
        <v>32</v>
      </c>
      <c r="G382" s="3">
        <v>30</v>
      </c>
      <c r="H382" s="2" t="s">
        <v>68</v>
      </c>
      <c r="I382" s="4">
        <v>32.4</v>
      </c>
      <c r="J382" s="2" t="s">
        <v>69</v>
      </c>
      <c r="K382" s="3">
        <v>140000</v>
      </c>
      <c r="L382" s="3" t="s">
        <v>144</v>
      </c>
      <c r="M382" s="3">
        <v>4200000</v>
      </c>
      <c r="N382" s="5">
        <v>45195</v>
      </c>
      <c r="O382" s="43">
        <f t="shared" si="29"/>
        <v>2</v>
      </c>
      <c r="P382" s="43">
        <f t="shared" si="27"/>
        <v>9</v>
      </c>
      <c r="Q382" s="5">
        <v>45196</v>
      </c>
      <c r="R382" s="43">
        <f t="shared" si="30"/>
        <v>9</v>
      </c>
      <c r="S382" s="2"/>
      <c r="T382" s="2"/>
      <c r="U382" s="2">
        <v>0</v>
      </c>
      <c r="V382" s="45">
        <f t="shared" si="28"/>
        <v>4200000</v>
      </c>
      <c r="W382" s="2" t="s">
        <v>71</v>
      </c>
      <c r="X382" t="str">
        <f t="shared" si="26"/>
        <v>1000001010KERAMIK 123RIZALAGT609815FRdGregiro Grigio60x3030BOX32,4M2140000Hijau4200000451952945196904200000Depok</v>
      </c>
    </row>
    <row r="383" spans="1:24" x14ac:dyDescent="0.3">
      <c r="A383" s="2">
        <v>1000001010</v>
      </c>
      <c r="B383" s="2" t="s">
        <v>63</v>
      </c>
      <c r="C383" s="2" t="s">
        <v>82</v>
      </c>
      <c r="D383" s="2" t="s">
        <v>179</v>
      </c>
      <c r="E383" s="2" t="s">
        <v>180</v>
      </c>
      <c r="F383" s="2" t="s">
        <v>32</v>
      </c>
      <c r="G383" s="3">
        <v>1</v>
      </c>
      <c r="H383" s="2" t="s">
        <v>68</v>
      </c>
      <c r="I383" s="4">
        <v>1.08</v>
      </c>
      <c r="J383" s="2" t="s">
        <v>69</v>
      </c>
      <c r="K383" s="3">
        <v>140000</v>
      </c>
      <c r="L383" s="3" t="s">
        <v>144</v>
      </c>
      <c r="M383" s="3">
        <v>140000</v>
      </c>
      <c r="N383" s="5">
        <v>45182</v>
      </c>
      <c r="O383" s="43">
        <f t="shared" si="29"/>
        <v>3</v>
      </c>
      <c r="P383" s="43">
        <f t="shared" si="27"/>
        <v>9</v>
      </c>
      <c r="Q383" s="5">
        <v>45182</v>
      </c>
      <c r="R383" s="43">
        <f t="shared" si="30"/>
        <v>9</v>
      </c>
      <c r="S383" s="2"/>
      <c r="T383" s="2"/>
      <c r="U383" s="2">
        <v>0</v>
      </c>
      <c r="V383" s="45">
        <f t="shared" si="28"/>
        <v>140000</v>
      </c>
      <c r="W383" s="2" t="s">
        <v>71</v>
      </c>
      <c r="X383" t="str">
        <f t="shared" si="26"/>
        <v>1000001010KERAMIK 123RIZALAGT609898FRdRapolino Bone60x301BOX1,08M2140000Hijau14000045182394518290140000Depok</v>
      </c>
    </row>
    <row r="384" spans="1:24" x14ac:dyDescent="0.3">
      <c r="A384" s="2">
        <v>1000001212</v>
      </c>
      <c r="B384" s="2" t="s">
        <v>72</v>
      </c>
      <c r="C384" s="2" t="s">
        <v>64</v>
      </c>
      <c r="D384" s="2" t="s">
        <v>179</v>
      </c>
      <c r="E384" s="2" t="s">
        <v>180</v>
      </c>
      <c r="F384" s="2" t="s">
        <v>32</v>
      </c>
      <c r="G384" s="3">
        <v>23</v>
      </c>
      <c r="H384" s="2" t="s">
        <v>68</v>
      </c>
      <c r="I384" s="4">
        <v>24.84</v>
      </c>
      <c r="J384" s="2" t="s">
        <v>69</v>
      </c>
      <c r="K384" s="3">
        <v>140000</v>
      </c>
      <c r="L384" s="3" t="s">
        <v>144</v>
      </c>
      <c r="M384" s="3">
        <v>3220000</v>
      </c>
      <c r="N384" s="5">
        <v>45175</v>
      </c>
      <c r="O384" s="43">
        <f t="shared" si="29"/>
        <v>3</v>
      </c>
      <c r="P384" s="43">
        <f t="shared" si="27"/>
        <v>9</v>
      </c>
      <c r="Q384" s="5">
        <v>45175</v>
      </c>
      <c r="R384" s="43">
        <f t="shared" si="30"/>
        <v>9</v>
      </c>
      <c r="S384" s="2"/>
      <c r="T384" s="2"/>
      <c r="U384" s="2">
        <v>0</v>
      </c>
      <c r="V384" s="45">
        <f t="shared" si="28"/>
        <v>3220000</v>
      </c>
      <c r="W384" s="2" t="s">
        <v>75</v>
      </c>
      <c r="X384" t="str">
        <f t="shared" si="26"/>
        <v>1000001212KARYA MATERIALBAMBANGAGT609898FRdRapolino Bone60x3023BOX24,84M2140000Hijau3220000451753945175903220000Bekasi</v>
      </c>
    </row>
    <row r="385" spans="1:24" x14ac:dyDescent="0.3">
      <c r="A385" s="2">
        <v>1000001010</v>
      </c>
      <c r="B385" s="2" t="s">
        <v>63</v>
      </c>
      <c r="C385" s="2" t="s">
        <v>82</v>
      </c>
      <c r="D385" s="2" t="s">
        <v>179</v>
      </c>
      <c r="E385" s="2" t="s">
        <v>180</v>
      </c>
      <c r="F385" s="2" t="s">
        <v>32</v>
      </c>
      <c r="G385" s="3">
        <v>2</v>
      </c>
      <c r="H385" s="2" t="s">
        <v>68</v>
      </c>
      <c r="I385" s="4">
        <v>2.16</v>
      </c>
      <c r="J385" s="2" t="s">
        <v>69</v>
      </c>
      <c r="K385" s="3">
        <v>140000</v>
      </c>
      <c r="L385" s="3" t="s">
        <v>144</v>
      </c>
      <c r="M385" s="3">
        <v>280000</v>
      </c>
      <c r="N385" s="5">
        <v>45173</v>
      </c>
      <c r="O385" s="43">
        <f t="shared" si="29"/>
        <v>1</v>
      </c>
      <c r="P385" s="43">
        <f t="shared" si="27"/>
        <v>9</v>
      </c>
      <c r="Q385" s="5">
        <v>45174</v>
      </c>
      <c r="R385" s="43">
        <f t="shared" si="30"/>
        <v>9</v>
      </c>
      <c r="S385" s="2"/>
      <c r="T385" s="2"/>
      <c r="U385" s="2">
        <v>0</v>
      </c>
      <c r="V385" s="45">
        <f t="shared" si="28"/>
        <v>280000</v>
      </c>
      <c r="W385" s="2" t="s">
        <v>71</v>
      </c>
      <c r="X385" t="str">
        <f t="shared" si="26"/>
        <v>1000001010KERAMIK 123RIZALAGT609898FRdRapolino Bone60x302BOX2,16M2140000Hijau28000045173194517490280000Depok</v>
      </c>
    </row>
    <row r="386" spans="1:24" x14ac:dyDescent="0.3">
      <c r="A386" s="2">
        <v>1000001010</v>
      </c>
      <c r="B386" s="2" t="s">
        <v>63</v>
      </c>
      <c r="C386" s="2" t="s">
        <v>82</v>
      </c>
      <c r="D386" s="2" t="s">
        <v>179</v>
      </c>
      <c r="E386" s="2" t="s">
        <v>180</v>
      </c>
      <c r="F386" s="2" t="s">
        <v>32</v>
      </c>
      <c r="G386" s="3">
        <v>5</v>
      </c>
      <c r="H386" s="2" t="s">
        <v>68</v>
      </c>
      <c r="I386" s="4">
        <v>5.4</v>
      </c>
      <c r="J386" s="2" t="s">
        <v>69</v>
      </c>
      <c r="K386" s="3">
        <v>140000</v>
      </c>
      <c r="L386" s="3" t="s">
        <v>144</v>
      </c>
      <c r="M386" s="3">
        <v>700000</v>
      </c>
      <c r="N386" s="5">
        <v>45174</v>
      </c>
      <c r="O386" s="43">
        <f t="shared" si="29"/>
        <v>2</v>
      </c>
      <c r="P386" s="43">
        <f t="shared" si="27"/>
        <v>9</v>
      </c>
      <c r="Q386" s="5">
        <v>45174</v>
      </c>
      <c r="R386" s="43">
        <f t="shared" si="30"/>
        <v>9</v>
      </c>
      <c r="S386" s="2"/>
      <c r="T386" s="2"/>
      <c r="U386" s="2">
        <v>0</v>
      </c>
      <c r="V386" s="45">
        <f t="shared" si="28"/>
        <v>700000</v>
      </c>
      <c r="W386" s="2" t="s">
        <v>71</v>
      </c>
      <c r="X386" t="str">
        <f t="shared" ref="X386:X449" si="31">_xlfn.CONCAT(A386:W386)</f>
        <v>1000001010KERAMIK 123RIZALAGT609898FRdRapolino Bone60x305BOX5,4M2140000Hijau70000045174294517490700000Depok</v>
      </c>
    </row>
    <row r="387" spans="1:24" x14ac:dyDescent="0.3">
      <c r="A387" s="2">
        <v>1000001010</v>
      </c>
      <c r="B387" s="2" t="s">
        <v>63</v>
      </c>
      <c r="C387" s="2" t="s">
        <v>82</v>
      </c>
      <c r="D387" s="2" t="s">
        <v>175</v>
      </c>
      <c r="E387" s="2" t="s">
        <v>176</v>
      </c>
      <c r="F387" s="2" t="s">
        <v>32</v>
      </c>
      <c r="G387" s="3">
        <v>17</v>
      </c>
      <c r="H387" s="2" t="s">
        <v>68</v>
      </c>
      <c r="I387" s="4">
        <v>18.36</v>
      </c>
      <c r="J387" s="2" t="s">
        <v>69</v>
      </c>
      <c r="K387" s="3">
        <v>140000</v>
      </c>
      <c r="L387" s="3" t="s">
        <v>144</v>
      </c>
      <c r="M387" s="3">
        <v>2380000</v>
      </c>
      <c r="N387" s="5">
        <v>45247</v>
      </c>
      <c r="O387" s="43">
        <f t="shared" si="29"/>
        <v>5</v>
      </c>
      <c r="P387" s="43">
        <f t="shared" ref="P387:P450" si="32">MONTH(N387)</f>
        <v>11</v>
      </c>
      <c r="Q387" s="5">
        <v>45247</v>
      </c>
      <c r="R387" s="43">
        <f t="shared" si="30"/>
        <v>11</v>
      </c>
      <c r="S387" s="2"/>
      <c r="T387" s="2"/>
      <c r="U387" s="6">
        <v>0</v>
      </c>
      <c r="V387" s="45">
        <f t="shared" ref="V387:V450" si="33">M387-U387</f>
        <v>2380000</v>
      </c>
      <c r="W387" s="2" t="s">
        <v>71</v>
      </c>
      <c r="X387" t="str">
        <f t="shared" si="31"/>
        <v>1000001010KERAMIK 123RIZALAGT609897FRdMelbourne Bianco60x3017BOX18,36M2140000Hijau238000045247511452471102380000Depok</v>
      </c>
    </row>
    <row r="388" spans="1:24" x14ac:dyDescent="0.3">
      <c r="A388" s="2">
        <v>1000001010</v>
      </c>
      <c r="B388" s="2" t="s">
        <v>63</v>
      </c>
      <c r="C388" s="2" t="s">
        <v>82</v>
      </c>
      <c r="D388" s="2" t="s">
        <v>175</v>
      </c>
      <c r="E388" s="2" t="s">
        <v>176</v>
      </c>
      <c r="F388" s="2" t="s">
        <v>32</v>
      </c>
      <c r="G388" s="3">
        <v>5</v>
      </c>
      <c r="H388" s="2" t="s">
        <v>68</v>
      </c>
      <c r="I388" s="4">
        <v>5.4</v>
      </c>
      <c r="J388" s="2" t="s">
        <v>69</v>
      </c>
      <c r="K388" s="3">
        <v>140000</v>
      </c>
      <c r="L388" s="3" t="s">
        <v>144</v>
      </c>
      <c r="M388" s="3">
        <v>700000</v>
      </c>
      <c r="N388" s="5">
        <v>45250</v>
      </c>
      <c r="O388" s="43">
        <f t="shared" si="29"/>
        <v>1</v>
      </c>
      <c r="P388" s="43">
        <f t="shared" si="32"/>
        <v>11</v>
      </c>
      <c r="Q388" s="5">
        <v>45250</v>
      </c>
      <c r="R388" s="43">
        <f t="shared" si="30"/>
        <v>11</v>
      </c>
      <c r="S388" s="2"/>
      <c r="T388" s="2"/>
      <c r="U388" s="6">
        <v>0</v>
      </c>
      <c r="V388" s="45">
        <f t="shared" si="33"/>
        <v>700000</v>
      </c>
      <c r="W388" s="2" t="s">
        <v>71</v>
      </c>
      <c r="X388" t="str">
        <f t="shared" si="31"/>
        <v>1000001010KERAMIK 123RIZALAGT609897FRdMelbourne Bianco60x305BOX5,4M2140000Hijau7000004525011145250110700000Depok</v>
      </c>
    </row>
    <row r="389" spans="1:24" x14ac:dyDescent="0.3">
      <c r="A389" s="2">
        <v>1000001010</v>
      </c>
      <c r="B389" s="2" t="s">
        <v>63</v>
      </c>
      <c r="C389" s="2" t="s">
        <v>82</v>
      </c>
      <c r="D389" s="2" t="s">
        <v>179</v>
      </c>
      <c r="E389" s="2" t="s">
        <v>180</v>
      </c>
      <c r="F389" s="2" t="s">
        <v>32</v>
      </c>
      <c r="G389" s="3">
        <v>4</v>
      </c>
      <c r="H389" s="2" t="s">
        <v>68</v>
      </c>
      <c r="I389" s="4">
        <v>4.32</v>
      </c>
      <c r="J389" s="2" t="s">
        <v>69</v>
      </c>
      <c r="K389" s="3">
        <v>140000</v>
      </c>
      <c r="L389" s="3" t="s">
        <v>144</v>
      </c>
      <c r="M389" s="3">
        <v>560000</v>
      </c>
      <c r="N389" s="5">
        <v>45251</v>
      </c>
      <c r="O389" s="43">
        <f t="shared" si="29"/>
        <v>2</v>
      </c>
      <c r="P389" s="43">
        <f t="shared" si="32"/>
        <v>11</v>
      </c>
      <c r="Q389" s="5">
        <v>45252</v>
      </c>
      <c r="R389" s="43">
        <f t="shared" si="30"/>
        <v>11</v>
      </c>
      <c r="S389" s="2"/>
      <c r="T389" s="2"/>
      <c r="U389" s="6">
        <v>0</v>
      </c>
      <c r="V389" s="45">
        <f t="shared" si="33"/>
        <v>560000</v>
      </c>
      <c r="W389" s="2" t="s">
        <v>71</v>
      </c>
      <c r="X389" t="str">
        <f t="shared" si="31"/>
        <v>1000001010KERAMIK 123RIZALAGT609898FRdRapolino Bone60x304BOX4,32M2140000Hijau5600004525121145252110560000Depok</v>
      </c>
    </row>
    <row r="390" spans="1:24" x14ac:dyDescent="0.3">
      <c r="A390" s="2">
        <v>1000001010</v>
      </c>
      <c r="B390" s="2" t="s">
        <v>63</v>
      </c>
      <c r="C390" s="2" t="s">
        <v>82</v>
      </c>
      <c r="D390" s="2" t="s">
        <v>179</v>
      </c>
      <c r="E390" s="2" t="s">
        <v>180</v>
      </c>
      <c r="F390" s="2" t="s">
        <v>32</v>
      </c>
      <c r="G390" s="3">
        <v>4</v>
      </c>
      <c r="H390" s="2" t="s">
        <v>68</v>
      </c>
      <c r="I390" s="4">
        <v>4.32</v>
      </c>
      <c r="J390" s="2" t="s">
        <v>69</v>
      </c>
      <c r="K390" s="3">
        <v>140000</v>
      </c>
      <c r="L390" s="3" t="s">
        <v>144</v>
      </c>
      <c r="M390" s="3">
        <v>560000</v>
      </c>
      <c r="N390" s="5">
        <v>45236</v>
      </c>
      <c r="O390" s="43">
        <f t="shared" ref="O390:O453" si="34">WEEKDAY(N390,2)</f>
        <v>1</v>
      </c>
      <c r="P390" s="43">
        <f t="shared" si="32"/>
        <v>11</v>
      </c>
      <c r="Q390" s="5">
        <v>45238</v>
      </c>
      <c r="R390" s="43">
        <f t="shared" ref="R390:R453" si="35">MONTH(Q390)</f>
        <v>11</v>
      </c>
      <c r="S390" s="2"/>
      <c r="T390" s="2"/>
      <c r="U390" s="6">
        <v>0</v>
      </c>
      <c r="V390" s="45">
        <f t="shared" si="33"/>
        <v>560000</v>
      </c>
      <c r="W390" s="2" t="s">
        <v>71</v>
      </c>
      <c r="X390" t="str">
        <f t="shared" si="31"/>
        <v>1000001010KERAMIK 123RIZALAGT609898FRdRapolino Bone60x304BOX4,32M2140000Hijau5600004523611145238110560000Depok</v>
      </c>
    </row>
    <row r="391" spans="1:24" x14ac:dyDescent="0.3">
      <c r="A391" s="2">
        <v>1000001212</v>
      </c>
      <c r="B391" s="2" t="s">
        <v>72</v>
      </c>
      <c r="C391" s="2" t="s">
        <v>64</v>
      </c>
      <c r="D391" s="2" t="s">
        <v>181</v>
      </c>
      <c r="E391" s="2" t="s">
        <v>182</v>
      </c>
      <c r="F391" s="2" t="s">
        <v>32</v>
      </c>
      <c r="G391" s="3">
        <v>43</v>
      </c>
      <c r="H391" s="2" t="s">
        <v>68</v>
      </c>
      <c r="I391" s="4">
        <v>46.44</v>
      </c>
      <c r="J391" s="2" t="s">
        <v>69</v>
      </c>
      <c r="K391" s="3">
        <v>140000</v>
      </c>
      <c r="L391" s="3" t="s">
        <v>144</v>
      </c>
      <c r="M391" s="3">
        <v>6020000</v>
      </c>
      <c r="N391" s="5">
        <v>45246</v>
      </c>
      <c r="O391" s="43">
        <f t="shared" si="34"/>
        <v>4</v>
      </c>
      <c r="P391" s="43">
        <f t="shared" si="32"/>
        <v>11</v>
      </c>
      <c r="Q391" s="5">
        <v>45247</v>
      </c>
      <c r="R391" s="43">
        <f t="shared" si="35"/>
        <v>11</v>
      </c>
      <c r="S391" s="2"/>
      <c r="T391" s="2"/>
      <c r="U391" s="2">
        <v>0</v>
      </c>
      <c r="V391" s="45">
        <f t="shared" si="33"/>
        <v>6020000</v>
      </c>
      <c r="W391" s="2" t="s">
        <v>75</v>
      </c>
      <c r="X391" t="str">
        <f t="shared" si="31"/>
        <v>1000001212KARYA MATERIALBAMBANGAGT609899FRdRapolino Siena60x3043BOX46,44M2140000Hijau602000045246411452471106020000Bekasi</v>
      </c>
    </row>
    <row r="392" spans="1:24" x14ac:dyDescent="0.3">
      <c r="A392" s="2">
        <v>1000001010</v>
      </c>
      <c r="B392" s="2" t="s">
        <v>63</v>
      </c>
      <c r="C392" s="2" t="s">
        <v>82</v>
      </c>
      <c r="D392" s="2" t="s">
        <v>179</v>
      </c>
      <c r="E392" s="2" t="s">
        <v>180</v>
      </c>
      <c r="F392" s="2" t="s">
        <v>32</v>
      </c>
      <c r="G392" s="3">
        <v>30</v>
      </c>
      <c r="H392" s="2" t="s">
        <v>68</v>
      </c>
      <c r="I392" s="4">
        <v>32.4</v>
      </c>
      <c r="J392" s="2" t="s">
        <v>69</v>
      </c>
      <c r="K392" s="3">
        <v>140000</v>
      </c>
      <c r="L392" s="3" t="s">
        <v>144</v>
      </c>
      <c r="M392" s="3">
        <v>4200000</v>
      </c>
      <c r="N392" s="5">
        <v>45287</v>
      </c>
      <c r="O392" s="43">
        <f t="shared" si="34"/>
        <v>3</v>
      </c>
      <c r="P392" s="43">
        <f t="shared" si="32"/>
        <v>12</v>
      </c>
      <c r="Q392" s="5">
        <v>45287</v>
      </c>
      <c r="R392" s="43">
        <f t="shared" si="35"/>
        <v>12</v>
      </c>
      <c r="S392" s="2"/>
      <c r="T392" s="2"/>
      <c r="U392" s="6">
        <v>0</v>
      </c>
      <c r="V392" s="45">
        <f t="shared" si="33"/>
        <v>4200000</v>
      </c>
      <c r="W392" s="2" t="s">
        <v>71</v>
      </c>
      <c r="X392" t="str">
        <f t="shared" si="31"/>
        <v>1000001010KERAMIK 123RIZALAGT609898FRdRapolino Bone60x3030BOX32,4M2140000Hijau420000045287312452871204200000Depok</v>
      </c>
    </row>
    <row r="393" spans="1:24" x14ac:dyDescent="0.3">
      <c r="A393" s="2">
        <v>1000001010</v>
      </c>
      <c r="B393" s="2" t="s">
        <v>63</v>
      </c>
      <c r="C393" s="2" t="s">
        <v>82</v>
      </c>
      <c r="D393" s="2" t="s">
        <v>175</v>
      </c>
      <c r="E393" s="2" t="s">
        <v>176</v>
      </c>
      <c r="F393" s="2" t="s">
        <v>32</v>
      </c>
      <c r="G393" s="3">
        <v>1</v>
      </c>
      <c r="H393" s="2" t="s">
        <v>68</v>
      </c>
      <c r="I393" s="4">
        <v>1.08</v>
      </c>
      <c r="J393" s="2" t="s">
        <v>69</v>
      </c>
      <c r="K393" s="3">
        <v>140000</v>
      </c>
      <c r="L393" s="3" t="s">
        <v>144</v>
      </c>
      <c r="M393" s="3">
        <v>140000</v>
      </c>
      <c r="N393" s="5">
        <v>45264</v>
      </c>
      <c r="O393" s="43">
        <f t="shared" si="34"/>
        <v>1</v>
      </c>
      <c r="P393" s="43">
        <f t="shared" si="32"/>
        <v>12</v>
      </c>
      <c r="Q393" s="5">
        <v>45265</v>
      </c>
      <c r="R393" s="43">
        <f t="shared" si="35"/>
        <v>12</v>
      </c>
      <c r="S393" s="2"/>
      <c r="T393" s="2"/>
      <c r="U393" s="6">
        <v>0</v>
      </c>
      <c r="V393" s="45">
        <f t="shared" si="33"/>
        <v>140000</v>
      </c>
      <c r="W393" s="2" t="s">
        <v>71</v>
      </c>
      <c r="X393" t="str">
        <f t="shared" si="31"/>
        <v>1000001010KERAMIK 123RIZALAGT609897FRdMelbourne Bianco60x301BOX1,08M2140000Hijau1400004526411245265120140000Depok</v>
      </c>
    </row>
    <row r="394" spans="1:24" x14ac:dyDescent="0.3">
      <c r="A394" s="2">
        <v>1000001010</v>
      </c>
      <c r="B394" s="2" t="s">
        <v>63</v>
      </c>
      <c r="C394" s="2" t="s">
        <v>82</v>
      </c>
      <c r="D394" s="2" t="s">
        <v>179</v>
      </c>
      <c r="E394" s="2" t="s">
        <v>180</v>
      </c>
      <c r="F394" s="2" t="s">
        <v>32</v>
      </c>
      <c r="G394" s="3">
        <v>2</v>
      </c>
      <c r="H394" s="2" t="s">
        <v>68</v>
      </c>
      <c r="I394" s="4">
        <v>2.16</v>
      </c>
      <c r="J394" s="2" t="s">
        <v>69</v>
      </c>
      <c r="K394" s="3">
        <v>140000</v>
      </c>
      <c r="L394" s="3" t="s">
        <v>144</v>
      </c>
      <c r="M394" s="3">
        <v>280000</v>
      </c>
      <c r="N394" s="5">
        <v>45266</v>
      </c>
      <c r="O394" s="43">
        <f t="shared" si="34"/>
        <v>3</v>
      </c>
      <c r="P394" s="43">
        <f t="shared" si="32"/>
        <v>12</v>
      </c>
      <c r="Q394" s="5">
        <v>45267</v>
      </c>
      <c r="R394" s="43">
        <f t="shared" si="35"/>
        <v>12</v>
      </c>
      <c r="S394" s="2"/>
      <c r="T394" s="2"/>
      <c r="U394" s="6">
        <v>0</v>
      </c>
      <c r="V394" s="45">
        <f t="shared" si="33"/>
        <v>280000</v>
      </c>
      <c r="W394" s="2" t="s">
        <v>71</v>
      </c>
      <c r="X394" t="str">
        <f t="shared" si="31"/>
        <v>1000001010KERAMIK 123RIZALAGT609898FRdRapolino Bone60x302BOX2,16M2140000Hijau2800004526631245267120280000Depok</v>
      </c>
    </row>
    <row r="395" spans="1:24" x14ac:dyDescent="0.3">
      <c r="A395" s="2">
        <v>1000001010</v>
      </c>
      <c r="B395" s="2" t="s">
        <v>63</v>
      </c>
      <c r="C395" s="2" t="s">
        <v>82</v>
      </c>
      <c r="D395" s="2" t="s">
        <v>179</v>
      </c>
      <c r="E395" s="2" t="s">
        <v>180</v>
      </c>
      <c r="F395" s="2" t="s">
        <v>32</v>
      </c>
      <c r="G395" s="3">
        <v>-2</v>
      </c>
      <c r="H395" s="2" t="s">
        <v>68</v>
      </c>
      <c r="I395" s="4">
        <v>-2.16</v>
      </c>
      <c r="J395" s="2" t="s">
        <v>69</v>
      </c>
      <c r="K395" s="3">
        <v>140000</v>
      </c>
      <c r="L395" s="3" t="s">
        <v>144</v>
      </c>
      <c r="M395" s="3">
        <v>-280000</v>
      </c>
      <c r="N395" s="5">
        <v>45266</v>
      </c>
      <c r="O395" s="43">
        <f t="shared" si="34"/>
        <v>3</v>
      </c>
      <c r="P395" s="43">
        <f t="shared" si="32"/>
        <v>12</v>
      </c>
      <c r="Q395" s="5">
        <v>45267</v>
      </c>
      <c r="R395" s="43">
        <f t="shared" si="35"/>
        <v>12</v>
      </c>
      <c r="S395" s="2"/>
      <c r="T395" s="2"/>
      <c r="U395" s="6">
        <v>0</v>
      </c>
      <c r="V395" s="45">
        <f t="shared" si="33"/>
        <v>-280000</v>
      </c>
      <c r="W395" s="2" t="s">
        <v>71</v>
      </c>
      <c r="X395" t="str">
        <f t="shared" si="31"/>
        <v>1000001010KERAMIK 123RIZALAGT609898FRdRapolino Bone60x30-2BOX-2,16M2140000Hijau-2800004526631245267120-280000Depok</v>
      </c>
    </row>
    <row r="396" spans="1:24" x14ac:dyDescent="0.3">
      <c r="A396" s="2">
        <v>1000001212</v>
      </c>
      <c r="B396" s="2" t="s">
        <v>72</v>
      </c>
      <c r="C396" s="2" t="s">
        <v>64</v>
      </c>
      <c r="D396" s="2" t="s">
        <v>181</v>
      </c>
      <c r="E396" s="2" t="s">
        <v>182</v>
      </c>
      <c r="F396" s="2" t="s">
        <v>32</v>
      </c>
      <c r="G396" s="3">
        <v>49</v>
      </c>
      <c r="H396" s="2" t="s">
        <v>68</v>
      </c>
      <c r="I396" s="4">
        <v>52.92</v>
      </c>
      <c r="J396" s="2" t="s">
        <v>69</v>
      </c>
      <c r="K396" s="3">
        <v>140000</v>
      </c>
      <c r="L396" s="3" t="s">
        <v>144</v>
      </c>
      <c r="M396" s="3">
        <v>6860000</v>
      </c>
      <c r="N396" s="5">
        <v>45282</v>
      </c>
      <c r="O396" s="43">
        <f t="shared" si="34"/>
        <v>5</v>
      </c>
      <c r="P396" s="43">
        <f t="shared" si="32"/>
        <v>12</v>
      </c>
      <c r="Q396" s="5">
        <v>45283</v>
      </c>
      <c r="R396" s="43">
        <f t="shared" si="35"/>
        <v>12</v>
      </c>
      <c r="S396" s="2"/>
      <c r="T396" s="2"/>
      <c r="U396" s="2">
        <v>0</v>
      </c>
      <c r="V396" s="45">
        <f t="shared" si="33"/>
        <v>6860000</v>
      </c>
      <c r="W396" s="2" t="s">
        <v>75</v>
      </c>
      <c r="X396" t="str">
        <f t="shared" si="31"/>
        <v>1000001212KARYA MATERIALBAMBANGAGT609899FRdRapolino Siena60x3049BOX52,92M2140000Hijau686000045282512452831206860000Bekasi</v>
      </c>
    </row>
    <row r="397" spans="1:24" x14ac:dyDescent="0.3">
      <c r="A397" s="2">
        <v>1000001212</v>
      </c>
      <c r="B397" s="2" t="s">
        <v>72</v>
      </c>
      <c r="C397" s="2" t="s">
        <v>64</v>
      </c>
      <c r="D397" s="2" t="s">
        <v>177</v>
      </c>
      <c r="E397" s="2" t="s">
        <v>178</v>
      </c>
      <c r="F397" s="2" t="s">
        <v>32</v>
      </c>
      <c r="G397" s="3">
        <v>1</v>
      </c>
      <c r="H397" s="2" t="s">
        <v>68</v>
      </c>
      <c r="I397" s="4">
        <v>1.08</v>
      </c>
      <c r="J397" s="2" t="s">
        <v>69</v>
      </c>
      <c r="K397" s="3">
        <v>140000</v>
      </c>
      <c r="L397" s="3" t="s">
        <v>144</v>
      </c>
      <c r="M397" s="3">
        <v>140000</v>
      </c>
      <c r="N397" s="5">
        <v>45260</v>
      </c>
      <c r="O397" s="43">
        <f t="shared" si="34"/>
        <v>4</v>
      </c>
      <c r="P397" s="43">
        <f t="shared" si="32"/>
        <v>11</v>
      </c>
      <c r="Q397" s="5">
        <v>45262</v>
      </c>
      <c r="R397" s="43">
        <f t="shared" si="35"/>
        <v>12</v>
      </c>
      <c r="S397" s="2"/>
      <c r="T397" s="2"/>
      <c r="U397" s="2">
        <v>0</v>
      </c>
      <c r="V397" s="45">
        <f t="shared" si="33"/>
        <v>140000</v>
      </c>
      <c r="W397" s="2" t="s">
        <v>75</v>
      </c>
      <c r="X397" t="str">
        <f t="shared" si="31"/>
        <v>1000001212KARYA MATERIALBAMBANGAGT609815FRdGregiro Grigio60x301BOX1,08M2140000Hijau1400004526041145262120140000Bekasi</v>
      </c>
    </row>
    <row r="398" spans="1:24" x14ac:dyDescent="0.3">
      <c r="A398" s="2">
        <v>1000001212</v>
      </c>
      <c r="B398" s="2" t="s">
        <v>72</v>
      </c>
      <c r="C398" s="2" t="s">
        <v>64</v>
      </c>
      <c r="D398" s="2" t="s">
        <v>181</v>
      </c>
      <c r="E398" s="2" t="s">
        <v>182</v>
      </c>
      <c r="F398" s="2" t="s">
        <v>32</v>
      </c>
      <c r="G398" s="3">
        <v>6</v>
      </c>
      <c r="H398" s="2" t="s">
        <v>68</v>
      </c>
      <c r="I398" s="4">
        <v>6.48</v>
      </c>
      <c r="J398" s="2" t="s">
        <v>69</v>
      </c>
      <c r="K398" s="3">
        <v>140000</v>
      </c>
      <c r="L398" s="3" t="s">
        <v>144</v>
      </c>
      <c r="M398" s="3">
        <v>840000</v>
      </c>
      <c r="N398" s="5">
        <v>45260</v>
      </c>
      <c r="O398" s="43">
        <f t="shared" si="34"/>
        <v>4</v>
      </c>
      <c r="P398" s="43">
        <f t="shared" si="32"/>
        <v>11</v>
      </c>
      <c r="Q398" s="5">
        <v>45262</v>
      </c>
      <c r="R398" s="43">
        <f t="shared" si="35"/>
        <v>12</v>
      </c>
      <c r="S398" s="2"/>
      <c r="T398" s="2"/>
      <c r="U398" s="2">
        <v>0</v>
      </c>
      <c r="V398" s="45">
        <f t="shared" si="33"/>
        <v>840000</v>
      </c>
      <c r="W398" s="2" t="s">
        <v>75</v>
      </c>
      <c r="X398" t="str">
        <f t="shared" si="31"/>
        <v>1000001212KARYA MATERIALBAMBANGAGT609899FRdRapolino Siena60x306BOX6,48M2140000Hijau8400004526041145262120840000Bekasi</v>
      </c>
    </row>
    <row r="399" spans="1:24" x14ac:dyDescent="0.3">
      <c r="A399" s="2">
        <v>1000001212</v>
      </c>
      <c r="B399" s="2" t="s">
        <v>72</v>
      </c>
      <c r="C399" s="2" t="s">
        <v>64</v>
      </c>
      <c r="D399" s="2" t="s">
        <v>181</v>
      </c>
      <c r="E399" s="2" t="s">
        <v>182</v>
      </c>
      <c r="F399" s="2" t="s">
        <v>32</v>
      </c>
      <c r="G399" s="3">
        <v>1</v>
      </c>
      <c r="H399" s="2" t="s">
        <v>68</v>
      </c>
      <c r="I399" s="4">
        <v>1.08</v>
      </c>
      <c r="J399" s="2" t="s">
        <v>69</v>
      </c>
      <c r="K399" s="3">
        <v>140000</v>
      </c>
      <c r="L399" s="3" t="s">
        <v>144</v>
      </c>
      <c r="M399" s="3">
        <v>140000</v>
      </c>
      <c r="N399" s="5">
        <v>45268</v>
      </c>
      <c r="O399" s="43">
        <f t="shared" si="34"/>
        <v>5</v>
      </c>
      <c r="P399" s="43">
        <f t="shared" si="32"/>
        <v>12</v>
      </c>
      <c r="Q399" s="5">
        <v>45268</v>
      </c>
      <c r="R399" s="43">
        <f t="shared" si="35"/>
        <v>12</v>
      </c>
      <c r="S399" s="2"/>
      <c r="T399" s="2"/>
      <c r="U399" s="2">
        <v>0</v>
      </c>
      <c r="V399" s="45">
        <f t="shared" si="33"/>
        <v>140000</v>
      </c>
      <c r="W399" s="2" t="s">
        <v>75</v>
      </c>
      <c r="X399" t="str">
        <f t="shared" si="31"/>
        <v>1000001212KARYA MATERIALBAMBANGAGT609899FRdRapolino Siena60x301BOX1,08M2140000Hijau1400004526851245268120140000Bekasi</v>
      </c>
    </row>
    <row r="400" spans="1:24" x14ac:dyDescent="0.3">
      <c r="A400" s="2">
        <v>1000001010</v>
      </c>
      <c r="B400" s="2" t="s">
        <v>63</v>
      </c>
      <c r="C400" s="2" t="s">
        <v>64</v>
      </c>
      <c r="D400" s="2" t="s">
        <v>149</v>
      </c>
      <c r="E400" s="2" t="s">
        <v>150</v>
      </c>
      <c r="F400" s="2" t="s">
        <v>67</v>
      </c>
      <c r="G400" s="3">
        <v>18</v>
      </c>
      <c r="H400" s="2" t="s">
        <v>68</v>
      </c>
      <c r="I400" s="4">
        <v>19.440000000000001</v>
      </c>
      <c r="J400" s="2" t="s">
        <v>69</v>
      </c>
      <c r="K400" s="3">
        <v>150000</v>
      </c>
      <c r="L400" s="3" t="s">
        <v>183</v>
      </c>
      <c r="M400" s="3">
        <v>2700000</v>
      </c>
      <c r="N400" s="5">
        <v>44936</v>
      </c>
      <c r="O400" s="43">
        <f t="shared" si="34"/>
        <v>2</v>
      </c>
      <c r="P400" s="43">
        <f t="shared" si="32"/>
        <v>1</v>
      </c>
      <c r="Q400" s="5">
        <v>44936</v>
      </c>
      <c r="R400" s="43">
        <f t="shared" si="35"/>
        <v>1</v>
      </c>
      <c r="S400" s="2"/>
      <c r="T400" s="2"/>
      <c r="U400" s="2">
        <v>0</v>
      </c>
      <c r="V400" s="45">
        <f t="shared" si="33"/>
        <v>2700000</v>
      </c>
      <c r="W400" s="2" t="s">
        <v>71</v>
      </c>
      <c r="X400" t="str">
        <f t="shared" si="31"/>
        <v>1000001010KERAMIK 123BAMBANGAGT602451RdChicago Grey60X6018BOX19,44M2150000Pink2700000449362144936102700000Depok</v>
      </c>
    </row>
    <row r="401" spans="1:24" x14ac:dyDescent="0.3">
      <c r="A401" s="2">
        <v>1000001111</v>
      </c>
      <c r="B401" s="2" t="s">
        <v>131</v>
      </c>
      <c r="C401" s="2" t="s">
        <v>132</v>
      </c>
      <c r="D401" s="2" t="s">
        <v>161</v>
      </c>
      <c r="E401" s="2" t="s">
        <v>162</v>
      </c>
      <c r="F401" s="2" t="s">
        <v>67</v>
      </c>
      <c r="G401" s="3">
        <v>15</v>
      </c>
      <c r="H401" s="2" t="s">
        <v>68</v>
      </c>
      <c r="I401" s="4">
        <v>16.2</v>
      </c>
      <c r="J401" s="2" t="s">
        <v>69</v>
      </c>
      <c r="K401" s="3">
        <v>150000</v>
      </c>
      <c r="L401" s="3" t="s">
        <v>183</v>
      </c>
      <c r="M401" s="3">
        <v>2250000</v>
      </c>
      <c r="N401" s="5">
        <v>45105</v>
      </c>
      <c r="O401" s="43">
        <f t="shared" si="34"/>
        <v>3</v>
      </c>
      <c r="P401" s="43">
        <f t="shared" si="32"/>
        <v>6</v>
      </c>
      <c r="Q401" s="5">
        <v>45107</v>
      </c>
      <c r="R401" s="43">
        <f t="shared" si="35"/>
        <v>6</v>
      </c>
      <c r="S401" s="2"/>
      <c r="T401" s="2"/>
      <c r="U401" s="6">
        <v>0</v>
      </c>
      <c r="V401" s="45">
        <f t="shared" si="33"/>
        <v>2250000</v>
      </c>
      <c r="W401" s="2" t="s">
        <v>133</v>
      </c>
      <c r="X401" t="str">
        <f t="shared" si="31"/>
        <v>1000001111NIA BANGUNANHARRYAGT602067CRdShibuya Ash60X6015BOX16,2M2150000Pink2250000451053645107602250000Jakarta</v>
      </c>
    </row>
    <row r="402" spans="1:24" x14ac:dyDescent="0.3">
      <c r="A402" s="2">
        <v>1000001111</v>
      </c>
      <c r="B402" s="2" t="s">
        <v>131</v>
      </c>
      <c r="C402" s="2" t="s">
        <v>132</v>
      </c>
      <c r="D402" s="2" t="s">
        <v>184</v>
      </c>
      <c r="E402" s="2" t="s">
        <v>185</v>
      </c>
      <c r="F402" s="2" t="s">
        <v>32</v>
      </c>
      <c r="G402" s="3">
        <v>142</v>
      </c>
      <c r="H402" s="2" t="s">
        <v>68</v>
      </c>
      <c r="I402" s="4">
        <v>153.36000000000001</v>
      </c>
      <c r="J402" s="2" t="s">
        <v>69</v>
      </c>
      <c r="K402" s="3">
        <v>150000</v>
      </c>
      <c r="L402" s="3" t="s">
        <v>183</v>
      </c>
      <c r="M402" s="3">
        <v>21300000</v>
      </c>
      <c r="N402" s="5">
        <v>44944</v>
      </c>
      <c r="O402" s="43">
        <f t="shared" si="34"/>
        <v>3</v>
      </c>
      <c r="P402" s="43">
        <f t="shared" si="32"/>
        <v>1</v>
      </c>
      <c r="Q402" s="5">
        <v>44944</v>
      </c>
      <c r="R402" s="43">
        <f t="shared" si="35"/>
        <v>1</v>
      </c>
      <c r="S402" s="2"/>
      <c r="T402" s="2"/>
      <c r="U402" s="2">
        <v>0</v>
      </c>
      <c r="V402" s="45">
        <f t="shared" si="33"/>
        <v>21300000</v>
      </c>
      <c r="W402" s="2" t="s">
        <v>133</v>
      </c>
      <c r="X402" t="str">
        <f t="shared" si="31"/>
        <v>1000001111NIA BANGUNANHARRYAGT609852FRdAvenza Carrara60x30142BOX153,36M2150000Pink213000004494431449441021300000Jakarta</v>
      </c>
    </row>
    <row r="403" spans="1:24" x14ac:dyDescent="0.3">
      <c r="A403" s="2">
        <v>1000001212</v>
      </c>
      <c r="B403" s="2" t="s">
        <v>72</v>
      </c>
      <c r="C403" s="2" t="s">
        <v>64</v>
      </c>
      <c r="D403" s="2" t="s">
        <v>186</v>
      </c>
      <c r="E403" s="2" t="s">
        <v>187</v>
      </c>
      <c r="F403" s="2" t="s">
        <v>32</v>
      </c>
      <c r="G403" s="3">
        <v>3</v>
      </c>
      <c r="H403" s="2" t="s">
        <v>68</v>
      </c>
      <c r="I403" s="4">
        <v>3.24</v>
      </c>
      <c r="J403" s="2" t="s">
        <v>69</v>
      </c>
      <c r="K403" s="3">
        <v>150000</v>
      </c>
      <c r="L403" s="3" t="s">
        <v>183</v>
      </c>
      <c r="M403" s="3">
        <v>450000</v>
      </c>
      <c r="N403" s="5">
        <v>44949</v>
      </c>
      <c r="O403" s="43">
        <f t="shared" si="34"/>
        <v>1</v>
      </c>
      <c r="P403" s="43">
        <f t="shared" si="32"/>
        <v>1</v>
      </c>
      <c r="Q403" s="5">
        <v>44950</v>
      </c>
      <c r="R403" s="43">
        <f t="shared" si="35"/>
        <v>1</v>
      </c>
      <c r="S403" s="2"/>
      <c r="T403" s="2"/>
      <c r="U403" s="6">
        <v>0</v>
      </c>
      <c r="V403" s="45">
        <f t="shared" si="33"/>
        <v>450000</v>
      </c>
      <c r="W403" s="2" t="s">
        <v>75</v>
      </c>
      <c r="X403" t="str">
        <f t="shared" si="31"/>
        <v>1000001212KARYA MATERIALBAMBANGAGT609856FRdBotticino Natural60x303BOX3,24M2150000Pink45000044949114495010450000Bekasi</v>
      </c>
    </row>
    <row r="404" spans="1:24" x14ac:dyDescent="0.3">
      <c r="A404" s="2">
        <v>1000001212</v>
      </c>
      <c r="B404" s="2" t="s">
        <v>72</v>
      </c>
      <c r="C404" s="2" t="s">
        <v>64</v>
      </c>
      <c r="D404" s="2" t="s">
        <v>186</v>
      </c>
      <c r="E404" s="2" t="s">
        <v>187</v>
      </c>
      <c r="F404" s="2" t="s">
        <v>32</v>
      </c>
      <c r="G404" s="3">
        <v>24</v>
      </c>
      <c r="H404" s="2" t="s">
        <v>68</v>
      </c>
      <c r="I404" s="4">
        <v>25.92</v>
      </c>
      <c r="J404" s="2" t="s">
        <v>69</v>
      </c>
      <c r="K404" s="3">
        <v>150000</v>
      </c>
      <c r="L404" s="3" t="s">
        <v>183</v>
      </c>
      <c r="M404" s="3">
        <v>3600000</v>
      </c>
      <c r="N404" s="5">
        <v>44957</v>
      </c>
      <c r="O404" s="43">
        <f t="shared" si="34"/>
        <v>2</v>
      </c>
      <c r="P404" s="43">
        <f t="shared" si="32"/>
        <v>1</v>
      </c>
      <c r="Q404" s="5">
        <v>44957</v>
      </c>
      <c r="R404" s="43">
        <f t="shared" si="35"/>
        <v>1</v>
      </c>
      <c r="S404" s="2"/>
      <c r="T404" s="2"/>
      <c r="U404" s="6">
        <v>0</v>
      </c>
      <c r="V404" s="45">
        <f t="shared" si="33"/>
        <v>3600000</v>
      </c>
      <c r="W404" s="2" t="s">
        <v>75</v>
      </c>
      <c r="X404" t="str">
        <f t="shared" si="31"/>
        <v>1000001212KARYA MATERIALBAMBANGAGT609856FRdBotticino Natural60x3024BOX25,92M2150000Pink3600000449572144957103600000Bekasi</v>
      </c>
    </row>
    <row r="405" spans="1:24" x14ac:dyDescent="0.3">
      <c r="A405" s="2">
        <v>1000001212</v>
      </c>
      <c r="B405" s="2" t="s">
        <v>72</v>
      </c>
      <c r="C405" s="2" t="s">
        <v>64</v>
      </c>
      <c r="D405" s="2" t="s">
        <v>186</v>
      </c>
      <c r="E405" s="2" t="s">
        <v>187</v>
      </c>
      <c r="F405" s="2" t="s">
        <v>32</v>
      </c>
      <c r="G405" s="3">
        <v>38</v>
      </c>
      <c r="H405" s="2" t="s">
        <v>68</v>
      </c>
      <c r="I405" s="4">
        <v>41.04</v>
      </c>
      <c r="J405" s="2" t="s">
        <v>69</v>
      </c>
      <c r="K405" s="3">
        <v>150000</v>
      </c>
      <c r="L405" s="3" t="s">
        <v>183</v>
      </c>
      <c r="M405" s="3">
        <v>5700000</v>
      </c>
      <c r="N405" s="5">
        <v>44930</v>
      </c>
      <c r="O405" s="43">
        <f t="shared" si="34"/>
        <v>3</v>
      </c>
      <c r="P405" s="43">
        <f t="shared" si="32"/>
        <v>1</v>
      </c>
      <c r="Q405" s="5">
        <v>44931</v>
      </c>
      <c r="R405" s="43">
        <f t="shared" si="35"/>
        <v>1</v>
      </c>
      <c r="S405" s="2"/>
      <c r="T405" s="2"/>
      <c r="U405" s="6">
        <v>0</v>
      </c>
      <c r="V405" s="45">
        <f t="shared" si="33"/>
        <v>5700000</v>
      </c>
      <c r="W405" s="2" t="s">
        <v>75</v>
      </c>
      <c r="X405" t="str">
        <f t="shared" si="31"/>
        <v>1000001212KARYA MATERIALBAMBANGAGT609856FRdBotticino Natural60x3038BOX41,04M2150000Pink5700000449303144931105700000Bekasi</v>
      </c>
    </row>
    <row r="406" spans="1:24" x14ac:dyDescent="0.3">
      <c r="A406" s="2">
        <v>1000001010</v>
      </c>
      <c r="B406" s="2" t="s">
        <v>63</v>
      </c>
      <c r="C406" s="2" t="s">
        <v>64</v>
      </c>
      <c r="D406" s="2" t="s">
        <v>188</v>
      </c>
      <c r="E406" s="2" t="s">
        <v>189</v>
      </c>
      <c r="F406" s="2" t="s">
        <v>32</v>
      </c>
      <c r="G406" s="3">
        <v>30</v>
      </c>
      <c r="H406" s="2" t="s">
        <v>68</v>
      </c>
      <c r="I406" s="4">
        <v>32.4</v>
      </c>
      <c r="J406" s="2" t="s">
        <v>69</v>
      </c>
      <c r="K406" s="3">
        <v>150000</v>
      </c>
      <c r="L406" s="3" t="s">
        <v>183</v>
      </c>
      <c r="M406" s="3">
        <v>4500000</v>
      </c>
      <c r="N406" s="5">
        <v>44939</v>
      </c>
      <c r="O406" s="43">
        <f t="shared" si="34"/>
        <v>5</v>
      </c>
      <c r="P406" s="43">
        <f t="shared" si="32"/>
        <v>1</v>
      </c>
      <c r="Q406" s="5">
        <v>44939</v>
      </c>
      <c r="R406" s="43">
        <f t="shared" si="35"/>
        <v>1</v>
      </c>
      <c r="S406" s="2"/>
      <c r="T406" s="2"/>
      <c r="U406" s="2">
        <v>0</v>
      </c>
      <c r="V406" s="45">
        <f t="shared" si="33"/>
        <v>4500000</v>
      </c>
      <c r="W406" s="2" t="s">
        <v>71</v>
      </c>
      <c r="X406" t="str">
        <f t="shared" si="31"/>
        <v>1000001010KERAMIK 123BAMBANGAGT609862FRdDublin Grey60x3030BOX32,4M2150000Pink4500000449395144939104500000Depok</v>
      </c>
    </row>
    <row r="407" spans="1:24" x14ac:dyDescent="0.3">
      <c r="A407" s="2">
        <v>1000001212</v>
      </c>
      <c r="B407" s="2" t="s">
        <v>72</v>
      </c>
      <c r="C407" s="2" t="s">
        <v>64</v>
      </c>
      <c r="D407" s="2" t="s">
        <v>190</v>
      </c>
      <c r="E407" s="2" t="s">
        <v>191</v>
      </c>
      <c r="F407" s="2" t="s">
        <v>32</v>
      </c>
      <c r="G407" s="3">
        <v>8</v>
      </c>
      <c r="H407" s="2" t="s">
        <v>68</v>
      </c>
      <c r="I407" s="4">
        <v>8.64</v>
      </c>
      <c r="J407" s="2" t="s">
        <v>69</v>
      </c>
      <c r="K407" s="3">
        <v>150000</v>
      </c>
      <c r="L407" s="3" t="s">
        <v>183</v>
      </c>
      <c r="M407" s="3">
        <v>1200000</v>
      </c>
      <c r="N407" s="5">
        <v>44949</v>
      </c>
      <c r="O407" s="43">
        <f t="shared" si="34"/>
        <v>1</v>
      </c>
      <c r="P407" s="43">
        <f t="shared" si="32"/>
        <v>1</v>
      </c>
      <c r="Q407" s="5">
        <v>44949</v>
      </c>
      <c r="R407" s="43">
        <f t="shared" si="35"/>
        <v>1</v>
      </c>
      <c r="S407" s="2"/>
      <c r="T407" s="2"/>
      <c r="U407" s="6">
        <v>0</v>
      </c>
      <c r="V407" s="45">
        <f t="shared" si="33"/>
        <v>1200000</v>
      </c>
      <c r="W407" s="2" t="s">
        <v>75</v>
      </c>
      <c r="X407" t="str">
        <f t="shared" si="31"/>
        <v>1000001212KARYA MATERIALBAMBANGAGT609877FRdRhodes Perla60x308BOX8,64M2150000Pink1200000449491144949101200000Bekasi</v>
      </c>
    </row>
    <row r="408" spans="1:24" x14ac:dyDescent="0.3">
      <c r="A408" s="2">
        <v>1000001212</v>
      </c>
      <c r="B408" s="2" t="s">
        <v>72</v>
      </c>
      <c r="C408" s="2" t="s">
        <v>64</v>
      </c>
      <c r="D408" s="2" t="s">
        <v>192</v>
      </c>
      <c r="E408" s="2" t="s">
        <v>193</v>
      </c>
      <c r="F408" s="2" t="s">
        <v>32</v>
      </c>
      <c r="G408" s="3">
        <v>123</v>
      </c>
      <c r="H408" s="2" t="s">
        <v>68</v>
      </c>
      <c r="I408" s="4">
        <v>132.84</v>
      </c>
      <c r="J408" s="2" t="s">
        <v>69</v>
      </c>
      <c r="K408" s="3">
        <v>150000</v>
      </c>
      <c r="L408" s="3" t="s">
        <v>183</v>
      </c>
      <c r="M408" s="3">
        <v>18450000</v>
      </c>
      <c r="N408" s="5">
        <v>44949</v>
      </c>
      <c r="O408" s="43">
        <f t="shared" si="34"/>
        <v>1</v>
      </c>
      <c r="P408" s="43">
        <f t="shared" si="32"/>
        <v>1</v>
      </c>
      <c r="Q408" s="5">
        <v>44949</v>
      </c>
      <c r="R408" s="43">
        <f t="shared" si="35"/>
        <v>1</v>
      </c>
      <c r="S408" s="2"/>
      <c r="T408" s="2"/>
      <c r="U408" s="6">
        <v>0</v>
      </c>
      <c r="V408" s="45">
        <f t="shared" si="33"/>
        <v>18450000</v>
      </c>
      <c r="W408" s="2" t="s">
        <v>75</v>
      </c>
      <c r="X408" t="str">
        <f t="shared" si="31"/>
        <v>1000001212KARYA MATERIALBAMBANGAGT609883FRdKalmar Arabescato60x30123BOX132,84M2150000Pink184500004494911449491018450000Bekasi</v>
      </c>
    </row>
    <row r="409" spans="1:24" x14ac:dyDescent="0.3">
      <c r="A409" s="2">
        <v>1000001212</v>
      </c>
      <c r="B409" s="2" t="s">
        <v>72</v>
      </c>
      <c r="C409" s="2" t="s">
        <v>64</v>
      </c>
      <c r="D409" s="2" t="s">
        <v>192</v>
      </c>
      <c r="E409" s="2" t="s">
        <v>193</v>
      </c>
      <c r="F409" s="2" t="s">
        <v>32</v>
      </c>
      <c r="G409" s="3">
        <v>54</v>
      </c>
      <c r="H409" s="2" t="s">
        <v>68</v>
      </c>
      <c r="I409" s="4">
        <v>58.32</v>
      </c>
      <c r="J409" s="2" t="s">
        <v>69</v>
      </c>
      <c r="K409" s="3">
        <v>150000</v>
      </c>
      <c r="L409" s="3" t="s">
        <v>183</v>
      </c>
      <c r="M409" s="3">
        <v>8100000</v>
      </c>
      <c r="N409" s="5">
        <v>44931</v>
      </c>
      <c r="O409" s="43">
        <f t="shared" si="34"/>
        <v>4</v>
      </c>
      <c r="P409" s="43">
        <f t="shared" si="32"/>
        <v>1</v>
      </c>
      <c r="Q409" s="5">
        <v>44931</v>
      </c>
      <c r="R409" s="43">
        <f t="shared" si="35"/>
        <v>1</v>
      </c>
      <c r="S409" s="2"/>
      <c r="T409" s="2"/>
      <c r="U409" s="6">
        <v>0</v>
      </c>
      <c r="V409" s="45">
        <f t="shared" si="33"/>
        <v>8100000</v>
      </c>
      <c r="W409" s="2" t="s">
        <v>75</v>
      </c>
      <c r="X409" t="str">
        <f t="shared" si="31"/>
        <v>1000001212KARYA MATERIALBAMBANGAGT609883FRdKalmar Arabescato60x3054BOX58,32M2150000Pink8100000449314144931108100000Bekasi</v>
      </c>
    </row>
    <row r="410" spans="1:24" x14ac:dyDescent="0.3">
      <c r="A410" s="2">
        <v>1000001212</v>
      </c>
      <c r="B410" s="2" t="s">
        <v>72</v>
      </c>
      <c r="C410" s="2" t="s">
        <v>64</v>
      </c>
      <c r="D410" s="2" t="s">
        <v>194</v>
      </c>
      <c r="E410" s="2" t="s">
        <v>195</v>
      </c>
      <c r="F410" s="2" t="s">
        <v>32</v>
      </c>
      <c r="G410" s="3">
        <v>101</v>
      </c>
      <c r="H410" s="2" t="s">
        <v>68</v>
      </c>
      <c r="I410" s="4">
        <v>109.08</v>
      </c>
      <c r="J410" s="2" t="s">
        <v>69</v>
      </c>
      <c r="K410" s="3">
        <v>150000</v>
      </c>
      <c r="L410" s="3" t="s">
        <v>183</v>
      </c>
      <c r="M410" s="3">
        <v>15150000</v>
      </c>
      <c r="N410" s="5">
        <v>44977</v>
      </c>
      <c r="O410" s="43">
        <f t="shared" si="34"/>
        <v>1</v>
      </c>
      <c r="P410" s="43">
        <f t="shared" si="32"/>
        <v>2</v>
      </c>
      <c r="Q410" s="5">
        <v>44977</v>
      </c>
      <c r="R410" s="43">
        <f t="shared" si="35"/>
        <v>2</v>
      </c>
      <c r="S410" s="2"/>
      <c r="T410" s="2"/>
      <c r="U410" s="6">
        <v>0</v>
      </c>
      <c r="V410" s="45">
        <f t="shared" si="33"/>
        <v>15150000</v>
      </c>
      <c r="W410" s="2" t="s">
        <v>75</v>
      </c>
      <c r="X410" t="str">
        <f t="shared" si="31"/>
        <v>1000001212KARYA MATERIALBAMBANGAGT609873FRdLinosa Grigio60x30101BOX109,08M2150000Pink151500004497712449772015150000Bekasi</v>
      </c>
    </row>
    <row r="411" spans="1:24" x14ac:dyDescent="0.3">
      <c r="A411" s="2">
        <v>1000001212</v>
      </c>
      <c r="B411" s="2" t="s">
        <v>72</v>
      </c>
      <c r="C411" s="2" t="s">
        <v>64</v>
      </c>
      <c r="D411" s="2" t="s">
        <v>194</v>
      </c>
      <c r="E411" s="2" t="s">
        <v>195</v>
      </c>
      <c r="F411" s="2" t="s">
        <v>32</v>
      </c>
      <c r="G411" s="3">
        <v>7</v>
      </c>
      <c r="H411" s="2" t="s">
        <v>68</v>
      </c>
      <c r="I411" s="4">
        <v>7.56</v>
      </c>
      <c r="J411" s="2" t="s">
        <v>69</v>
      </c>
      <c r="K411" s="3">
        <v>150000</v>
      </c>
      <c r="L411" s="3" t="s">
        <v>183</v>
      </c>
      <c r="M411" s="3">
        <v>1050000</v>
      </c>
      <c r="N411" s="5">
        <v>44978</v>
      </c>
      <c r="O411" s="43">
        <f t="shared" si="34"/>
        <v>2</v>
      </c>
      <c r="P411" s="43">
        <f t="shared" si="32"/>
        <v>2</v>
      </c>
      <c r="Q411" s="5">
        <v>44978</v>
      </c>
      <c r="R411" s="43">
        <f t="shared" si="35"/>
        <v>2</v>
      </c>
      <c r="S411" s="2"/>
      <c r="T411" s="2"/>
      <c r="U411" s="6">
        <v>0</v>
      </c>
      <c r="V411" s="45">
        <f t="shared" si="33"/>
        <v>1050000</v>
      </c>
      <c r="W411" s="2" t="s">
        <v>75</v>
      </c>
      <c r="X411" t="str">
        <f t="shared" si="31"/>
        <v>1000001212KARYA MATERIALBAMBANGAGT609873FRdLinosa Grigio60x307BOX7,56M2150000Pink1050000449782244978201050000Bekasi</v>
      </c>
    </row>
    <row r="412" spans="1:24" x14ac:dyDescent="0.3">
      <c r="A412" s="2">
        <v>1000001212</v>
      </c>
      <c r="B412" s="2" t="s">
        <v>72</v>
      </c>
      <c r="C412" s="2" t="s">
        <v>64</v>
      </c>
      <c r="D412" s="2" t="s">
        <v>194</v>
      </c>
      <c r="E412" s="2" t="s">
        <v>195</v>
      </c>
      <c r="F412" s="2" t="s">
        <v>32</v>
      </c>
      <c r="G412" s="3">
        <v>14</v>
      </c>
      <c r="H412" s="2" t="s">
        <v>68</v>
      </c>
      <c r="I412" s="4">
        <v>15.12</v>
      </c>
      <c r="J412" s="2" t="s">
        <v>69</v>
      </c>
      <c r="K412" s="3">
        <v>150000</v>
      </c>
      <c r="L412" s="3" t="s">
        <v>183</v>
      </c>
      <c r="M412" s="3">
        <v>2100000</v>
      </c>
      <c r="N412" s="5">
        <v>44978</v>
      </c>
      <c r="O412" s="43">
        <f t="shared" si="34"/>
        <v>2</v>
      </c>
      <c r="P412" s="43">
        <f t="shared" si="32"/>
        <v>2</v>
      </c>
      <c r="Q412" s="5">
        <v>44978</v>
      </c>
      <c r="R412" s="43">
        <f t="shared" si="35"/>
        <v>2</v>
      </c>
      <c r="S412" s="2"/>
      <c r="T412" s="2"/>
      <c r="U412" s="6">
        <v>0</v>
      </c>
      <c r="V412" s="45">
        <f t="shared" si="33"/>
        <v>2100000</v>
      </c>
      <c r="W412" s="2" t="s">
        <v>75</v>
      </c>
      <c r="X412" t="str">
        <f t="shared" si="31"/>
        <v>1000001212KARYA MATERIALBAMBANGAGT609873FRdLinosa Grigio60x3014BOX15,12M2150000Pink2100000449782244978202100000Bekasi</v>
      </c>
    </row>
    <row r="413" spans="1:24" x14ac:dyDescent="0.3">
      <c r="A413" s="2">
        <v>1000001212</v>
      </c>
      <c r="B413" s="2" t="s">
        <v>72</v>
      </c>
      <c r="C413" s="2" t="s">
        <v>64</v>
      </c>
      <c r="D413" s="2" t="s">
        <v>190</v>
      </c>
      <c r="E413" s="2" t="s">
        <v>191</v>
      </c>
      <c r="F413" s="2" t="s">
        <v>32</v>
      </c>
      <c r="G413" s="3">
        <v>35</v>
      </c>
      <c r="H413" s="2" t="s">
        <v>68</v>
      </c>
      <c r="I413" s="4">
        <v>37.799999999999997</v>
      </c>
      <c r="J413" s="2" t="s">
        <v>69</v>
      </c>
      <c r="K413" s="3">
        <v>150000</v>
      </c>
      <c r="L413" s="3" t="s">
        <v>183</v>
      </c>
      <c r="M413" s="3">
        <v>5250000</v>
      </c>
      <c r="N413" s="5">
        <v>44979</v>
      </c>
      <c r="O413" s="43">
        <f t="shared" si="34"/>
        <v>3</v>
      </c>
      <c r="P413" s="43">
        <f t="shared" si="32"/>
        <v>2</v>
      </c>
      <c r="Q413" s="5">
        <v>44981</v>
      </c>
      <c r="R413" s="43">
        <f t="shared" si="35"/>
        <v>2</v>
      </c>
      <c r="S413" s="2"/>
      <c r="T413" s="2"/>
      <c r="U413" s="6">
        <v>0</v>
      </c>
      <c r="V413" s="45">
        <f t="shared" si="33"/>
        <v>5250000</v>
      </c>
      <c r="W413" s="2" t="s">
        <v>75</v>
      </c>
      <c r="X413" t="str">
        <f t="shared" si="31"/>
        <v>1000001212KARYA MATERIALBAMBANGAGT609877FRdRhodes Perla60x3035BOX37,8M2150000Pink5250000449793244981205250000Bekasi</v>
      </c>
    </row>
    <row r="414" spans="1:24" x14ac:dyDescent="0.3">
      <c r="A414" s="2">
        <v>1000001212</v>
      </c>
      <c r="B414" s="2" t="s">
        <v>72</v>
      </c>
      <c r="C414" s="2" t="s">
        <v>64</v>
      </c>
      <c r="D414" s="2" t="s">
        <v>190</v>
      </c>
      <c r="E414" s="2" t="s">
        <v>191</v>
      </c>
      <c r="F414" s="2" t="s">
        <v>32</v>
      </c>
      <c r="G414" s="3">
        <v>20</v>
      </c>
      <c r="H414" s="2" t="s">
        <v>68</v>
      </c>
      <c r="I414" s="4">
        <v>21.6</v>
      </c>
      <c r="J414" s="2" t="s">
        <v>69</v>
      </c>
      <c r="K414" s="3">
        <v>150000</v>
      </c>
      <c r="L414" s="3" t="s">
        <v>183</v>
      </c>
      <c r="M414" s="3">
        <v>3000000</v>
      </c>
      <c r="N414" s="5">
        <v>44958</v>
      </c>
      <c r="O414" s="43">
        <f t="shared" si="34"/>
        <v>3</v>
      </c>
      <c r="P414" s="43">
        <f t="shared" si="32"/>
        <v>2</v>
      </c>
      <c r="Q414" s="5">
        <v>44958</v>
      </c>
      <c r="R414" s="43">
        <f t="shared" si="35"/>
        <v>2</v>
      </c>
      <c r="S414" s="2"/>
      <c r="T414" s="2"/>
      <c r="U414" s="6">
        <v>0</v>
      </c>
      <c r="V414" s="45">
        <f t="shared" si="33"/>
        <v>3000000</v>
      </c>
      <c r="W414" s="2" t="s">
        <v>75</v>
      </c>
      <c r="X414" t="str">
        <f t="shared" si="31"/>
        <v>1000001212KARYA MATERIALBAMBANGAGT609877FRdRhodes Perla60x3020BOX21,6M2150000Pink3000000449583244958203000000Bekasi</v>
      </c>
    </row>
    <row r="415" spans="1:24" x14ac:dyDescent="0.3">
      <c r="A415" s="2">
        <v>1000001212</v>
      </c>
      <c r="B415" s="2" t="s">
        <v>72</v>
      </c>
      <c r="C415" s="2" t="s">
        <v>64</v>
      </c>
      <c r="D415" s="2" t="s">
        <v>194</v>
      </c>
      <c r="E415" s="2" t="s">
        <v>195</v>
      </c>
      <c r="F415" s="2" t="s">
        <v>32</v>
      </c>
      <c r="G415" s="3">
        <v>9</v>
      </c>
      <c r="H415" s="2" t="s">
        <v>68</v>
      </c>
      <c r="I415" s="4">
        <v>9.7200000000000006</v>
      </c>
      <c r="J415" s="2" t="s">
        <v>69</v>
      </c>
      <c r="K415" s="3">
        <v>150000</v>
      </c>
      <c r="L415" s="3" t="s">
        <v>183</v>
      </c>
      <c r="M415" s="3">
        <v>1350000</v>
      </c>
      <c r="N415" s="5">
        <v>44958</v>
      </c>
      <c r="O415" s="43">
        <f t="shared" si="34"/>
        <v>3</v>
      </c>
      <c r="P415" s="43">
        <f t="shared" si="32"/>
        <v>2</v>
      </c>
      <c r="Q415" s="5">
        <v>44959</v>
      </c>
      <c r="R415" s="43">
        <f t="shared" si="35"/>
        <v>2</v>
      </c>
      <c r="S415" s="2"/>
      <c r="T415" s="2"/>
      <c r="U415" s="6">
        <v>0</v>
      </c>
      <c r="V415" s="45">
        <f t="shared" si="33"/>
        <v>1350000</v>
      </c>
      <c r="W415" s="2" t="s">
        <v>75</v>
      </c>
      <c r="X415" t="str">
        <f t="shared" si="31"/>
        <v>1000001212KARYA MATERIALBAMBANGAGT609873FRdLinosa Grigio60x309BOX9,72M2150000Pink1350000449583244959201350000Bekasi</v>
      </c>
    </row>
    <row r="416" spans="1:24" x14ac:dyDescent="0.3">
      <c r="A416" s="2">
        <v>1000001212</v>
      </c>
      <c r="B416" s="2" t="s">
        <v>72</v>
      </c>
      <c r="C416" s="2" t="s">
        <v>64</v>
      </c>
      <c r="D416" s="2" t="s">
        <v>196</v>
      </c>
      <c r="E416" s="2" t="s">
        <v>197</v>
      </c>
      <c r="F416" s="2" t="s">
        <v>32</v>
      </c>
      <c r="G416" s="3">
        <v>12</v>
      </c>
      <c r="H416" s="2" t="s">
        <v>68</v>
      </c>
      <c r="I416" s="4">
        <v>12.96</v>
      </c>
      <c r="J416" s="2" t="s">
        <v>69</v>
      </c>
      <c r="K416" s="3">
        <v>150000</v>
      </c>
      <c r="L416" s="3" t="s">
        <v>183</v>
      </c>
      <c r="M416" s="3">
        <v>1800000</v>
      </c>
      <c r="N416" s="5">
        <v>44959</v>
      </c>
      <c r="O416" s="43">
        <f t="shared" si="34"/>
        <v>4</v>
      </c>
      <c r="P416" s="43">
        <f t="shared" si="32"/>
        <v>2</v>
      </c>
      <c r="Q416" s="5">
        <v>44959</v>
      </c>
      <c r="R416" s="43">
        <f t="shared" si="35"/>
        <v>2</v>
      </c>
      <c r="S416" s="2"/>
      <c r="T416" s="2"/>
      <c r="U416" s="6">
        <v>0</v>
      </c>
      <c r="V416" s="45">
        <f t="shared" si="33"/>
        <v>1800000</v>
      </c>
      <c r="W416" s="2" t="s">
        <v>75</v>
      </c>
      <c r="X416" t="str">
        <f t="shared" si="31"/>
        <v>1000001212KARYA MATERIALBAMBANGAGT609196FROlvera Bright60x3012BOX12,96M2150000Pink1800000449594244959201800000Bekasi</v>
      </c>
    </row>
    <row r="417" spans="1:24" x14ac:dyDescent="0.3">
      <c r="A417" s="2">
        <v>1000001212</v>
      </c>
      <c r="B417" s="2" t="s">
        <v>72</v>
      </c>
      <c r="C417" s="2" t="s">
        <v>64</v>
      </c>
      <c r="D417" s="2" t="s">
        <v>198</v>
      </c>
      <c r="E417" s="2" t="s">
        <v>199</v>
      </c>
      <c r="F417" s="2" t="s">
        <v>32</v>
      </c>
      <c r="G417" s="3">
        <v>40</v>
      </c>
      <c r="H417" s="2" t="s">
        <v>68</v>
      </c>
      <c r="I417" s="4">
        <v>43.2</v>
      </c>
      <c r="J417" s="2" t="s">
        <v>69</v>
      </c>
      <c r="K417" s="3">
        <v>150000</v>
      </c>
      <c r="L417" s="3" t="s">
        <v>183</v>
      </c>
      <c r="M417" s="3">
        <v>6000000</v>
      </c>
      <c r="N417" s="5">
        <v>44991</v>
      </c>
      <c r="O417" s="43">
        <f t="shared" si="34"/>
        <v>1</v>
      </c>
      <c r="P417" s="43">
        <f t="shared" si="32"/>
        <v>3</v>
      </c>
      <c r="Q417" s="5">
        <v>44991</v>
      </c>
      <c r="R417" s="43">
        <f t="shared" si="35"/>
        <v>3</v>
      </c>
      <c r="S417" s="2" t="s">
        <v>17</v>
      </c>
      <c r="T417" s="2" t="s">
        <v>91</v>
      </c>
      <c r="U417" s="6">
        <v>2400</v>
      </c>
      <c r="V417" s="45">
        <f t="shared" si="33"/>
        <v>5997600</v>
      </c>
      <c r="W417" s="2" t="s">
        <v>75</v>
      </c>
      <c r="X417" t="str">
        <f t="shared" si="31"/>
        <v>1000001212KARYA MATERIALBAMBANGAGT609868FRdBrescia Oro60x3040BOX43,2M2150000Pink60000004499113449913Promo LebaranPromo Diskon Langsung24005997600Bekasi</v>
      </c>
    </row>
    <row r="418" spans="1:24" x14ac:dyDescent="0.3">
      <c r="A418" s="2">
        <v>1000001212</v>
      </c>
      <c r="B418" s="2" t="s">
        <v>72</v>
      </c>
      <c r="C418" s="2" t="s">
        <v>64</v>
      </c>
      <c r="D418" s="2" t="s">
        <v>200</v>
      </c>
      <c r="E418" s="2" t="s">
        <v>201</v>
      </c>
      <c r="F418" s="2" t="s">
        <v>32</v>
      </c>
      <c r="G418" s="3">
        <v>2</v>
      </c>
      <c r="H418" s="2" t="s">
        <v>68</v>
      </c>
      <c r="I418" s="4">
        <v>2.16</v>
      </c>
      <c r="J418" s="2" t="s">
        <v>69</v>
      </c>
      <c r="K418" s="3">
        <v>150000</v>
      </c>
      <c r="L418" s="3" t="s">
        <v>183</v>
      </c>
      <c r="M418" s="3">
        <v>300000</v>
      </c>
      <c r="N418" s="5">
        <v>44999</v>
      </c>
      <c r="O418" s="43">
        <f t="shared" si="34"/>
        <v>2</v>
      </c>
      <c r="P418" s="43">
        <f t="shared" si="32"/>
        <v>3</v>
      </c>
      <c r="Q418" s="5">
        <v>44999</v>
      </c>
      <c r="R418" s="43">
        <f t="shared" si="35"/>
        <v>3</v>
      </c>
      <c r="S418" s="2" t="s">
        <v>17</v>
      </c>
      <c r="T418" s="2" t="s">
        <v>91</v>
      </c>
      <c r="U418" s="6">
        <v>2400</v>
      </c>
      <c r="V418" s="45">
        <f t="shared" si="33"/>
        <v>297600</v>
      </c>
      <c r="W418" s="2" t="s">
        <v>75</v>
      </c>
      <c r="X418" t="str">
        <f t="shared" si="31"/>
        <v>1000001212KARYA MATERIALBAMBANGAGT609866FRdSalvadori White60x302BOX2,16M2150000Pink3000004499923449993Promo LebaranPromo Diskon Langsung2400297600Bekasi</v>
      </c>
    </row>
    <row r="419" spans="1:24" x14ac:dyDescent="0.3">
      <c r="A419" s="2">
        <v>1000001212</v>
      </c>
      <c r="B419" s="2" t="s">
        <v>72</v>
      </c>
      <c r="C419" s="2" t="s">
        <v>64</v>
      </c>
      <c r="D419" s="2" t="s">
        <v>190</v>
      </c>
      <c r="E419" s="2" t="s">
        <v>191</v>
      </c>
      <c r="F419" s="2" t="s">
        <v>32</v>
      </c>
      <c r="G419" s="3">
        <v>1</v>
      </c>
      <c r="H419" s="2" t="s">
        <v>68</v>
      </c>
      <c r="I419" s="4">
        <v>1.08</v>
      </c>
      <c r="J419" s="2" t="s">
        <v>69</v>
      </c>
      <c r="K419" s="3">
        <v>150000</v>
      </c>
      <c r="L419" s="3" t="s">
        <v>183</v>
      </c>
      <c r="M419" s="3">
        <v>150000</v>
      </c>
      <c r="N419" s="5">
        <v>44999</v>
      </c>
      <c r="O419" s="43">
        <f t="shared" si="34"/>
        <v>2</v>
      </c>
      <c r="P419" s="43">
        <f t="shared" si="32"/>
        <v>3</v>
      </c>
      <c r="Q419" s="5">
        <v>45000</v>
      </c>
      <c r="R419" s="43">
        <f t="shared" si="35"/>
        <v>3</v>
      </c>
      <c r="S419" s="2" t="s">
        <v>17</v>
      </c>
      <c r="T419" s="2" t="s">
        <v>91</v>
      </c>
      <c r="U419" s="6">
        <v>2400</v>
      </c>
      <c r="V419" s="45">
        <f t="shared" si="33"/>
        <v>147600</v>
      </c>
      <c r="W419" s="2" t="s">
        <v>75</v>
      </c>
      <c r="X419" t="str">
        <f t="shared" si="31"/>
        <v>1000001212KARYA MATERIALBAMBANGAGT609877FRdRhodes Perla60x301BOX1,08M2150000Pink1500004499923450003Promo LebaranPromo Diskon Langsung2400147600Bekasi</v>
      </c>
    </row>
    <row r="420" spans="1:24" x14ac:dyDescent="0.3">
      <c r="A420" s="2">
        <v>1000001212</v>
      </c>
      <c r="B420" s="2" t="s">
        <v>72</v>
      </c>
      <c r="C420" s="2" t="s">
        <v>64</v>
      </c>
      <c r="D420" s="2" t="s">
        <v>200</v>
      </c>
      <c r="E420" s="2" t="s">
        <v>201</v>
      </c>
      <c r="F420" s="2" t="s">
        <v>32</v>
      </c>
      <c r="G420" s="3">
        <v>2</v>
      </c>
      <c r="H420" s="2" t="s">
        <v>68</v>
      </c>
      <c r="I420" s="4">
        <v>2.16</v>
      </c>
      <c r="J420" s="2" t="s">
        <v>69</v>
      </c>
      <c r="K420" s="3">
        <v>150000</v>
      </c>
      <c r="L420" s="3" t="s">
        <v>183</v>
      </c>
      <c r="M420" s="3">
        <v>300000</v>
      </c>
      <c r="N420" s="5">
        <v>45000</v>
      </c>
      <c r="O420" s="43">
        <f t="shared" si="34"/>
        <v>3</v>
      </c>
      <c r="P420" s="43">
        <f t="shared" si="32"/>
        <v>3</v>
      </c>
      <c r="Q420" s="5">
        <v>45001</v>
      </c>
      <c r="R420" s="43">
        <f t="shared" si="35"/>
        <v>3</v>
      </c>
      <c r="S420" s="2" t="s">
        <v>17</v>
      </c>
      <c r="T420" s="2" t="s">
        <v>91</v>
      </c>
      <c r="U420" s="6">
        <v>2400</v>
      </c>
      <c r="V420" s="45">
        <f t="shared" si="33"/>
        <v>297600</v>
      </c>
      <c r="W420" s="2" t="s">
        <v>75</v>
      </c>
      <c r="X420" t="str">
        <f t="shared" si="31"/>
        <v>1000001212KARYA MATERIALBAMBANGAGT609866FRdSalvadori White60x302BOX2,16M2150000Pink3000004500033450013Promo LebaranPromo Diskon Langsung2400297600Bekasi</v>
      </c>
    </row>
    <row r="421" spans="1:24" x14ac:dyDescent="0.3">
      <c r="A421" s="2">
        <v>1000001212</v>
      </c>
      <c r="B421" s="2" t="s">
        <v>72</v>
      </c>
      <c r="C421" s="2" t="s">
        <v>64</v>
      </c>
      <c r="D421" s="2" t="s">
        <v>184</v>
      </c>
      <c r="E421" s="2" t="s">
        <v>185</v>
      </c>
      <c r="F421" s="2" t="s">
        <v>32</v>
      </c>
      <c r="G421" s="3">
        <v>1</v>
      </c>
      <c r="H421" s="2" t="s">
        <v>68</v>
      </c>
      <c r="I421" s="4">
        <v>1.08</v>
      </c>
      <c r="J421" s="2" t="s">
        <v>69</v>
      </c>
      <c r="K421" s="3">
        <v>150000</v>
      </c>
      <c r="L421" s="3" t="s">
        <v>183</v>
      </c>
      <c r="M421" s="3">
        <v>150000</v>
      </c>
      <c r="N421" s="5">
        <v>45008</v>
      </c>
      <c r="O421" s="43">
        <f t="shared" si="34"/>
        <v>4</v>
      </c>
      <c r="P421" s="43">
        <f t="shared" si="32"/>
        <v>3</v>
      </c>
      <c r="Q421" s="5">
        <v>45008</v>
      </c>
      <c r="R421" s="43">
        <f t="shared" si="35"/>
        <v>3</v>
      </c>
      <c r="S421" s="2" t="s">
        <v>17</v>
      </c>
      <c r="T421" s="2" t="s">
        <v>91</v>
      </c>
      <c r="U421" s="6">
        <v>2400</v>
      </c>
      <c r="V421" s="45">
        <f t="shared" si="33"/>
        <v>147600</v>
      </c>
      <c r="W421" s="2" t="s">
        <v>75</v>
      </c>
      <c r="X421" t="str">
        <f t="shared" si="31"/>
        <v>1000001212KARYA MATERIALBAMBANGAGT609852FRdAvenza Carrara60x301BOX1,08M2150000Pink1500004500843450083Promo LebaranPromo Diskon Langsung2400147600Bekasi</v>
      </c>
    </row>
    <row r="422" spans="1:24" x14ac:dyDescent="0.3">
      <c r="A422" s="2">
        <v>1000001212</v>
      </c>
      <c r="B422" s="2" t="s">
        <v>72</v>
      </c>
      <c r="C422" s="2" t="s">
        <v>64</v>
      </c>
      <c r="D422" s="2" t="s">
        <v>194</v>
      </c>
      <c r="E422" s="2" t="s">
        <v>195</v>
      </c>
      <c r="F422" s="2" t="s">
        <v>32</v>
      </c>
      <c r="G422" s="3">
        <v>8</v>
      </c>
      <c r="H422" s="2" t="s">
        <v>68</v>
      </c>
      <c r="I422" s="4">
        <v>8.64</v>
      </c>
      <c r="J422" s="2" t="s">
        <v>69</v>
      </c>
      <c r="K422" s="3">
        <v>150000</v>
      </c>
      <c r="L422" s="3" t="s">
        <v>183</v>
      </c>
      <c r="M422" s="3">
        <v>1200000</v>
      </c>
      <c r="N422" s="5">
        <v>45008</v>
      </c>
      <c r="O422" s="43">
        <f t="shared" si="34"/>
        <v>4</v>
      </c>
      <c r="P422" s="43">
        <f t="shared" si="32"/>
        <v>3</v>
      </c>
      <c r="Q422" s="5">
        <v>45008</v>
      </c>
      <c r="R422" s="43">
        <f t="shared" si="35"/>
        <v>3</v>
      </c>
      <c r="S422" s="2" t="s">
        <v>17</v>
      </c>
      <c r="T422" s="2" t="s">
        <v>91</v>
      </c>
      <c r="U422" s="6">
        <v>2400</v>
      </c>
      <c r="V422" s="45">
        <f t="shared" si="33"/>
        <v>1197600</v>
      </c>
      <c r="W422" s="2" t="s">
        <v>75</v>
      </c>
      <c r="X422" t="str">
        <f t="shared" si="31"/>
        <v>1000001212KARYA MATERIALBAMBANGAGT609873FRdLinosa Grigio60x308BOX8,64M2150000Pink12000004500843450083Promo LebaranPromo Diskon Langsung24001197600Bekasi</v>
      </c>
    </row>
    <row r="423" spans="1:24" x14ac:dyDescent="0.3">
      <c r="A423" s="2">
        <v>1000001212</v>
      </c>
      <c r="B423" s="2" t="s">
        <v>72</v>
      </c>
      <c r="C423" s="2" t="s">
        <v>64</v>
      </c>
      <c r="D423" s="2" t="s">
        <v>200</v>
      </c>
      <c r="E423" s="2" t="s">
        <v>201</v>
      </c>
      <c r="F423" s="2" t="s">
        <v>32</v>
      </c>
      <c r="G423" s="3">
        <v>93</v>
      </c>
      <c r="H423" s="2" t="s">
        <v>68</v>
      </c>
      <c r="I423" s="4">
        <v>100.44</v>
      </c>
      <c r="J423" s="2" t="s">
        <v>69</v>
      </c>
      <c r="K423" s="3">
        <v>150000</v>
      </c>
      <c r="L423" s="3" t="s">
        <v>183</v>
      </c>
      <c r="M423" s="3">
        <v>13950000</v>
      </c>
      <c r="N423" s="5">
        <v>45010</v>
      </c>
      <c r="O423" s="43">
        <f t="shared" si="34"/>
        <v>6</v>
      </c>
      <c r="P423" s="43">
        <f t="shared" si="32"/>
        <v>3</v>
      </c>
      <c r="Q423" s="5">
        <v>45012</v>
      </c>
      <c r="R423" s="43">
        <f t="shared" si="35"/>
        <v>3</v>
      </c>
      <c r="S423" s="2" t="s">
        <v>17</v>
      </c>
      <c r="T423" s="2" t="s">
        <v>91</v>
      </c>
      <c r="U423" s="6">
        <v>2400</v>
      </c>
      <c r="V423" s="45">
        <f t="shared" si="33"/>
        <v>13947600</v>
      </c>
      <c r="W423" s="2" t="s">
        <v>75</v>
      </c>
      <c r="X423" t="str">
        <f t="shared" si="31"/>
        <v>1000001212KARYA MATERIALBAMBANGAGT609866FRdSalvadori White60x3093BOX100,44M2150000Pink139500004501063450123Promo LebaranPromo Diskon Langsung240013947600Bekasi</v>
      </c>
    </row>
    <row r="424" spans="1:24" x14ac:dyDescent="0.3">
      <c r="A424" s="2">
        <v>1000001212</v>
      </c>
      <c r="B424" s="2" t="s">
        <v>72</v>
      </c>
      <c r="C424" s="2" t="s">
        <v>64</v>
      </c>
      <c r="D424" s="2" t="s">
        <v>194</v>
      </c>
      <c r="E424" s="2" t="s">
        <v>195</v>
      </c>
      <c r="F424" s="2" t="s">
        <v>32</v>
      </c>
      <c r="G424" s="3">
        <v>24</v>
      </c>
      <c r="H424" s="2" t="s">
        <v>68</v>
      </c>
      <c r="I424" s="4">
        <v>25.92</v>
      </c>
      <c r="J424" s="2" t="s">
        <v>69</v>
      </c>
      <c r="K424" s="3">
        <v>150000</v>
      </c>
      <c r="L424" s="3" t="s">
        <v>183</v>
      </c>
      <c r="M424" s="3">
        <v>3600000</v>
      </c>
      <c r="N424" s="5">
        <v>45010</v>
      </c>
      <c r="O424" s="43">
        <f t="shared" si="34"/>
        <v>6</v>
      </c>
      <c r="P424" s="43">
        <f t="shared" si="32"/>
        <v>3</v>
      </c>
      <c r="Q424" s="5">
        <v>45012</v>
      </c>
      <c r="R424" s="43">
        <f t="shared" si="35"/>
        <v>3</v>
      </c>
      <c r="S424" s="2" t="s">
        <v>17</v>
      </c>
      <c r="T424" s="2" t="s">
        <v>91</v>
      </c>
      <c r="U424" s="6">
        <v>2400</v>
      </c>
      <c r="V424" s="45">
        <f t="shared" si="33"/>
        <v>3597600</v>
      </c>
      <c r="W424" s="2" t="s">
        <v>75</v>
      </c>
      <c r="X424" t="str">
        <f t="shared" si="31"/>
        <v>1000001212KARYA MATERIALBAMBANGAGT609873FRdLinosa Grigio60x3024BOX25,92M2150000Pink36000004501063450123Promo LebaranPromo Diskon Langsung24003597600Bekasi</v>
      </c>
    </row>
    <row r="425" spans="1:24" x14ac:dyDescent="0.3">
      <c r="A425" s="2">
        <v>1000001212</v>
      </c>
      <c r="B425" s="2" t="s">
        <v>72</v>
      </c>
      <c r="C425" s="2" t="s">
        <v>64</v>
      </c>
      <c r="D425" s="2" t="s">
        <v>200</v>
      </c>
      <c r="E425" s="2" t="s">
        <v>201</v>
      </c>
      <c r="F425" s="2" t="s">
        <v>32</v>
      </c>
      <c r="G425" s="3">
        <v>160</v>
      </c>
      <c r="H425" s="2" t="s">
        <v>68</v>
      </c>
      <c r="I425" s="4">
        <v>172.8</v>
      </c>
      <c r="J425" s="2" t="s">
        <v>69</v>
      </c>
      <c r="K425" s="3">
        <v>150000</v>
      </c>
      <c r="L425" s="3" t="s">
        <v>183</v>
      </c>
      <c r="M425" s="3">
        <v>24000000</v>
      </c>
      <c r="N425" s="5">
        <v>45015</v>
      </c>
      <c r="O425" s="43">
        <f t="shared" si="34"/>
        <v>4</v>
      </c>
      <c r="P425" s="43">
        <f t="shared" si="32"/>
        <v>3</v>
      </c>
      <c r="Q425" s="5">
        <v>45015</v>
      </c>
      <c r="R425" s="43">
        <f t="shared" si="35"/>
        <v>3</v>
      </c>
      <c r="S425" s="2" t="s">
        <v>17</v>
      </c>
      <c r="T425" s="2" t="s">
        <v>91</v>
      </c>
      <c r="U425" s="6">
        <v>2400</v>
      </c>
      <c r="V425" s="45">
        <f t="shared" si="33"/>
        <v>23997600</v>
      </c>
      <c r="W425" s="2" t="s">
        <v>75</v>
      </c>
      <c r="X425" t="str">
        <f t="shared" si="31"/>
        <v>1000001212KARYA MATERIALBAMBANGAGT609866FRdSalvadori White60x30160BOX172,8M2150000Pink240000004501543450153Promo LebaranPromo Diskon Langsung240023997600Bekasi</v>
      </c>
    </row>
    <row r="426" spans="1:24" x14ac:dyDescent="0.3">
      <c r="A426" s="2">
        <v>1000001212</v>
      </c>
      <c r="B426" s="2" t="s">
        <v>72</v>
      </c>
      <c r="C426" s="2" t="s">
        <v>64</v>
      </c>
      <c r="D426" s="2" t="s">
        <v>200</v>
      </c>
      <c r="E426" s="2" t="s">
        <v>201</v>
      </c>
      <c r="F426" s="2" t="s">
        <v>32</v>
      </c>
      <c r="G426" s="3">
        <v>15</v>
      </c>
      <c r="H426" s="2" t="s">
        <v>68</v>
      </c>
      <c r="I426" s="4">
        <v>16.2</v>
      </c>
      <c r="J426" s="2" t="s">
        <v>69</v>
      </c>
      <c r="K426" s="3">
        <v>150000</v>
      </c>
      <c r="L426" s="3" t="s">
        <v>183</v>
      </c>
      <c r="M426" s="3">
        <v>2250000</v>
      </c>
      <c r="N426" s="5">
        <v>45015</v>
      </c>
      <c r="O426" s="43">
        <f t="shared" si="34"/>
        <v>4</v>
      </c>
      <c r="P426" s="43">
        <f t="shared" si="32"/>
        <v>3</v>
      </c>
      <c r="Q426" s="5">
        <v>45015</v>
      </c>
      <c r="R426" s="43">
        <f t="shared" si="35"/>
        <v>3</v>
      </c>
      <c r="S426" s="2" t="s">
        <v>17</v>
      </c>
      <c r="T426" s="2" t="s">
        <v>91</v>
      </c>
      <c r="U426" s="6">
        <v>2400</v>
      </c>
      <c r="V426" s="45">
        <f t="shared" si="33"/>
        <v>2247600</v>
      </c>
      <c r="W426" s="2" t="s">
        <v>75</v>
      </c>
      <c r="X426" t="str">
        <f t="shared" si="31"/>
        <v>1000001212KARYA MATERIALBAMBANGAGT609866FRdSalvadori White60x3015BOX16,2M2150000Pink22500004501543450153Promo LebaranPromo Diskon Langsung24002247600Bekasi</v>
      </c>
    </row>
    <row r="427" spans="1:24" x14ac:dyDescent="0.3">
      <c r="A427" s="2">
        <v>1000001212</v>
      </c>
      <c r="B427" s="2" t="s">
        <v>72</v>
      </c>
      <c r="C427" s="2" t="s">
        <v>64</v>
      </c>
      <c r="D427" s="2" t="s">
        <v>194</v>
      </c>
      <c r="E427" s="2" t="s">
        <v>195</v>
      </c>
      <c r="F427" s="2" t="s">
        <v>32</v>
      </c>
      <c r="G427" s="3">
        <v>58</v>
      </c>
      <c r="H427" s="2" t="s">
        <v>68</v>
      </c>
      <c r="I427" s="4">
        <v>62.64</v>
      </c>
      <c r="J427" s="2" t="s">
        <v>69</v>
      </c>
      <c r="K427" s="3">
        <v>150000</v>
      </c>
      <c r="L427" s="3" t="s">
        <v>183</v>
      </c>
      <c r="M427" s="3">
        <v>8700000</v>
      </c>
      <c r="N427" s="5">
        <v>45015</v>
      </c>
      <c r="O427" s="43">
        <f t="shared" si="34"/>
        <v>4</v>
      </c>
      <c r="P427" s="43">
        <f t="shared" si="32"/>
        <v>3</v>
      </c>
      <c r="Q427" s="5">
        <v>45015</v>
      </c>
      <c r="R427" s="43">
        <f t="shared" si="35"/>
        <v>3</v>
      </c>
      <c r="S427" s="2" t="s">
        <v>17</v>
      </c>
      <c r="T427" s="2" t="s">
        <v>91</v>
      </c>
      <c r="U427" s="6">
        <v>2400</v>
      </c>
      <c r="V427" s="45">
        <f t="shared" si="33"/>
        <v>8697600</v>
      </c>
      <c r="W427" s="2" t="s">
        <v>75</v>
      </c>
      <c r="X427" t="str">
        <f t="shared" si="31"/>
        <v>1000001212KARYA MATERIALBAMBANGAGT609873FRdLinosa Grigio60x3058BOX62,64M2150000Pink87000004501543450153Promo LebaranPromo Diskon Langsung24008697600Bekasi</v>
      </c>
    </row>
    <row r="428" spans="1:24" x14ac:dyDescent="0.3">
      <c r="A428" s="2">
        <v>1000001212</v>
      </c>
      <c r="B428" s="2" t="s">
        <v>72</v>
      </c>
      <c r="C428" s="2" t="s">
        <v>64</v>
      </c>
      <c r="D428" s="2" t="s">
        <v>200</v>
      </c>
      <c r="E428" s="2" t="s">
        <v>201</v>
      </c>
      <c r="F428" s="2" t="s">
        <v>32</v>
      </c>
      <c r="G428" s="3">
        <v>75</v>
      </c>
      <c r="H428" s="2" t="s">
        <v>68</v>
      </c>
      <c r="I428" s="4">
        <v>81</v>
      </c>
      <c r="J428" s="2" t="s">
        <v>69</v>
      </c>
      <c r="K428" s="3">
        <v>150000</v>
      </c>
      <c r="L428" s="3" t="s">
        <v>183</v>
      </c>
      <c r="M428" s="3">
        <v>11250000</v>
      </c>
      <c r="N428" s="5">
        <v>45016</v>
      </c>
      <c r="O428" s="43">
        <f t="shared" si="34"/>
        <v>5</v>
      </c>
      <c r="P428" s="43">
        <f t="shared" si="32"/>
        <v>3</v>
      </c>
      <c r="Q428" s="5">
        <v>45016</v>
      </c>
      <c r="R428" s="43">
        <f t="shared" si="35"/>
        <v>3</v>
      </c>
      <c r="S428" s="2" t="s">
        <v>17</v>
      </c>
      <c r="T428" s="2" t="s">
        <v>91</v>
      </c>
      <c r="U428" s="6">
        <v>2400</v>
      </c>
      <c r="V428" s="45">
        <f t="shared" si="33"/>
        <v>11247600</v>
      </c>
      <c r="W428" s="2" t="s">
        <v>75</v>
      </c>
      <c r="X428" t="str">
        <f t="shared" si="31"/>
        <v>1000001212KARYA MATERIALBAMBANGAGT609866FRdSalvadori White60x3075BOX81M2150000Pink112500004501653450163Promo LebaranPromo Diskon Langsung240011247600Bekasi</v>
      </c>
    </row>
    <row r="429" spans="1:24" x14ac:dyDescent="0.3">
      <c r="A429" s="2">
        <v>1000001212</v>
      </c>
      <c r="B429" s="2" t="s">
        <v>72</v>
      </c>
      <c r="C429" s="2" t="s">
        <v>64</v>
      </c>
      <c r="D429" s="2" t="s">
        <v>194</v>
      </c>
      <c r="E429" s="2" t="s">
        <v>195</v>
      </c>
      <c r="F429" s="2" t="s">
        <v>32</v>
      </c>
      <c r="G429" s="3">
        <v>12</v>
      </c>
      <c r="H429" s="2" t="s">
        <v>68</v>
      </c>
      <c r="I429" s="4">
        <v>12.96</v>
      </c>
      <c r="J429" s="2" t="s">
        <v>69</v>
      </c>
      <c r="K429" s="3">
        <v>150000</v>
      </c>
      <c r="L429" s="3" t="s">
        <v>183</v>
      </c>
      <c r="M429" s="3">
        <v>1800000</v>
      </c>
      <c r="N429" s="5">
        <v>45016</v>
      </c>
      <c r="O429" s="43">
        <f t="shared" si="34"/>
        <v>5</v>
      </c>
      <c r="P429" s="43">
        <f t="shared" si="32"/>
        <v>3</v>
      </c>
      <c r="Q429" s="5">
        <v>45016</v>
      </c>
      <c r="R429" s="43">
        <f t="shared" si="35"/>
        <v>3</v>
      </c>
      <c r="S429" s="2" t="s">
        <v>17</v>
      </c>
      <c r="T429" s="2" t="s">
        <v>91</v>
      </c>
      <c r="U429" s="6">
        <v>2400</v>
      </c>
      <c r="V429" s="45">
        <f t="shared" si="33"/>
        <v>1797600</v>
      </c>
      <c r="W429" s="2" t="s">
        <v>75</v>
      </c>
      <c r="X429" t="str">
        <f t="shared" si="31"/>
        <v>1000001212KARYA MATERIALBAMBANGAGT609873FRdLinosa Grigio60x3012BOX12,96M2150000Pink18000004501653450163Promo LebaranPromo Diskon Langsung24001797600Bekasi</v>
      </c>
    </row>
    <row r="430" spans="1:24" x14ac:dyDescent="0.3">
      <c r="A430" s="2">
        <v>1000001212</v>
      </c>
      <c r="B430" s="2" t="s">
        <v>72</v>
      </c>
      <c r="C430" s="2" t="s">
        <v>64</v>
      </c>
      <c r="D430" s="2" t="s">
        <v>200</v>
      </c>
      <c r="E430" s="2" t="s">
        <v>201</v>
      </c>
      <c r="F430" s="2" t="s">
        <v>32</v>
      </c>
      <c r="G430" s="3">
        <v>-2</v>
      </c>
      <c r="H430" s="2" t="s">
        <v>68</v>
      </c>
      <c r="I430" s="4">
        <v>-2.16</v>
      </c>
      <c r="J430" s="2" t="s">
        <v>69</v>
      </c>
      <c r="K430" s="3">
        <v>150000</v>
      </c>
      <c r="L430" s="3" t="s">
        <v>183</v>
      </c>
      <c r="M430" s="3">
        <v>-300000</v>
      </c>
      <c r="N430" s="5">
        <v>45003</v>
      </c>
      <c r="O430" s="43">
        <f t="shared" si="34"/>
        <v>6</v>
      </c>
      <c r="P430" s="43">
        <f t="shared" si="32"/>
        <v>3</v>
      </c>
      <c r="Q430" s="5">
        <v>45005</v>
      </c>
      <c r="R430" s="43">
        <f t="shared" si="35"/>
        <v>3</v>
      </c>
      <c r="S430" s="2" t="s">
        <v>17</v>
      </c>
      <c r="T430" s="2" t="s">
        <v>91</v>
      </c>
      <c r="U430" s="6">
        <v>2400</v>
      </c>
      <c r="V430" s="45">
        <f t="shared" si="33"/>
        <v>-302400</v>
      </c>
      <c r="W430" s="2" t="s">
        <v>75</v>
      </c>
      <c r="X430" t="str">
        <f t="shared" si="31"/>
        <v>1000001212KARYA MATERIALBAMBANGAGT609866FRdSalvadori White60x30-2BOX-2,16M2150000Pink-3000004500363450053Promo LebaranPromo Diskon Langsung2400-302400Bekasi</v>
      </c>
    </row>
    <row r="431" spans="1:24" x14ac:dyDescent="0.3">
      <c r="A431" s="2">
        <v>1000001212</v>
      </c>
      <c r="B431" s="2" t="s">
        <v>72</v>
      </c>
      <c r="C431" s="2" t="s">
        <v>64</v>
      </c>
      <c r="D431" s="2" t="s">
        <v>202</v>
      </c>
      <c r="E431" s="2" t="s">
        <v>203</v>
      </c>
      <c r="F431" s="2" t="s">
        <v>32</v>
      </c>
      <c r="G431" s="3">
        <v>9</v>
      </c>
      <c r="H431" s="2" t="s">
        <v>68</v>
      </c>
      <c r="I431" s="4">
        <v>9.7200000000000006</v>
      </c>
      <c r="J431" s="2" t="s">
        <v>69</v>
      </c>
      <c r="K431" s="3">
        <v>150000</v>
      </c>
      <c r="L431" s="3" t="s">
        <v>183</v>
      </c>
      <c r="M431" s="3">
        <v>1350000</v>
      </c>
      <c r="N431" s="5">
        <v>45021</v>
      </c>
      <c r="O431" s="43">
        <f t="shared" si="34"/>
        <v>3</v>
      </c>
      <c r="P431" s="43">
        <f t="shared" si="32"/>
        <v>4</v>
      </c>
      <c r="Q431" s="5">
        <v>45022</v>
      </c>
      <c r="R431" s="43">
        <f t="shared" si="35"/>
        <v>4</v>
      </c>
      <c r="S431" s="2" t="s">
        <v>17</v>
      </c>
      <c r="T431" s="2" t="s">
        <v>91</v>
      </c>
      <c r="U431" s="6">
        <v>2400</v>
      </c>
      <c r="V431" s="45">
        <f t="shared" si="33"/>
        <v>1347600</v>
      </c>
      <c r="W431" s="2" t="s">
        <v>75</v>
      </c>
      <c r="X431" t="str">
        <f t="shared" si="31"/>
        <v>1000001212KARYA MATERIALBAMBANGAGT609875FRdLinosa Sabbia60x309BOX9,72M2150000Pink13500004502134450224Promo LebaranPromo Diskon Langsung24001347600Bekasi</v>
      </c>
    </row>
    <row r="432" spans="1:24" x14ac:dyDescent="0.3">
      <c r="A432" s="2">
        <v>1000001212</v>
      </c>
      <c r="B432" s="2" t="s">
        <v>72</v>
      </c>
      <c r="C432" s="2" t="s">
        <v>64</v>
      </c>
      <c r="D432" s="2" t="s">
        <v>190</v>
      </c>
      <c r="E432" s="2" t="s">
        <v>191</v>
      </c>
      <c r="F432" s="2" t="s">
        <v>32</v>
      </c>
      <c r="G432" s="3">
        <v>4</v>
      </c>
      <c r="H432" s="2" t="s">
        <v>68</v>
      </c>
      <c r="I432" s="4">
        <v>4.32</v>
      </c>
      <c r="J432" s="2" t="s">
        <v>69</v>
      </c>
      <c r="K432" s="3">
        <v>150000</v>
      </c>
      <c r="L432" s="3" t="s">
        <v>183</v>
      </c>
      <c r="M432" s="3">
        <v>600000</v>
      </c>
      <c r="N432" s="5">
        <v>45021</v>
      </c>
      <c r="O432" s="43">
        <f t="shared" si="34"/>
        <v>3</v>
      </c>
      <c r="P432" s="43">
        <f t="shared" si="32"/>
        <v>4</v>
      </c>
      <c r="Q432" s="5">
        <v>45022</v>
      </c>
      <c r="R432" s="43">
        <f t="shared" si="35"/>
        <v>4</v>
      </c>
      <c r="S432" s="2" t="s">
        <v>17</v>
      </c>
      <c r="T432" s="2" t="s">
        <v>91</v>
      </c>
      <c r="U432" s="6">
        <v>2400</v>
      </c>
      <c r="V432" s="45">
        <f t="shared" si="33"/>
        <v>597600</v>
      </c>
      <c r="W432" s="2" t="s">
        <v>75</v>
      </c>
      <c r="X432" t="str">
        <f t="shared" si="31"/>
        <v>1000001212KARYA MATERIALBAMBANGAGT609877FRdRhodes Perla60x304BOX4,32M2150000Pink6000004502134450224Promo LebaranPromo Diskon Langsung2400597600Bekasi</v>
      </c>
    </row>
    <row r="433" spans="1:24" x14ac:dyDescent="0.3">
      <c r="A433" s="2">
        <v>1000001010</v>
      </c>
      <c r="B433" s="2" t="s">
        <v>63</v>
      </c>
      <c r="C433" s="2" t="s">
        <v>64</v>
      </c>
      <c r="D433" s="2" t="s">
        <v>200</v>
      </c>
      <c r="E433" s="2" t="s">
        <v>201</v>
      </c>
      <c r="F433" s="2" t="s">
        <v>32</v>
      </c>
      <c r="G433" s="3">
        <v>109</v>
      </c>
      <c r="H433" s="2" t="s">
        <v>68</v>
      </c>
      <c r="I433" s="4">
        <v>117.72</v>
      </c>
      <c r="J433" s="2" t="s">
        <v>69</v>
      </c>
      <c r="K433" s="3">
        <v>150000</v>
      </c>
      <c r="L433" s="3" t="s">
        <v>183</v>
      </c>
      <c r="M433" s="3">
        <v>16350000</v>
      </c>
      <c r="N433" s="5">
        <v>45055</v>
      </c>
      <c r="O433" s="43">
        <f t="shared" si="34"/>
        <v>2</v>
      </c>
      <c r="P433" s="43">
        <f t="shared" si="32"/>
        <v>5</v>
      </c>
      <c r="Q433" s="5">
        <v>45055</v>
      </c>
      <c r="R433" s="43">
        <f t="shared" si="35"/>
        <v>5</v>
      </c>
      <c r="S433" s="2" t="s">
        <v>17</v>
      </c>
      <c r="T433" s="2" t="s">
        <v>91</v>
      </c>
      <c r="U433" s="6">
        <v>2400</v>
      </c>
      <c r="V433" s="45">
        <f t="shared" si="33"/>
        <v>16347600</v>
      </c>
      <c r="W433" s="2" t="s">
        <v>71</v>
      </c>
      <c r="X433" t="str">
        <f t="shared" si="31"/>
        <v>1000001010KERAMIK 123BAMBANGAGT609866FRdSalvadori White60x30109BOX117,72M2150000Pink163500004505525450555Promo LebaranPromo Diskon Langsung240016347600Depok</v>
      </c>
    </row>
    <row r="434" spans="1:24" x14ac:dyDescent="0.3">
      <c r="A434" s="2">
        <v>1000001010</v>
      </c>
      <c r="B434" s="2" t="s">
        <v>63</v>
      </c>
      <c r="C434" s="2" t="s">
        <v>64</v>
      </c>
      <c r="D434" s="2" t="s">
        <v>200</v>
      </c>
      <c r="E434" s="2" t="s">
        <v>201</v>
      </c>
      <c r="F434" s="2" t="s">
        <v>32</v>
      </c>
      <c r="G434" s="3">
        <v>6</v>
      </c>
      <c r="H434" s="2" t="s">
        <v>68</v>
      </c>
      <c r="I434" s="4">
        <v>6.48</v>
      </c>
      <c r="J434" s="2" t="s">
        <v>69</v>
      </c>
      <c r="K434" s="3">
        <v>150000</v>
      </c>
      <c r="L434" s="3" t="s">
        <v>183</v>
      </c>
      <c r="M434" s="3">
        <v>900000</v>
      </c>
      <c r="N434" s="5">
        <v>45055</v>
      </c>
      <c r="O434" s="43">
        <f t="shared" si="34"/>
        <v>2</v>
      </c>
      <c r="P434" s="43">
        <f t="shared" si="32"/>
        <v>5</v>
      </c>
      <c r="Q434" s="5">
        <v>45055</v>
      </c>
      <c r="R434" s="43">
        <f t="shared" si="35"/>
        <v>5</v>
      </c>
      <c r="S434" s="2" t="s">
        <v>17</v>
      </c>
      <c r="T434" s="2" t="s">
        <v>91</v>
      </c>
      <c r="U434" s="6">
        <v>2400</v>
      </c>
      <c r="V434" s="45">
        <f t="shared" si="33"/>
        <v>897600</v>
      </c>
      <c r="W434" s="2" t="s">
        <v>71</v>
      </c>
      <c r="X434" t="str">
        <f t="shared" si="31"/>
        <v>1000001010KERAMIK 123BAMBANGAGT609866FRdSalvadori White60x306BOX6,48M2150000Pink9000004505525450555Promo LebaranPromo Diskon Langsung2400897600Depok</v>
      </c>
    </row>
    <row r="435" spans="1:24" x14ac:dyDescent="0.3">
      <c r="A435" s="2">
        <v>1000001111</v>
      </c>
      <c r="B435" s="2" t="s">
        <v>131</v>
      </c>
      <c r="C435" s="2" t="s">
        <v>132</v>
      </c>
      <c r="D435" s="2" t="s">
        <v>186</v>
      </c>
      <c r="E435" s="2" t="s">
        <v>187</v>
      </c>
      <c r="F435" s="2" t="s">
        <v>32</v>
      </c>
      <c r="G435" s="3">
        <v>80</v>
      </c>
      <c r="H435" s="2" t="s">
        <v>68</v>
      </c>
      <c r="I435" s="4">
        <v>86.4</v>
      </c>
      <c r="J435" s="2" t="s">
        <v>69</v>
      </c>
      <c r="K435" s="3">
        <v>150000</v>
      </c>
      <c r="L435" s="3" t="s">
        <v>183</v>
      </c>
      <c r="M435" s="3">
        <v>12000000</v>
      </c>
      <c r="N435" s="5">
        <v>45056</v>
      </c>
      <c r="O435" s="43">
        <f t="shared" si="34"/>
        <v>3</v>
      </c>
      <c r="P435" s="43">
        <f t="shared" si="32"/>
        <v>5</v>
      </c>
      <c r="Q435" s="5">
        <v>45061</v>
      </c>
      <c r="R435" s="43">
        <f t="shared" si="35"/>
        <v>5</v>
      </c>
      <c r="S435" s="2" t="s">
        <v>17</v>
      </c>
      <c r="T435" s="2" t="s">
        <v>91</v>
      </c>
      <c r="U435" s="6">
        <v>2400</v>
      </c>
      <c r="V435" s="45">
        <f t="shared" si="33"/>
        <v>11997600</v>
      </c>
      <c r="W435" s="2" t="s">
        <v>133</v>
      </c>
      <c r="X435" t="str">
        <f t="shared" si="31"/>
        <v>1000001111NIA BANGUNANHARRYAGT609856FRdBotticino Natural60x3080BOX86,4M2150000Pink120000004505635450615Promo LebaranPromo Diskon Langsung240011997600Jakarta</v>
      </c>
    </row>
    <row r="436" spans="1:24" x14ac:dyDescent="0.3">
      <c r="A436" s="2">
        <v>1000001010</v>
      </c>
      <c r="B436" s="2" t="s">
        <v>63</v>
      </c>
      <c r="C436" s="2" t="s">
        <v>64</v>
      </c>
      <c r="D436" s="2" t="s">
        <v>200</v>
      </c>
      <c r="E436" s="2" t="s">
        <v>201</v>
      </c>
      <c r="F436" s="2" t="s">
        <v>32</v>
      </c>
      <c r="G436" s="3">
        <v>140</v>
      </c>
      <c r="H436" s="2" t="s">
        <v>68</v>
      </c>
      <c r="I436" s="4">
        <v>151.19999999999999</v>
      </c>
      <c r="J436" s="2" t="s">
        <v>69</v>
      </c>
      <c r="K436" s="3">
        <v>150000</v>
      </c>
      <c r="L436" s="3" t="s">
        <v>183</v>
      </c>
      <c r="M436" s="3">
        <v>21000000</v>
      </c>
      <c r="N436" s="5">
        <v>45063</v>
      </c>
      <c r="O436" s="43">
        <f t="shared" si="34"/>
        <v>3</v>
      </c>
      <c r="P436" s="43">
        <f t="shared" si="32"/>
        <v>5</v>
      </c>
      <c r="Q436" s="5">
        <v>45063</v>
      </c>
      <c r="R436" s="43">
        <f t="shared" si="35"/>
        <v>5</v>
      </c>
      <c r="S436" s="2" t="s">
        <v>17</v>
      </c>
      <c r="T436" s="2" t="s">
        <v>91</v>
      </c>
      <c r="U436" s="6">
        <v>2400</v>
      </c>
      <c r="V436" s="45">
        <f t="shared" si="33"/>
        <v>20997600</v>
      </c>
      <c r="W436" s="2" t="s">
        <v>71</v>
      </c>
      <c r="X436" t="str">
        <f t="shared" si="31"/>
        <v>1000001010KERAMIK 123BAMBANGAGT609866FRdSalvadori White60x30140BOX151,2M2150000Pink210000004506335450635Promo LebaranPromo Diskon Langsung240020997600Depok</v>
      </c>
    </row>
    <row r="437" spans="1:24" x14ac:dyDescent="0.3">
      <c r="A437" s="2">
        <v>1000001010</v>
      </c>
      <c r="B437" s="2" t="s">
        <v>63</v>
      </c>
      <c r="C437" s="2" t="s">
        <v>64</v>
      </c>
      <c r="D437" s="2" t="s">
        <v>190</v>
      </c>
      <c r="E437" s="2" t="s">
        <v>191</v>
      </c>
      <c r="F437" s="2" t="s">
        <v>32</v>
      </c>
      <c r="G437" s="3">
        <v>14</v>
      </c>
      <c r="H437" s="2" t="s">
        <v>68</v>
      </c>
      <c r="I437" s="4">
        <v>15.12</v>
      </c>
      <c r="J437" s="2" t="s">
        <v>69</v>
      </c>
      <c r="K437" s="3">
        <v>150000</v>
      </c>
      <c r="L437" s="3" t="s">
        <v>183</v>
      </c>
      <c r="M437" s="3">
        <v>2100000</v>
      </c>
      <c r="N437" s="5">
        <v>45075</v>
      </c>
      <c r="O437" s="43">
        <f t="shared" si="34"/>
        <v>1</v>
      </c>
      <c r="P437" s="43">
        <f t="shared" si="32"/>
        <v>5</v>
      </c>
      <c r="Q437" s="5">
        <v>45076</v>
      </c>
      <c r="R437" s="43">
        <f t="shared" si="35"/>
        <v>5</v>
      </c>
      <c r="S437" s="2" t="s">
        <v>17</v>
      </c>
      <c r="T437" s="2" t="s">
        <v>91</v>
      </c>
      <c r="U437" s="6">
        <v>2400</v>
      </c>
      <c r="V437" s="45">
        <f t="shared" si="33"/>
        <v>2097600</v>
      </c>
      <c r="W437" s="2" t="s">
        <v>71</v>
      </c>
      <c r="X437" t="str">
        <f t="shared" si="31"/>
        <v>1000001010KERAMIK 123BAMBANGAGT609877FRdRhodes Perla60x3014BOX15,12M2150000Pink21000004507515450765Promo LebaranPromo Diskon Langsung24002097600Depok</v>
      </c>
    </row>
    <row r="438" spans="1:24" x14ac:dyDescent="0.3">
      <c r="A438" s="2">
        <v>1000001010</v>
      </c>
      <c r="B438" s="2" t="s">
        <v>63</v>
      </c>
      <c r="C438" s="2" t="s">
        <v>64</v>
      </c>
      <c r="D438" s="2" t="s">
        <v>200</v>
      </c>
      <c r="E438" s="2" t="s">
        <v>201</v>
      </c>
      <c r="F438" s="2" t="s">
        <v>32</v>
      </c>
      <c r="G438" s="3">
        <v>8</v>
      </c>
      <c r="H438" s="2" t="s">
        <v>68</v>
      </c>
      <c r="I438" s="4">
        <v>8.64</v>
      </c>
      <c r="J438" s="2" t="s">
        <v>69</v>
      </c>
      <c r="K438" s="3">
        <v>150000</v>
      </c>
      <c r="L438" s="3" t="s">
        <v>183</v>
      </c>
      <c r="M438" s="3">
        <v>1200000</v>
      </c>
      <c r="N438" s="5">
        <v>45076</v>
      </c>
      <c r="O438" s="43">
        <f t="shared" si="34"/>
        <v>2</v>
      </c>
      <c r="P438" s="43">
        <f t="shared" si="32"/>
        <v>5</v>
      </c>
      <c r="Q438" s="5">
        <v>45077</v>
      </c>
      <c r="R438" s="43">
        <f t="shared" si="35"/>
        <v>5</v>
      </c>
      <c r="S438" s="2" t="s">
        <v>17</v>
      </c>
      <c r="T438" s="2" t="s">
        <v>91</v>
      </c>
      <c r="U438" s="6">
        <v>2400</v>
      </c>
      <c r="V438" s="45">
        <f t="shared" si="33"/>
        <v>1197600</v>
      </c>
      <c r="W438" s="2" t="s">
        <v>71</v>
      </c>
      <c r="X438" t="str">
        <f t="shared" si="31"/>
        <v>1000001010KERAMIK 123BAMBANGAGT609866FRdSalvadori White60x308BOX8,64M2150000Pink12000004507625450775Promo LebaranPromo Diskon Langsung24001197600Depok</v>
      </c>
    </row>
    <row r="439" spans="1:24" x14ac:dyDescent="0.3">
      <c r="A439" s="2">
        <v>1000001212</v>
      </c>
      <c r="B439" s="2" t="s">
        <v>72</v>
      </c>
      <c r="C439" s="2" t="s">
        <v>64</v>
      </c>
      <c r="D439" s="2" t="s">
        <v>190</v>
      </c>
      <c r="E439" s="2" t="s">
        <v>191</v>
      </c>
      <c r="F439" s="2" t="s">
        <v>32</v>
      </c>
      <c r="G439" s="3">
        <v>8</v>
      </c>
      <c r="H439" s="2" t="s">
        <v>68</v>
      </c>
      <c r="I439" s="4">
        <v>8.64</v>
      </c>
      <c r="J439" s="2" t="s">
        <v>69</v>
      </c>
      <c r="K439" s="3">
        <v>150000</v>
      </c>
      <c r="L439" s="3" t="s">
        <v>183</v>
      </c>
      <c r="M439" s="3">
        <v>1200000</v>
      </c>
      <c r="N439" s="5">
        <v>45082</v>
      </c>
      <c r="O439" s="43">
        <f t="shared" si="34"/>
        <v>1</v>
      </c>
      <c r="P439" s="43">
        <f t="shared" si="32"/>
        <v>6</v>
      </c>
      <c r="Q439" s="5">
        <v>45083</v>
      </c>
      <c r="R439" s="43">
        <f t="shared" si="35"/>
        <v>6</v>
      </c>
      <c r="S439" s="2"/>
      <c r="T439" s="2"/>
      <c r="U439" s="6">
        <v>0</v>
      </c>
      <c r="V439" s="45">
        <f t="shared" si="33"/>
        <v>1200000</v>
      </c>
      <c r="W439" s="2" t="s">
        <v>75</v>
      </c>
      <c r="X439" t="str">
        <f t="shared" si="31"/>
        <v>1000001212KARYA MATERIALBAMBANGAGT609877FRdRhodes Perla60x308BOX8,64M2150000Pink1200000450821645083601200000Bekasi</v>
      </c>
    </row>
    <row r="440" spans="1:24" x14ac:dyDescent="0.3">
      <c r="A440" s="2">
        <v>1000001212</v>
      </c>
      <c r="B440" s="2" t="s">
        <v>72</v>
      </c>
      <c r="C440" s="2" t="s">
        <v>64</v>
      </c>
      <c r="D440" s="2" t="s">
        <v>190</v>
      </c>
      <c r="E440" s="2" t="s">
        <v>191</v>
      </c>
      <c r="F440" s="2" t="s">
        <v>32</v>
      </c>
      <c r="G440" s="3">
        <v>1</v>
      </c>
      <c r="H440" s="2" t="s">
        <v>68</v>
      </c>
      <c r="I440" s="4">
        <v>1.08</v>
      </c>
      <c r="J440" s="2" t="s">
        <v>69</v>
      </c>
      <c r="K440" s="3">
        <v>150000</v>
      </c>
      <c r="L440" s="3" t="s">
        <v>183</v>
      </c>
      <c r="M440" s="3">
        <v>150000</v>
      </c>
      <c r="N440" s="5">
        <v>45082</v>
      </c>
      <c r="O440" s="43">
        <f t="shared" si="34"/>
        <v>1</v>
      </c>
      <c r="P440" s="43">
        <f t="shared" si="32"/>
        <v>6</v>
      </c>
      <c r="Q440" s="5">
        <v>45083</v>
      </c>
      <c r="R440" s="43">
        <f t="shared" si="35"/>
        <v>6</v>
      </c>
      <c r="S440" s="2"/>
      <c r="T440" s="2"/>
      <c r="U440" s="6">
        <v>0</v>
      </c>
      <c r="V440" s="45">
        <f t="shared" si="33"/>
        <v>150000</v>
      </c>
      <c r="W440" s="2" t="s">
        <v>75</v>
      </c>
      <c r="X440" t="str">
        <f t="shared" si="31"/>
        <v>1000001212KARYA MATERIALBAMBANGAGT609877FRdRhodes Perla60x301BOX1,08M2150000Pink15000045082164508360150000Bekasi</v>
      </c>
    </row>
    <row r="441" spans="1:24" x14ac:dyDescent="0.3">
      <c r="A441" s="2">
        <v>1000001212</v>
      </c>
      <c r="B441" s="2" t="s">
        <v>72</v>
      </c>
      <c r="C441" s="2" t="s">
        <v>64</v>
      </c>
      <c r="D441" s="2" t="s">
        <v>202</v>
      </c>
      <c r="E441" s="2" t="s">
        <v>203</v>
      </c>
      <c r="F441" s="2" t="s">
        <v>32</v>
      </c>
      <c r="G441" s="3">
        <v>1</v>
      </c>
      <c r="H441" s="2" t="s">
        <v>68</v>
      </c>
      <c r="I441" s="4">
        <v>1.08</v>
      </c>
      <c r="J441" s="2" t="s">
        <v>69</v>
      </c>
      <c r="K441" s="3">
        <v>150000</v>
      </c>
      <c r="L441" s="3" t="s">
        <v>183</v>
      </c>
      <c r="M441" s="3">
        <v>150000</v>
      </c>
      <c r="N441" s="5">
        <v>45082</v>
      </c>
      <c r="O441" s="43">
        <f t="shared" si="34"/>
        <v>1</v>
      </c>
      <c r="P441" s="43">
        <f t="shared" si="32"/>
        <v>6</v>
      </c>
      <c r="Q441" s="5">
        <v>45083</v>
      </c>
      <c r="R441" s="43">
        <f t="shared" si="35"/>
        <v>6</v>
      </c>
      <c r="S441" s="2"/>
      <c r="T441" s="2"/>
      <c r="U441" s="6">
        <v>0</v>
      </c>
      <c r="V441" s="45">
        <f t="shared" si="33"/>
        <v>150000</v>
      </c>
      <c r="W441" s="2" t="s">
        <v>75</v>
      </c>
      <c r="X441" t="str">
        <f t="shared" si="31"/>
        <v>1000001212KARYA MATERIALBAMBANGAGT609875FRdLinosa Sabbia60x301BOX1,08M2150000Pink15000045082164508360150000Bekasi</v>
      </c>
    </row>
    <row r="442" spans="1:24" x14ac:dyDescent="0.3">
      <c r="A442" s="2">
        <v>1000001010</v>
      </c>
      <c r="B442" s="2" t="s">
        <v>63</v>
      </c>
      <c r="C442" s="2" t="s">
        <v>64</v>
      </c>
      <c r="D442" s="2" t="s">
        <v>200</v>
      </c>
      <c r="E442" s="2" t="s">
        <v>201</v>
      </c>
      <c r="F442" s="2" t="s">
        <v>32</v>
      </c>
      <c r="G442" s="3">
        <v>143</v>
      </c>
      <c r="H442" s="2" t="s">
        <v>68</v>
      </c>
      <c r="I442" s="4">
        <v>154.44</v>
      </c>
      <c r="J442" s="2" t="s">
        <v>69</v>
      </c>
      <c r="K442" s="3">
        <v>150000</v>
      </c>
      <c r="L442" s="3" t="s">
        <v>183</v>
      </c>
      <c r="M442" s="3">
        <v>21450000</v>
      </c>
      <c r="N442" s="5">
        <v>45079</v>
      </c>
      <c r="O442" s="43">
        <f t="shared" si="34"/>
        <v>5</v>
      </c>
      <c r="P442" s="43">
        <f t="shared" si="32"/>
        <v>6</v>
      </c>
      <c r="Q442" s="5">
        <v>45079</v>
      </c>
      <c r="R442" s="43">
        <f t="shared" si="35"/>
        <v>6</v>
      </c>
      <c r="S442" s="2"/>
      <c r="T442" s="2"/>
      <c r="U442" s="6">
        <v>0</v>
      </c>
      <c r="V442" s="45">
        <f t="shared" si="33"/>
        <v>21450000</v>
      </c>
      <c r="W442" s="2" t="s">
        <v>71</v>
      </c>
      <c r="X442" t="str">
        <f t="shared" si="31"/>
        <v>1000001010KERAMIK 123BAMBANGAGT609866FRdSalvadori White60x30143BOX154,44M2150000Pink214500004507956450796021450000Depok</v>
      </c>
    </row>
    <row r="443" spans="1:24" x14ac:dyDescent="0.3">
      <c r="A443" s="2">
        <v>1000001010</v>
      </c>
      <c r="B443" s="2" t="s">
        <v>63</v>
      </c>
      <c r="C443" s="2" t="s">
        <v>64</v>
      </c>
      <c r="D443" s="2" t="s">
        <v>200</v>
      </c>
      <c r="E443" s="2" t="s">
        <v>201</v>
      </c>
      <c r="F443" s="2" t="s">
        <v>32</v>
      </c>
      <c r="G443" s="3">
        <v>8</v>
      </c>
      <c r="H443" s="2" t="s">
        <v>68</v>
      </c>
      <c r="I443" s="4">
        <v>8.64</v>
      </c>
      <c r="J443" s="2" t="s">
        <v>69</v>
      </c>
      <c r="K443" s="3">
        <v>150000</v>
      </c>
      <c r="L443" s="3" t="s">
        <v>183</v>
      </c>
      <c r="M443" s="3">
        <v>1200000</v>
      </c>
      <c r="N443" s="5">
        <v>45079</v>
      </c>
      <c r="O443" s="43">
        <f t="shared" si="34"/>
        <v>5</v>
      </c>
      <c r="P443" s="43">
        <f t="shared" si="32"/>
        <v>6</v>
      </c>
      <c r="Q443" s="5">
        <v>45080</v>
      </c>
      <c r="R443" s="43">
        <f t="shared" si="35"/>
        <v>6</v>
      </c>
      <c r="S443" s="2"/>
      <c r="T443" s="2"/>
      <c r="U443" s="6">
        <v>0</v>
      </c>
      <c r="V443" s="45">
        <f t="shared" si="33"/>
        <v>1200000</v>
      </c>
      <c r="W443" s="2" t="s">
        <v>71</v>
      </c>
      <c r="X443" t="str">
        <f t="shared" si="31"/>
        <v>1000001010KERAMIK 123BAMBANGAGT609866FRdSalvadori White60x308BOX8,64M2150000Pink1200000450795645080601200000Depok</v>
      </c>
    </row>
    <row r="444" spans="1:24" x14ac:dyDescent="0.3">
      <c r="A444" s="2">
        <v>1000001212</v>
      </c>
      <c r="B444" s="2" t="s">
        <v>72</v>
      </c>
      <c r="C444" s="2" t="s">
        <v>64</v>
      </c>
      <c r="D444" s="2" t="s">
        <v>190</v>
      </c>
      <c r="E444" s="2" t="s">
        <v>191</v>
      </c>
      <c r="F444" s="2" t="s">
        <v>32</v>
      </c>
      <c r="G444" s="3">
        <v>5</v>
      </c>
      <c r="H444" s="2" t="s">
        <v>68</v>
      </c>
      <c r="I444" s="4">
        <v>5.4</v>
      </c>
      <c r="J444" s="2" t="s">
        <v>69</v>
      </c>
      <c r="K444" s="3">
        <v>150000</v>
      </c>
      <c r="L444" s="3" t="s">
        <v>183</v>
      </c>
      <c r="M444" s="3">
        <v>750000</v>
      </c>
      <c r="N444" s="5">
        <v>45089</v>
      </c>
      <c r="O444" s="43">
        <f t="shared" si="34"/>
        <v>1</v>
      </c>
      <c r="P444" s="43">
        <f t="shared" si="32"/>
        <v>6</v>
      </c>
      <c r="Q444" s="5">
        <v>45090</v>
      </c>
      <c r="R444" s="43">
        <f t="shared" si="35"/>
        <v>6</v>
      </c>
      <c r="S444" s="2"/>
      <c r="T444" s="2"/>
      <c r="U444" s="6">
        <v>0</v>
      </c>
      <c r="V444" s="45">
        <f t="shared" si="33"/>
        <v>750000</v>
      </c>
      <c r="W444" s="2" t="s">
        <v>75</v>
      </c>
      <c r="X444" t="str">
        <f t="shared" si="31"/>
        <v>1000001212KARYA MATERIALBAMBANGAGT609877FRdRhodes Perla60x305BOX5,4M2150000Pink75000045089164509060750000Bekasi</v>
      </c>
    </row>
    <row r="445" spans="1:24" x14ac:dyDescent="0.3">
      <c r="A445" s="2">
        <v>1000001111</v>
      </c>
      <c r="B445" s="2" t="s">
        <v>131</v>
      </c>
      <c r="C445" s="2" t="s">
        <v>132</v>
      </c>
      <c r="D445" s="2" t="s">
        <v>196</v>
      </c>
      <c r="E445" s="2" t="s">
        <v>197</v>
      </c>
      <c r="F445" s="2" t="s">
        <v>32</v>
      </c>
      <c r="G445" s="3">
        <v>35</v>
      </c>
      <c r="H445" s="2" t="s">
        <v>68</v>
      </c>
      <c r="I445" s="4">
        <v>37.799999999999997</v>
      </c>
      <c r="J445" s="2" t="s">
        <v>69</v>
      </c>
      <c r="K445" s="3">
        <v>150000</v>
      </c>
      <c r="L445" s="3" t="s">
        <v>183</v>
      </c>
      <c r="M445" s="3">
        <v>5250000</v>
      </c>
      <c r="N445" s="5">
        <v>45105</v>
      </c>
      <c r="O445" s="43">
        <f t="shared" si="34"/>
        <v>3</v>
      </c>
      <c r="P445" s="43">
        <f t="shared" si="32"/>
        <v>6</v>
      </c>
      <c r="Q445" s="5">
        <v>45105</v>
      </c>
      <c r="R445" s="43">
        <f t="shared" si="35"/>
        <v>6</v>
      </c>
      <c r="S445" s="2"/>
      <c r="T445" s="2"/>
      <c r="U445" s="6">
        <v>0</v>
      </c>
      <c r="V445" s="45">
        <f t="shared" si="33"/>
        <v>5250000</v>
      </c>
      <c r="W445" s="2" t="s">
        <v>133</v>
      </c>
      <c r="X445" t="str">
        <f t="shared" si="31"/>
        <v>1000001111NIA BANGUNANHARRYAGT609196FROlvera Bright60x3035BOX37,8M2150000Pink5250000451053645105605250000Jakarta</v>
      </c>
    </row>
    <row r="446" spans="1:24" x14ac:dyDescent="0.3">
      <c r="A446" s="2">
        <v>1000001010</v>
      </c>
      <c r="B446" s="2" t="s">
        <v>63</v>
      </c>
      <c r="C446" s="2" t="s">
        <v>64</v>
      </c>
      <c r="D446" s="2" t="s">
        <v>200</v>
      </c>
      <c r="E446" s="2" t="s">
        <v>201</v>
      </c>
      <c r="F446" s="2" t="s">
        <v>32</v>
      </c>
      <c r="G446" s="3">
        <v>-8</v>
      </c>
      <c r="H446" s="2" t="s">
        <v>68</v>
      </c>
      <c r="I446" s="4">
        <v>-8.64</v>
      </c>
      <c r="J446" s="2" t="s">
        <v>69</v>
      </c>
      <c r="K446" s="3">
        <v>150000</v>
      </c>
      <c r="L446" s="3" t="s">
        <v>183</v>
      </c>
      <c r="M446" s="3">
        <v>-1200000</v>
      </c>
      <c r="N446" s="5">
        <v>45082</v>
      </c>
      <c r="O446" s="43">
        <f t="shared" si="34"/>
        <v>1</v>
      </c>
      <c r="P446" s="43">
        <f t="shared" si="32"/>
        <v>6</v>
      </c>
      <c r="Q446" s="5">
        <v>45083</v>
      </c>
      <c r="R446" s="43">
        <f t="shared" si="35"/>
        <v>6</v>
      </c>
      <c r="S446" s="2"/>
      <c r="T446" s="2"/>
      <c r="U446" s="6">
        <v>0</v>
      </c>
      <c r="V446" s="45">
        <f t="shared" si="33"/>
        <v>-1200000</v>
      </c>
      <c r="W446" s="2" t="s">
        <v>71</v>
      </c>
      <c r="X446" t="str">
        <f t="shared" si="31"/>
        <v>1000001010KERAMIK 123BAMBANGAGT609866FRdSalvadori White60x30-8BOX-8,64M2150000Pink-120000045082164508360-1200000Depok</v>
      </c>
    </row>
    <row r="447" spans="1:24" x14ac:dyDescent="0.3">
      <c r="A447" s="2">
        <v>1000001010</v>
      </c>
      <c r="B447" s="2" t="s">
        <v>63</v>
      </c>
      <c r="C447" s="2" t="s">
        <v>64</v>
      </c>
      <c r="D447" s="2" t="s">
        <v>200</v>
      </c>
      <c r="E447" s="2" t="s">
        <v>201</v>
      </c>
      <c r="F447" s="2" t="s">
        <v>32</v>
      </c>
      <c r="G447" s="3">
        <v>174</v>
      </c>
      <c r="H447" s="2" t="s">
        <v>68</v>
      </c>
      <c r="I447" s="4">
        <v>187.92</v>
      </c>
      <c r="J447" s="2" t="s">
        <v>69</v>
      </c>
      <c r="K447" s="3">
        <v>150000</v>
      </c>
      <c r="L447" s="3" t="s">
        <v>183</v>
      </c>
      <c r="M447" s="3">
        <v>26100000</v>
      </c>
      <c r="N447" s="5">
        <v>45111</v>
      </c>
      <c r="O447" s="43">
        <f t="shared" si="34"/>
        <v>2</v>
      </c>
      <c r="P447" s="43">
        <f t="shared" si="32"/>
        <v>7</v>
      </c>
      <c r="Q447" s="5">
        <v>45111</v>
      </c>
      <c r="R447" s="43">
        <f t="shared" si="35"/>
        <v>7</v>
      </c>
      <c r="S447" s="2"/>
      <c r="T447" s="2"/>
      <c r="U447" s="6">
        <v>0</v>
      </c>
      <c r="V447" s="45">
        <f t="shared" si="33"/>
        <v>26100000</v>
      </c>
      <c r="W447" s="2" t="s">
        <v>71</v>
      </c>
      <c r="X447" t="str">
        <f t="shared" si="31"/>
        <v>1000001010KERAMIK 123BAMBANGAGT609866FRdSalvadori White60x30174BOX187,92M2150000Pink261000004511127451117026100000Depok</v>
      </c>
    </row>
    <row r="448" spans="1:24" x14ac:dyDescent="0.3">
      <c r="A448" s="2">
        <v>1000001010</v>
      </c>
      <c r="B448" s="2" t="s">
        <v>63</v>
      </c>
      <c r="C448" s="2" t="s">
        <v>64</v>
      </c>
      <c r="D448" s="2" t="s">
        <v>204</v>
      </c>
      <c r="E448" s="2" t="s">
        <v>205</v>
      </c>
      <c r="F448" s="2" t="s">
        <v>32</v>
      </c>
      <c r="G448" s="3">
        <v>23</v>
      </c>
      <c r="H448" s="2" t="s">
        <v>68</v>
      </c>
      <c r="I448" s="4">
        <v>24.84</v>
      </c>
      <c r="J448" s="2" t="s">
        <v>69</v>
      </c>
      <c r="K448" s="3">
        <v>150000</v>
      </c>
      <c r="L448" s="3" t="s">
        <v>183</v>
      </c>
      <c r="M448" s="3">
        <v>3450000</v>
      </c>
      <c r="N448" s="5">
        <v>45113</v>
      </c>
      <c r="O448" s="43">
        <f t="shared" si="34"/>
        <v>4</v>
      </c>
      <c r="P448" s="43">
        <f t="shared" si="32"/>
        <v>7</v>
      </c>
      <c r="Q448" s="5">
        <v>45113</v>
      </c>
      <c r="R448" s="43">
        <f t="shared" si="35"/>
        <v>7</v>
      </c>
      <c r="S448" s="2"/>
      <c r="T448" s="2"/>
      <c r="U448" s="6">
        <v>0</v>
      </c>
      <c r="V448" s="45">
        <f t="shared" si="33"/>
        <v>3450000</v>
      </c>
      <c r="W448" s="2" t="s">
        <v>71</v>
      </c>
      <c r="X448" t="str">
        <f t="shared" si="31"/>
        <v>1000001010KERAMIK 123BAMBANGAGT609874FRdLinosa Panna60x3023BOX24,84M2150000Pink3450000451134745113703450000Depok</v>
      </c>
    </row>
    <row r="449" spans="1:24" x14ac:dyDescent="0.3">
      <c r="A449" s="2">
        <v>1000001111</v>
      </c>
      <c r="B449" s="2" t="s">
        <v>131</v>
      </c>
      <c r="C449" s="2" t="s">
        <v>132</v>
      </c>
      <c r="D449" s="2" t="s">
        <v>190</v>
      </c>
      <c r="E449" s="2" t="s">
        <v>191</v>
      </c>
      <c r="F449" s="2" t="s">
        <v>32</v>
      </c>
      <c r="G449" s="3">
        <v>80</v>
      </c>
      <c r="H449" s="2" t="s">
        <v>68</v>
      </c>
      <c r="I449" s="4">
        <v>86.4</v>
      </c>
      <c r="J449" s="2" t="s">
        <v>69</v>
      </c>
      <c r="K449" s="3">
        <v>150000</v>
      </c>
      <c r="L449" s="3" t="s">
        <v>183</v>
      </c>
      <c r="M449" s="3">
        <v>12000000</v>
      </c>
      <c r="N449" s="5">
        <v>45132</v>
      </c>
      <c r="O449" s="43">
        <f t="shared" si="34"/>
        <v>2</v>
      </c>
      <c r="P449" s="43">
        <f t="shared" si="32"/>
        <v>7</v>
      </c>
      <c r="Q449" s="5">
        <v>45135</v>
      </c>
      <c r="R449" s="43">
        <f t="shared" si="35"/>
        <v>7</v>
      </c>
      <c r="S449" s="2"/>
      <c r="T449" s="2"/>
      <c r="U449" s="6">
        <v>0</v>
      </c>
      <c r="V449" s="45">
        <f t="shared" si="33"/>
        <v>12000000</v>
      </c>
      <c r="W449" s="2" t="s">
        <v>133</v>
      </c>
      <c r="X449" t="str">
        <f t="shared" si="31"/>
        <v>1000001111NIA BANGUNANHARRYAGT609877FRdRhodes Perla60x3080BOX86,4M2150000Pink120000004513227451357012000000Jakarta</v>
      </c>
    </row>
    <row r="450" spans="1:24" x14ac:dyDescent="0.3">
      <c r="A450" s="2">
        <v>1000001111</v>
      </c>
      <c r="B450" s="2" t="s">
        <v>131</v>
      </c>
      <c r="C450" s="2" t="s">
        <v>132</v>
      </c>
      <c r="D450" s="2" t="s">
        <v>206</v>
      </c>
      <c r="E450" s="2" t="s">
        <v>207</v>
      </c>
      <c r="F450" s="2" t="s">
        <v>32</v>
      </c>
      <c r="G450" s="3">
        <v>80</v>
      </c>
      <c r="H450" s="2" t="s">
        <v>68</v>
      </c>
      <c r="I450" s="4">
        <v>86.4</v>
      </c>
      <c r="J450" s="2" t="s">
        <v>69</v>
      </c>
      <c r="K450" s="3">
        <v>150000</v>
      </c>
      <c r="L450" s="3" t="s">
        <v>183</v>
      </c>
      <c r="M450" s="3">
        <v>12000000</v>
      </c>
      <c r="N450" s="5">
        <v>45132</v>
      </c>
      <c r="O450" s="43">
        <f t="shared" si="34"/>
        <v>2</v>
      </c>
      <c r="P450" s="43">
        <f t="shared" si="32"/>
        <v>7</v>
      </c>
      <c r="Q450" s="5">
        <v>45133</v>
      </c>
      <c r="R450" s="43">
        <f t="shared" si="35"/>
        <v>7</v>
      </c>
      <c r="S450" s="2"/>
      <c r="T450" s="2"/>
      <c r="U450" s="6">
        <v>0</v>
      </c>
      <c r="V450" s="45">
        <f t="shared" si="33"/>
        <v>12000000</v>
      </c>
      <c r="W450" s="2" t="s">
        <v>133</v>
      </c>
      <c r="X450" t="str">
        <f t="shared" ref="X450:X513" si="36">_xlfn.CONCAT(A450:W450)</f>
        <v>1000001111NIA BANGUNANHARRYAGT609878FRdRhodes Grigio60x3080BOX86,4M2150000Pink120000004513227451337012000000Jakarta</v>
      </c>
    </row>
    <row r="451" spans="1:24" x14ac:dyDescent="0.3">
      <c r="A451" s="2">
        <v>1000001212</v>
      </c>
      <c r="B451" s="2" t="s">
        <v>72</v>
      </c>
      <c r="C451" s="2" t="s">
        <v>64</v>
      </c>
      <c r="D451" s="2" t="s">
        <v>190</v>
      </c>
      <c r="E451" s="2" t="s">
        <v>191</v>
      </c>
      <c r="F451" s="2" t="s">
        <v>32</v>
      </c>
      <c r="G451" s="3">
        <v>9</v>
      </c>
      <c r="H451" s="2" t="s">
        <v>68</v>
      </c>
      <c r="I451" s="4">
        <v>9.7200000000000006</v>
      </c>
      <c r="J451" s="2" t="s">
        <v>69</v>
      </c>
      <c r="K451" s="3">
        <v>150000</v>
      </c>
      <c r="L451" s="3" t="s">
        <v>183</v>
      </c>
      <c r="M451" s="3">
        <v>1350000</v>
      </c>
      <c r="N451" s="5">
        <v>45196</v>
      </c>
      <c r="O451" s="43">
        <f t="shared" si="34"/>
        <v>3</v>
      </c>
      <c r="P451" s="43">
        <f t="shared" ref="P451:P514" si="37">MONTH(N451)</f>
        <v>9</v>
      </c>
      <c r="Q451" s="5">
        <v>45196</v>
      </c>
      <c r="R451" s="43">
        <f t="shared" si="35"/>
        <v>9</v>
      </c>
      <c r="S451" s="2"/>
      <c r="T451" s="2"/>
      <c r="U451" s="6">
        <v>0</v>
      </c>
      <c r="V451" s="45">
        <f t="shared" ref="V451:V514" si="38">M451-U451</f>
        <v>1350000</v>
      </c>
      <c r="W451" s="2" t="s">
        <v>75</v>
      </c>
      <c r="X451" t="str">
        <f t="shared" si="36"/>
        <v>1000001212KARYA MATERIALBAMBANGAGT609877FRdRhodes Perla60x309BOX9,72M2150000Pink1350000451963945196901350000Bekasi</v>
      </c>
    </row>
    <row r="452" spans="1:24" x14ac:dyDescent="0.3">
      <c r="A452" s="2">
        <v>1000001010</v>
      </c>
      <c r="B452" s="2" t="s">
        <v>63</v>
      </c>
      <c r="C452" s="2" t="s">
        <v>82</v>
      </c>
      <c r="D452" s="2" t="s">
        <v>186</v>
      </c>
      <c r="E452" s="2" t="s">
        <v>187</v>
      </c>
      <c r="F452" s="2" t="s">
        <v>32</v>
      </c>
      <c r="G452" s="3">
        <v>20</v>
      </c>
      <c r="H452" s="2" t="s">
        <v>68</v>
      </c>
      <c r="I452" s="4">
        <v>21.6</v>
      </c>
      <c r="J452" s="2" t="s">
        <v>69</v>
      </c>
      <c r="K452" s="3">
        <v>150000</v>
      </c>
      <c r="L452" s="3" t="s">
        <v>183</v>
      </c>
      <c r="M452" s="3">
        <v>3000000</v>
      </c>
      <c r="N452" s="5">
        <v>45194</v>
      </c>
      <c r="O452" s="43">
        <f t="shared" si="34"/>
        <v>1</v>
      </c>
      <c r="P452" s="43">
        <f t="shared" si="37"/>
        <v>9</v>
      </c>
      <c r="Q452" s="5">
        <v>45196</v>
      </c>
      <c r="R452" s="43">
        <f t="shared" si="35"/>
        <v>9</v>
      </c>
      <c r="S452" s="2"/>
      <c r="T452" s="2"/>
      <c r="U452" s="6">
        <v>0</v>
      </c>
      <c r="V452" s="45">
        <f t="shared" si="38"/>
        <v>3000000</v>
      </c>
      <c r="W452" s="2" t="s">
        <v>71</v>
      </c>
      <c r="X452" t="str">
        <f t="shared" si="36"/>
        <v>1000001010KERAMIK 123RIZALAGT609856FRdBotticino Natural60x3020BOX21,6M2150000Pink3000000451941945196903000000Depok</v>
      </c>
    </row>
    <row r="453" spans="1:24" x14ac:dyDescent="0.3">
      <c r="A453" s="2">
        <v>1000001010</v>
      </c>
      <c r="B453" s="2" t="s">
        <v>63</v>
      </c>
      <c r="C453" s="2" t="s">
        <v>82</v>
      </c>
      <c r="D453" s="2" t="s">
        <v>186</v>
      </c>
      <c r="E453" s="2" t="s">
        <v>187</v>
      </c>
      <c r="F453" s="2" t="s">
        <v>32</v>
      </c>
      <c r="G453" s="3">
        <v>20</v>
      </c>
      <c r="H453" s="2" t="s">
        <v>68</v>
      </c>
      <c r="I453" s="4">
        <v>21.6</v>
      </c>
      <c r="J453" s="2" t="s">
        <v>69</v>
      </c>
      <c r="K453" s="3">
        <v>150000</v>
      </c>
      <c r="L453" s="3" t="s">
        <v>183</v>
      </c>
      <c r="M453" s="3">
        <v>3000000</v>
      </c>
      <c r="N453" s="5">
        <v>45187</v>
      </c>
      <c r="O453" s="43">
        <f t="shared" si="34"/>
        <v>1</v>
      </c>
      <c r="P453" s="43">
        <f t="shared" si="37"/>
        <v>9</v>
      </c>
      <c r="Q453" s="5">
        <v>45188</v>
      </c>
      <c r="R453" s="43">
        <f t="shared" si="35"/>
        <v>9</v>
      </c>
      <c r="S453" s="2"/>
      <c r="T453" s="2"/>
      <c r="U453" s="6">
        <v>0</v>
      </c>
      <c r="V453" s="45">
        <f t="shared" si="38"/>
        <v>3000000</v>
      </c>
      <c r="W453" s="2" t="s">
        <v>71</v>
      </c>
      <c r="X453" t="str">
        <f t="shared" si="36"/>
        <v>1000001010KERAMIK 123RIZALAGT609856FRdBotticino Natural60x3020BOX21,6M2150000Pink3000000451871945188903000000Depok</v>
      </c>
    </row>
    <row r="454" spans="1:24" x14ac:dyDescent="0.3">
      <c r="A454" s="2">
        <v>1000001212</v>
      </c>
      <c r="B454" s="2" t="s">
        <v>72</v>
      </c>
      <c r="C454" s="2" t="s">
        <v>64</v>
      </c>
      <c r="D454" s="2" t="s">
        <v>208</v>
      </c>
      <c r="E454" s="2" t="s">
        <v>209</v>
      </c>
      <c r="F454" s="2" t="s">
        <v>32</v>
      </c>
      <c r="G454" s="3">
        <v>50</v>
      </c>
      <c r="H454" s="2" t="s">
        <v>68</v>
      </c>
      <c r="I454" s="4">
        <v>54</v>
      </c>
      <c r="J454" s="2" t="s">
        <v>69</v>
      </c>
      <c r="K454" s="3">
        <v>150000</v>
      </c>
      <c r="L454" s="3" t="s">
        <v>183</v>
      </c>
      <c r="M454" s="3">
        <v>7500000</v>
      </c>
      <c r="N454" s="5">
        <v>45177</v>
      </c>
      <c r="O454" s="43">
        <f t="shared" ref="O454:O517" si="39">WEEKDAY(N454,2)</f>
        <v>5</v>
      </c>
      <c r="P454" s="43">
        <f t="shared" si="37"/>
        <v>9</v>
      </c>
      <c r="Q454" s="5">
        <v>45177</v>
      </c>
      <c r="R454" s="43">
        <f t="shared" ref="R454:R517" si="40">MONTH(Q454)</f>
        <v>9</v>
      </c>
      <c r="S454" s="2"/>
      <c r="T454" s="2"/>
      <c r="U454" s="6">
        <v>0</v>
      </c>
      <c r="V454" s="45">
        <f t="shared" si="38"/>
        <v>7500000</v>
      </c>
      <c r="W454" s="2" t="s">
        <v>75</v>
      </c>
      <c r="X454" t="str">
        <f t="shared" si="36"/>
        <v>1000001212KARYA MATERIALBAMBANGAGT609889FRdPania Continua60x3050BOX54M2150000Pink7500000451775945177907500000Bekasi</v>
      </c>
    </row>
    <row r="455" spans="1:24" x14ac:dyDescent="0.3">
      <c r="A455" s="2">
        <v>1000001212</v>
      </c>
      <c r="B455" s="2" t="s">
        <v>72</v>
      </c>
      <c r="C455" s="2" t="s">
        <v>64</v>
      </c>
      <c r="D455" s="2" t="s">
        <v>194</v>
      </c>
      <c r="E455" s="2" t="s">
        <v>195</v>
      </c>
      <c r="F455" s="2" t="s">
        <v>32</v>
      </c>
      <c r="G455" s="3">
        <v>35</v>
      </c>
      <c r="H455" s="2" t="s">
        <v>68</v>
      </c>
      <c r="I455" s="4">
        <v>37.799999999999997</v>
      </c>
      <c r="J455" s="2" t="s">
        <v>69</v>
      </c>
      <c r="K455" s="3">
        <v>150000</v>
      </c>
      <c r="L455" s="3" t="s">
        <v>183</v>
      </c>
      <c r="M455" s="3">
        <v>5250000</v>
      </c>
      <c r="N455" s="5">
        <v>45177</v>
      </c>
      <c r="O455" s="43">
        <f t="shared" si="39"/>
        <v>5</v>
      </c>
      <c r="P455" s="43">
        <f t="shared" si="37"/>
        <v>9</v>
      </c>
      <c r="Q455" s="5">
        <v>45177</v>
      </c>
      <c r="R455" s="43">
        <f t="shared" si="40"/>
        <v>9</v>
      </c>
      <c r="S455" s="2"/>
      <c r="T455" s="2"/>
      <c r="U455" s="6">
        <v>0</v>
      </c>
      <c r="V455" s="45">
        <f t="shared" si="38"/>
        <v>5250000</v>
      </c>
      <c r="W455" s="2" t="s">
        <v>75</v>
      </c>
      <c r="X455" t="str">
        <f t="shared" si="36"/>
        <v>1000001212KARYA MATERIALBAMBANGAGT609873FRdLinosa Grigio60x3035BOX37,8M2150000Pink5250000451775945177905250000Bekasi</v>
      </c>
    </row>
    <row r="456" spans="1:24" x14ac:dyDescent="0.3">
      <c r="A456" s="2">
        <v>1000001010</v>
      </c>
      <c r="B456" s="2" t="s">
        <v>63</v>
      </c>
      <c r="C456" s="2" t="s">
        <v>82</v>
      </c>
      <c r="D456" s="2" t="s">
        <v>190</v>
      </c>
      <c r="E456" s="2" t="s">
        <v>191</v>
      </c>
      <c r="F456" s="2" t="s">
        <v>32</v>
      </c>
      <c r="G456" s="3">
        <v>10</v>
      </c>
      <c r="H456" s="2" t="s">
        <v>68</v>
      </c>
      <c r="I456" s="4">
        <v>10.8</v>
      </c>
      <c r="J456" s="2" t="s">
        <v>69</v>
      </c>
      <c r="K456" s="3">
        <v>150000</v>
      </c>
      <c r="L456" s="3" t="s">
        <v>183</v>
      </c>
      <c r="M456" s="3">
        <v>1500000</v>
      </c>
      <c r="N456" s="5">
        <v>45174</v>
      </c>
      <c r="O456" s="43">
        <f t="shared" si="39"/>
        <v>2</v>
      </c>
      <c r="P456" s="43">
        <f t="shared" si="37"/>
        <v>9</v>
      </c>
      <c r="Q456" s="5">
        <v>45175</v>
      </c>
      <c r="R456" s="43">
        <f t="shared" si="40"/>
        <v>9</v>
      </c>
      <c r="S456" s="2"/>
      <c r="T456" s="2"/>
      <c r="U456" s="2">
        <v>0</v>
      </c>
      <c r="V456" s="45">
        <f t="shared" si="38"/>
        <v>1500000</v>
      </c>
      <c r="W456" s="2" t="s">
        <v>71</v>
      </c>
      <c r="X456" t="str">
        <f t="shared" si="36"/>
        <v>1000001010KERAMIK 123RIZALAGT609877FRdRhodes Perla60x3010BOX10,8M2150000Pink1500000451742945175901500000Depok</v>
      </c>
    </row>
    <row r="457" spans="1:24" x14ac:dyDescent="0.3">
      <c r="A457" s="2">
        <v>1000001111</v>
      </c>
      <c r="B457" s="2" t="s">
        <v>131</v>
      </c>
      <c r="C457" s="2" t="s">
        <v>132</v>
      </c>
      <c r="D457" s="2" t="s">
        <v>208</v>
      </c>
      <c r="E457" s="2" t="s">
        <v>209</v>
      </c>
      <c r="F457" s="2" t="s">
        <v>32</v>
      </c>
      <c r="G457" s="3">
        <v>47</v>
      </c>
      <c r="H457" s="2" t="s">
        <v>68</v>
      </c>
      <c r="I457" s="4">
        <v>50.76</v>
      </c>
      <c r="J457" s="2" t="s">
        <v>69</v>
      </c>
      <c r="K457" s="3">
        <v>150000</v>
      </c>
      <c r="L457" s="3" t="s">
        <v>183</v>
      </c>
      <c r="M457" s="3">
        <v>7050000</v>
      </c>
      <c r="N457" s="5">
        <v>45225</v>
      </c>
      <c r="O457" s="43">
        <f t="shared" si="39"/>
        <v>4</v>
      </c>
      <c r="P457" s="43">
        <f t="shared" si="37"/>
        <v>10</v>
      </c>
      <c r="Q457" s="5">
        <v>45226</v>
      </c>
      <c r="R457" s="43">
        <f t="shared" si="40"/>
        <v>10</v>
      </c>
      <c r="S457" s="2"/>
      <c r="T457" s="2"/>
      <c r="U457" s="6">
        <v>0</v>
      </c>
      <c r="V457" s="45">
        <f t="shared" si="38"/>
        <v>7050000</v>
      </c>
      <c r="W457" s="2" t="s">
        <v>133</v>
      </c>
      <c r="X457" t="str">
        <f t="shared" si="36"/>
        <v>1000001111NIA BANGUNANHARRYAGT609889FRdPania Continua60x3047BOX50,76M2150000Pink705000045225410452261007050000Jakarta</v>
      </c>
    </row>
    <row r="458" spans="1:24" x14ac:dyDescent="0.3">
      <c r="A458" s="2">
        <v>1000001212</v>
      </c>
      <c r="B458" s="2" t="s">
        <v>72</v>
      </c>
      <c r="C458" s="2" t="s">
        <v>64</v>
      </c>
      <c r="D458" s="2" t="s">
        <v>190</v>
      </c>
      <c r="E458" s="2" t="s">
        <v>191</v>
      </c>
      <c r="F458" s="2" t="s">
        <v>32</v>
      </c>
      <c r="G458" s="3">
        <v>9</v>
      </c>
      <c r="H458" s="2" t="s">
        <v>68</v>
      </c>
      <c r="I458" s="4">
        <v>9.7200000000000006</v>
      </c>
      <c r="J458" s="2" t="s">
        <v>69</v>
      </c>
      <c r="K458" s="3">
        <v>150000</v>
      </c>
      <c r="L458" s="3" t="s">
        <v>183</v>
      </c>
      <c r="M458" s="3">
        <v>1350000</v>
      </c>
      <c r="N458" s="5">
        <v>45250</v>
      </c>
      <c r="O458" s="43">
        <f t="shared" si="39"/>
        <v>1</v>
      </c>
      <c r="P458" s="43">
        <f t="shared" si="37"/>
        <v>11</v>
      </c>
      <c r="Q458" s="5">
        <v>45251</v>
      </c>
      <c r="R458" s="43">
        <f t="shared" si="40"/>
        <v>11</v>
      </c>
      <c r="S458" s="2"/>
      <c r="T458" s="2"/>
      <c r="U458" s="6">
        <v>0</v>
      </c>
      <c r="V458" s="45">
        <f t="shared" si="38"/>
        <v>1350000</v>
      </c>
      <c r="W458" s="2" t="s">
        <v>75</v>
      </c>
      <c r="X458" t="str">
        <f t="shared" si="36"/>
        <v>1000001212KARYA MATERIALBAMBANGAGT609877FRdRhodes Perla60x309BOX9,72M2150000Pink135000045250111452511101350000Bekasi</v>
      </c>
    </row>
    <row r="459" spans="1:24" x14ac:dyDescent="0.3">
      <c r="A459" s="2">
        <v>1000001212</v>
      </c>
      <c r="B459" s="2" t="s">
        <v>72</v>
      </c>
      <c r="C459" s="2" t="s">
        <v>64</v>
      </c>
      <c r="D459" s="2" t="s">
        <v>190</v>
      </c>
      <c r="E459" s="2" t="s">
        <v>191</v>
      </c>
      <c r="F459" s="2" t="s">
        <v>32</v>
      </c>
      <c r="G459" s="3">
        <v>5</v>
      </c>
      <c r="H459" s="2" t="s">
        <v>68</v>
      </c>
      <c r="I459" s="4">
        <v>5.4</v>
      </c>
      <c r="J459" s="2" t="s">
        <v>69</v>
      </c>
      <c r="K459" s="3">
        <v>150000</v>
      </c>
      <c r="L459" s="3" t="s">
        <v>183</v>
      </c>
      <c r="M459" s="3">
        <v>750000</v>
      </c>
      <c r="N459" s="5">
        <v>45250</v>
      </c>
      <c r="O459" s="43">
        <f t="shared" si="39"/>
        <v>1</v>
      </c>
      <c r="P459" s="43">
        <f t="shared" si="37"/>
        <v>11</v>
      </c>
      <c r="Q459" s="5">
        <v>45251</v>
      </c>
      <c r="R459" s="43">
        <f t="shared" si="40"/>
        <v>11</v>
      </c>
      <c r="S459" s="2"/>
      <c r="T459" s="2"/>
      <c r="U459" s="6">
        <v>0</v>
      </c>
      <c r="V459" s="45">
        <f t="shared" si="38"/>
        <v>750000</v>
      </c>
      <c r="W459" s="2" t="s">
        <v>75</v>
      </c>
      <c r="X459" t="str">
        <f t="shared" si="36"/>
        <v>1000001212KARYA MATERIALBAMBANGAGT609877FRdRhodes Perla60x305BOX5,4M2150000Pink7500004525011145251110750000Bekasi</v>
      </c>
    </row>
    <row r="460" spans="1:24" x14ac:dyDescent="0.3">
      <c r="A460" s="2">
        <v>1000001212</v>
      </c>
      <c r="B460" s="2" t="s">
        <v>72</v>
      </c>
      <c r="C460" s="2" t="s">
        <v>64</v>
      </c>
      <c r="D460" s="2" t="s">
        <v>202</v>
      </c>
      <c r="E460" s="2" t="s">
        <v>203</v>
      </c>
      <c r="F460" s="2" t="s">
        <v>32</v>
      </c>
      <c r="G460" s="3">
        <v>2</v>
      </c>
      <c r="H460" s="2" t="s">
        <v>68</v>
      </c>
      <c r="I460" s="4">
        <v>2.16</v>
      </c>
      <c r="J460" s="2" t="s">
        <v>69</v>
      </c>
      <c r="K460" s="3">
        <v>150000</v>
      </c>
      <c r="L460" s="3" t="s">
        <v>183</v>
      </c>
      <c r="M460" s="3">
        <v>300000</v>
      </c>
      <c r="N460" s="5">
        <v>45250</v>
      </c>
      <c r="O460" s="43">
        <f t="shared" si="39"/>
        <v>1</v>
      </c>
      <c r="P460" s="43">
        <f t="shared" si="37"/>
        <v>11</v>
      </c>
      <c r="Q460" s="5">
        <v>45251</v>
      </c>
      <c r="R460" s="43">
        <f t="shared" si="40"/>
        <v>11</v>
      </c>
      <c r="S460" s="2"/>
      <c r="T460" s="2"/>
      <c r="U460" s="6">
        <v>0</v>
      </c>
      <c r="V460" s="45">
        <f t="shared" si="38"/>
        <v>300000</v>
      </c>
      <c r="W460" s="2" t="s">
        <v>75</v>
      </c>
      <c r="X460" t="str">
        <f t="shared" si="36"/>
        <v>1000001212KARYA MATERIALBAMBANGAGT609875FRdLinosa Sabbia60x302BOX2,16M2150000Pink3000004525011145251110300000Bekasi</v>
      </c>
    </row>
    <row r="461" spans="1:24" x14ac:dyDescent="0.3">
      <c r="A461" s="2">
        <v>1000001212</v>
      </c>
      <c r="B461" s="2" t="s">
        <v>72</v>
      </c>
      <c r="C461" s="2" t="s">
        <v>64</v>
      </c>
      <c r="D461" s="2" t="s">
        <v>194</v>
      </c>
      <c r="E461" s="2" t="s">
        <v>195</v>
      </c>
      <c r="F461" s="2" t="s">
        <v>32</v>
      </c>
      <c r="G461" s="3">
        <v>10</v>
      </c>
      <c r="H461" s="2" t="s">
        <v>68</v>
      </c>
      <c r="I461" s="4">
        <v>10.8</v>
      </c>
      <c r="J461" s="2" t="s">
        <v>69</v>
      </c>
      <c r="K461" s="3">
        <v>150000</v>
      </c>
      <c r="L461" s="3" t="s">
        <v>183</v>
      </c>
      <c r="M461" s="3">
        <v>1500000</v>
      </c>
      <c r="N461" s="5">
        <v>45250</v>
      </c>
      <c r="O461" s="43">
        <f t="shared" si="39"/>
        <v>1</v>
      </c>
      <c r="P461" s="43">
        <f t="shared" si="37"/>
        <v>11</v>
      </c>
      <c r="Q461" s="5">
        <v>45251</v>
      </c>
      <c r="R461" s="43">
        <f t="shared" si="40"/>
        <v>11</v>
      </c>
      <c r="S461" s="2"/>
      <c r="T461" s="2"/>
      <c r="U461" s="6">
        <v>0</v>
      </c>
      <c r="V461" s="45">
        <f t="shared" si="38"/>
        <v>1500000</v>
      </c>
      <c r="W461" s="2" t="s">
        <v>75</v>
      </c>
      <c r="X461" t="str">
        <f t="shared" si="36"/>
        <v>1000001212KARYA MATERIALBAMBANGAGT609873FRdLinosa Grigio60x3010BOX10,8M2150000Pink150000045250111452511101500000Bekasi</v>
      </c>
    </row>
    <row r="462" spans="1:24" x14ac:dyDescent="0.3">
      <c r="A462" s="2">
        <v>1000001212</v>
      </c>
      <c r="B462" s="2" t="s">
        <v>72</v>
      </c>
      <c r="C462" s="2" t="s">
        <v>64</v>
      </c>
      <c r="D462" s="2" t="s">
        <v>194</v>
      </c>
      <c r="E462" s="2" t="s">
        <v>195</v>
      </c>
      <c r="F462" s="2" t="s">
        <v>32</v>
      </c>
      <c r="G462" s="3">
        <v>2</v>
      </c>
      <c r="H462" s="2" t="s">
        <v>68</v>
      </c>
      <c r="I462" s="4">
        <v>2.16</v>
      </c>
      <c r="J462" s="2" t="s">
        <v>69</v>
      </c>
      <c r="K462" s="3">
        <v>150000</v>
      </c>
      <c r="L462" s="3" t="s">
        <v>183</v>
      </c>
      <c r="M462" s="3">
        <v>300000</v>
      </c>
      <c r="N462" s="5">
        <v>45254</v>
      </c>
      <c r="O462" s="43">
        <f t="shared" si="39"/>
        <v>5</v>
      </c>
      <c r="P462" s="43">
        <f t="shared" si="37"/>
        <v>11</v>
      </c>
      <c r="Q462" s="5">
        <v>45254</v>
      </c>
      <c r="R462" s="43">
        <f t="shared" si="40"/>
        <v>11</v>
      </c>
      <c r="S462" s="2"/>
      <c r="T462" s="2"/>
      <c r="U462" s="6">
        <v>0</v>
      </c>
      <c r="V462" s="45">
        <f t="shared" si="38"/>
        <v>300000</v>
      </c>
      <c r="W462" s="2" t="s">
        <v>75</v>
      </c>
      <c r="X462" t="str">
        <f t="shared" si="36"/>
        <v>1000001212KARYA MATERIALBAMBANGAGT609873FRdLinosa Grigio60x302BOX2,16M2150000Pink3000004525451145254110300000Bekasi</v>
      </c>
    </row>
    <row r="463" spans="1:24" x14ac:dyDescent="0.3">
      <c r="A463" s="2">
        <v>1000001212</v>
      </c>
      <c r="B463" s="2" t="s">
        <v>72</v>
      </c>
      <c r="C463" s="2" t="s">
        <v>64</v>
      </c>
      <c r="D463" s="2" t="s">
        <v>206</v>
      </c>
      <c r="E463" s="2" t="s">
        <v>207</v>
      </c>
      <c r="F463" s="2" t="s">
        <v>32</v>
      </c>
      <c r="G463" s="3">
        <v>10</v>
      </c>
      <c r="H463" s="2" t="s">
        <v>68</v>
      </c>
      <c r="I463" s="4">
        <v>10.8</v>
      </c>
      <c r="J463" s="2" t="s">
        <v>69</v>
      </c>
      <c r="K463" s="3">
        <v>150000</v>
      </c>
      <c r="L463" s="3" t="s">
        <v>183</v>
      </c>
      <c r="M463" s="3">
        <v>1500000</v>
      </c>
      <c r="N463" s="5">
        <v>45257</v>
      </c>
      <c r="O463" s="43">
        <f t="shared" si="39"/>
        <v>1</v>
      </c>
      <c r="P463" s="43">
        <f t="shared" si="37"/>
        <v>11</v>
      </c>
      <c r="Q463" s="5">
        <v>45259</v>
      </c>
      <c r="R463" s="43">
        <f t="shared" si="40"/>
        <v>11</v>
      </c>
      <c r="S463" s="2"/>
      <c r="T463" s="2"/>
      <c r="U463" s="6">
        <v>0</v>
      </c>
      <c r="V463" s="45">
        <f t="shared" si="38"/>
        <v>1500000</v>
      </c>
      <c r="W463" s="2" t="s">
        <v>75</v>
      </c>
      <c r="X463" t="str">
        <f t="shared" si="36"/>
        <v>1000001212KARYA MATERIALBAMBANGAGT609878FRdRhodes Grigio60x3010BOX10,8M2150000Pink150000045257111452591101500000Bekasi</v>
      </c>
    </row>
    <row r="464" spans="1:24" x14ac:dyDescent="0.3">
      <c r="A464" s="2">
        <v>1000001212</v>
      </c>
      <c r="B464" s="2" t="s">
        <v>72</v>
      </c>
      <c r="C464" s="2" t="s">
        <v>64</v>
      </c>
      <c r="D464" s="2" t="s">
        <v>206</v>
      </c>
      <c r="E464" s="2" t="s">
        <v>207</v>
      </c>
      <c r="F464" s="2" t="s">
        <v>32</v>
      </c>
      <c r="G464" s="3">
        <v>2</v>
      </c>
      <c r="H464" s="2" t="s">
        <v>68</v>
      </c>
      <c r="I464" s="4">
        <v>2.16</v>
      </c>
      <c r="J464" s="2" t="s">
        <v>69</v>
      </c>
      <c r="K464" s="3">
        <v>150000</v>
      </c>
      <c r="L464" s="3" t="s">
        <v>183</v>
      </c>
      <c r="M464" s="3">
        <v>300000</v>
      </c>
      <c r="N464" s="5">
        <v>45264</v>
      </c>
      <c r="O464" s="43">
        <f t="shared" si="39"/>
        <v>1</v>
      </c>
      <c r="P464" s="43">
        <f t="shared" si="37"/>
        <v>12</v>
      </c>
      <c r="Q464" s="5">
        <v>45265</v>
      </c>
      <c r="R464" s="43">
        <f t="shared" si="40"/>
        <v>12</v>
      </c>
      <c r="S464" s="2"/>
      <c r="T464" s="2"/>
      <c r="U464" s="6">
        <v>0</v>
      </c>
      <c r="V464" s="45">
        <f t="shared" si="38"/>
        <v>300000</v>
      </c>
      <c r="W464" s="2" t="s">
        <v>75</v>
      </c>
      <c r="X464" t="str">
        <f t="shared" si="36"/>
        <v>1000001212KARYA MATERIALBAMBANGAGT609878FRdRhodes Grigio60x302BOX2,16M2150000Pink3000004526411245265120300000Bekasi</v>
      </c>
    </row>
    <row r="465" spans="1:24" x14ac:dyDescent="0.3">
      <c r="A465" s="2">
        <v>1000001212</v>
      </c>
      <c r="B465" s="2" t="s">
        <v>72</v>
      </c>
      <c r="C465" s="2" t="s">
        <v>64</v>
      </c>
      <c r="D465" s="2" t="s">
        <v>194</v>
      </c>
      <c r="E465" s="2" t="s">
        <v>195</v>
      </c>
      <c r="F465" s="2" t="s">
        <v>32</v>
      </c>
      <c r="G465" s="3">
        <v>-10</v>
      </c>
      <c r="H465" s="2" t="s">
        <v>68</v>
      </c>
      <c r="I465" s="4">
        <v>-10.8</v>
      </c>
      <c r="J465" s="2" t="s">
        <v>69</v>
      </c>
      <c r="K465" s="3">
        <v>150000</v>
      </c>
      <c r="L465" s="3" t="s">
        <v>183</v>
      </c>
      <c r="M465" s="3">
        <v>-1500000</v>
      </c>
      <c r="N465" s="5">
        <v>45261</v>
      </c>
      <c r="O465" s="43">
        <f t="shared" si="39"/>
        <v>5</v>
      </c>
      <c r="P465" s="43">
        <f t="shared" si="37"/>
        <v>12</v>
      </c>
      <c r="Q465" s="5">
        <v>45264</v>
      </c>
      <c r="R465" s="43">
        <f t="shared" si="40"/>
        <v>12</v>
      </c>
      <c r="S465" s="2"/>
      <c r="T465" s="2"/>
      <c r="U465" s="6">
        <v>0</v>
      </c>
      <c r="V465" s="45">
        <f t="shared" si="38"/>
        <v>-1500000</v>
      </c>
      <c r="W465" s="2" t="s">
        <v>75</v>
      </c>
      <c r="X465" t="str">
        <f t="shared" si="36"/>
        <v>1000001212KARYA MATERIALBAMBANGAGT609873FRdLinosa Grigio60x30-10BOX-10,8M2150000Pink-15000004526151245264120-1500000Bekasi</v>
      </c>
    </row>
    <row r="466" spans="1:24" x14ac:dyDescent="0.3">
      <c r="A466" s="2">
        <v>1000001212</v>
      </c>
      <c r="B466" s="2" t="s">
        <v>72</v>
      </c>
      <c r="C466" s="2" t="s">
        <v>64</v>
      </c>
      <c r="D466" s="2" t="s">
        <v>200</v>
      </c>
      <c r="E466" s="2" t="s">
        <v>201</v>
      </c>
      <c r="F466" s="2" t="s">
        <v>32</v>
      </c>
      <c r="G466" s="3">
        <v>8</v>
      </c>
      <c r="H466" s="2" t="s">
        <v>68</v>
      </c>
      <c r="I466" s="4">
        <v>8.64</v>
      </c>
      <c r="J466" s="2" t="s">
        <v>69</v>
      </c>
      <c r="K466" s="3">
        <v>150000</v>
      </c>
      <c r="L466" s="3" t="s">
        <v>183</v>
      </c>
      <c r="M466" s="3">
        <v>1200000</v>
      </c>
      <c r="N466" s="5">
        <v>45028</v>
      </c>
      <c r="O466" s="43">
        <f t="shared" si="39"/>
        <v>3</v>
      </c>
      <c r="P466" s="43">
        <f t="shared" si="37"/>
        <v>4</v>
      </c>
      <c r="Q466" s="5">
        <v>45029</v>
      </c>
      <c r="R466" s="43">
        <f t="shared" si="40"/>
        <v>4</v>
      </c>
      <c r="S466" s="2" t="s">
        <v>17</v>
      </c>
      <c r="T466" s="2" t="s">
        <v>91</v>
      </c>
      <c r="U466" s="6">
        <v>2400</v>
      </c>
      <c r="V466" s="45">
        <f t="shared" si="38"/>
        <v>1197600</v>
      </c>
      <c r="W466" s="2" t="s">
        <v>75</v>
      </c>
      <c r="X466" t="str">
        <f t="shared" si="36"/>
        <v>1000001212KARYA MATERIALBAMBANGAGT609866FRdSalvadori White60x308BOX8,64M2150000Pink12000004502834450294Promo LebaranPromo Diskon Langsung24001197600Bekasi</v>
      </c>
    </row>
    <row r="467" spans="1:24" x14ac:dyDescent="0.3">
      <c r="A467" s="2">
        <v>1000001212</v>
      </c>
      <c r="B467" s="2" t="s">
        <v>72</v>
      </c>
      <c r="C467" s="2" t="s">
        <v>64</v>
      </c>
      <c r="D467" s="2" t="s">
        <v>190</v>
      </c>
      <c r="E467" s="2" t="s">
        <v>191</v>
      </c>
      <c r="F467" s="2" t="s">
        <v>32</v>
      </c>
      <c r="G467" s="3">
        <v>38</v>
      </c>
      <c r="H467" s="2" t="s">
        <v>68</v>
      </c>
      <c r="I467" s="4">
        <v>41.04</v>
      </c>
      <c r="J467" s="2" t="s">
        <v>69</v>
      </c>
      <c r="K467" s="3">
        <v>150000</v>
      </c>
      <c r="L467" s="3" t="s">
        <v>183</v>
      </c>
      <c r="M467" s="3">
        <v>5700000</v>
      </c>
      <c r="N467" s="5">
        <v>45029</v>
      </c>
      <c r="O467" s="43">
        <f t="shared" si="39"/>
        <v>4</v>
      </c>
      <c r="P467" s="43">
        <f t="shared" si="37"/>
        <v>4</v>
      </c>
      <c r="Q467" s="5">
        <v>45029</v>
      </c>
      <c r="R467" s="43">
        <f t="shared" si="40"/>
        <v>4</v>
      </c>
      <c r="S467" s="2" t="s">
        <v>17</v>
      </c>
      <c r="T467" s="2" t="s">
        <v>91</v>
      </c>
      <c r="U467" s="6">
        <v>2400</v>
      </c>
      <c r="V467" s="45">
        <f t="shared" si="38"/>
        <v>5697600</v>
      </c>
      <c r="W467" s="2" t="s">
        <v>75</v>
      </c>
      <c r="X467" t="str">
        <f t="shared" si="36"/>
        <v>1000001212KARYA MATERIALBAMBANGAGT609877FRdRhodes Perla60x3038BOX41,04M2150000Pink57000004502944450294Promo LebaranPromo Diskon Langsung24005697600Bekasi</v>
      </c>
    </row>
    <row r="468" spans="1:24" x14ac:dyDescent="0.3">
      <c r="A468" s="2">
        <v>1000001212</v>
      </c>
      <c r="B468" s="2" t="s">
        <v>72</v>
      </c>
      <c r="C468" s="2" t="s">
        <v>64</v>
      </c>
      <c r="D468" s="2" t="s">
        <v>200</v>
      </c>
      <c r="E468" s="2" t="s">
        <v>201</v>
      </c>
      <c r="F468" s="2" t="s">
        <v>32</v>
      </c>
      <c r="G468" s="3">
        <v>45</v>
      </c>
      <c r="H468" s="2" t="s">
        <v>68</v>
      </c>
      <c r="I468" s="4">
        <v>48.6</v>
      </c>
      <c r="J468" s="2" t="s">
        <v>69</v>
      </c>
      <c r="K468" s="3">
        <v>150000</v>
      </c>
      <c r="L468" s="3" t="s">
        <v>183</v>
      </c>
      <c r="M468" s="3">
        <v>6750000</v>
      </c>
      <c r="N468" s="5">
        <v>45026</v>
      </c>
      <c r="O468" s="43">
        <f t="shared" si="39"/>
        <v>1</v>
      </c>
      <c r="P468" s="43">
        <f t="shared" si="37"/>
        <v>4</v>
      </c>
      <c r="Q468" s="5">
        <v>45026</v>
      </c>
      <c r="R468" s="43">
        <f t="shared" si="40"/>
        <v>4</v>
      </c>
      <c r="S468" s="2" t="s">
        <v>17</v>
      </c>
      <c r="T468" s="2" t="s">
        <v>91</v>
      </c>
      <c r="U468" s="6">
        <v>2400</v>
      </c>
      <c r="V468" s="45">
        <f t="shared" si="38"/>
        <v>6747600</v>
      </c>
      <c r="W468" s="2" t="s">
        <v>75</v>
      </c>
      <c r="X468" t="str">
        <f t="shared" si="36"/>
        <v>1000001212KARYA MATERIALBAMBANGAGT609866FRdSalvadori White60x3045BOX48,6M2150000Pink67500004502614450264Promo LebaranPromo Diskon Langsung24006747600Bekasi</v>
      </c>
    </row>
    <row r="469" spans="1:24" x14ac:dyDescent="0.3">
      <c r="A469" s="2">
        <v>1000001212</v>
      </c>
      <c r="B469" s="2" t="s">
        <v>72</v>
      </c>
      <c r="C469" s="2" t="s">
        <v>64</v>
      </c>
      <c r="D469" s="2" t="s">
        <v>190</v>
      </c>
      <c r="E469" s="2" t="s">
        <v>191</v>
      </c>
      <c r="F469" s="2" t="s">
        <v>32</v>
      </c>
      <c r="G469" s="3">
        <v>47</v>
      </c>
      <c r="H469" s="2" t="s">
        <v>68</v>
      </c>
      <c r="I469" s="4">
        <v>50.76</v>
      </c>
      <c r="J469" s="2" t="s">
        <v>69</v>
      </c>
      <c r="K469" s="3">
        <v>150000</v>
      </c>
      <c r="L469" s="3" t="s">
        <v>183</v>
      </c>
      <c r="M469" s="3">
        <v>7050000</v>
      </c>
      <c r="N469" s="5">
        <v>45026</v>
      </c>
      <c r="O469" s="43">
        <f t="shared" si="39"/>
        <v>1</v>
      </c>
      <c r="P469" s="43">
        <f t="shared" si="37"/>
        <v>4</v>
      </c>
      <c r="Q469" s="5">
        <v>45026</v>
      </c>
      <c r="R469" s="43">
        <f t="shared" si="40"/>
        <v>4</v>
      </c>
      <c r="S469" s="2" t="s">
        <v>17</v>
      </c>
      <c r="T469" s="2" t="s">
        <v>91</v>
      </c>
      <c r="U469" s="6">
        <v>2400</v>
      </c>
      <c r="V469" s="45">
        <f t="shared" si="38"/>
        <v>7047600</v>
      </c>
      <c r="W469" s="2" t="s">
        <v>75</v>
      </c>
      <c r="X469" t="str">
        <f t="shared" si="36"/>
        <v>1000001212KARYA MATERIALBAMBANGAGT609877FRdRhodes Perla60x3047BOX50,76M2150000Pink70500004502614450264Promo LebaranPromo Diskon Langsung24007047600Bekasi</v>
      </c>
    </row>
    <row r="470" spans="1:24" x14ac:dyDescent="0.3">
      <c r="A470" s="2">
        <v>1000001212</v>
      </c>
      <c r="B470" s="2" t="s">
        <v>72</v>
      </c>
      <c r="C470" s="2" t="s">
        <v>64</v>
      </c>
      <c r="D470" s="2" t="s">
        <v>200</v>
      </c>
      <c r="E470" s="2" t="s">
        <v>201</v>
      </c>
      <c r="F470" s="2" t="s">
        <v>32</v>
      </c>
      <c r="G470" s="3">
        <v>6</v>
      </c>
      <c r="H470" s="2" t="s">
        <v>68</v>
      </c>
      <c r="I470" s="4">
        <v>6.48</v>
      </c>
      <c r="J470" s="2" t="s">
        <v>69</v>
      </c>
      <c r="K470" s="3">
        <v>150000</v>
      </c>
      <c r="L470" s="3" t="s">
        <v>183</v>
      </c>
      <c r="M470" s="3">
        <v>900000</v>
      </c>
      <c r="N470" s="5">
        <v>45048</v>
      </c>
      <c r="O470" s="43">
        <f t="shared" si="39"/>
        <v>2</v>
      </c>
      <c r="P470" s="43">
        <f t="shared" si="37"/>
        <v>5</v>
      </c>
      <c r="Q470" s="5">
        <v>45049</v>
      </c>
      <c r="R470" s="43">
        <f t="shared" si="40"/>
        <v>5</v>
      </c>
      <c r="S470" s="2" t="s">
        <v>17</v>
      </c>
      <c r="T470" s="2" t="s">
        <v>91</v>
      </c>
      <c r="U470" s="6">
        <v>2400</v>
      </c>
      <c r="V470" s="45">
        <f t="shared" si="38"/>
        <v>897600</v>
      </c>
      <c r="W470" s="2" t="s">
        <v>75</v>
      </c>
      <c r="X470" t="str">
        <f t="shared" si="36"/>
        <v>1000001212KARYA MATERIALBAMBANGAGT609866FRdSalvadori White60x306BOX6,48M2150000Pink9000004504825450495Promo LebaranPromo Diskon Langsung2400897600Bekasi</v>
      </c>
    </row>
    <row r="471" spans="1:24" x14ac:dyDescent="0.3">
      <c r="A471" s="2">
        <v>1000001212</v>
      </c>
      <c r="B471" s="2" t="s">
        <v>72</v>
      </c>
      <c r="C471" s="2" t="s">
        <v>64</v>
      </c>
      <c r="D471" s="2" t="s">
        <v>200</v>
      </c>
      <c r="E471" s="2" t="s">
        <v>201</v>
      </c>
      <c r="F471" s="2" t="s">
        <v>32</v>
      </c>
      <c r="G471" s="3">
        <v>5</v>
      </c>
      <c r="H471" s="2" t="s">
        <v>68</v>
      </c>
      <c r="I471" s="4">
        <v>5.4</v>
      </c>
      <c r="J471" s="2" t="s">
        <v>69</v>
      </c>
      <c r="K471" s="3">
        <v>150000</v>
      </c>
      <c r="L471" s="3" t="s">
        <v>183</v>
      </c>
      <c r="M471" s="3">
        <v>750000</v>
      </c>
      <c r="N471" s="5">
        <v>45054</v>
      </c>
      <c r="O471" s="43">
        <f t="shared" si="39"/>
        <v>1</v>
      </c>
      <c r="P471" s="43">
        <f t="shared" si="37"/>
        <v>5</v>
      </c>
      <c r="Q471" s="5">
        <v>45054</v>
      </c>
      <c r="R471" s="43">
        <f t="shared" si="40"/>
        <v>5</v>
      </c>
      <c r="S471" s="2" t="s">
        <v>17</v>
      </c>
      <c r="T471" s="2" t="s">
        <v>91</v>
      </c>
      <c r="U471" s="6">
        <v>2400</v>
      </c>
      <c r="V471" s="45">
        <f t="shared" si="38"/>
        <v>747600</v>
      </c>
      <c r="W471" s="2" t="s">
        <v>75</v>
      </c>
      <c r="X471" t="str">
        <f t="shared" si="36"/>
        <v>1000001212KARYA MATERIALBAMBANGAGT609866FRdSalvadori White60x305BOX5,4M2150000Pink7500004505415450545Promo LebaranPromo Diskon Langsung2400747600Bekasi</v>
      </c>
    </row>
    <row r="472" spans="1:24" x14ac:dyDescent="0.3">
      <c r="A472" s="2">
        <v>1000001212</v>
      </c>
      <c r="B472" s="2" t="s">
        <v>72</v>
      </c>
      <c r="C472" s="2" t="s">
        <v>64</v>
      </c>
      <c r="D472" s="2" t="s">
        <v>190</v>
      </c>
      <c r="E472" s="2" t="s">
        <v>191</v>
      </c>
      <c r="F472" s="2" t="s">
        <v>32</v>
      </c>
      <c r="G472" s="3">
        <v>9</v>
      </c>
      <c r="H472" s="2" t="s">
        <v>68</v>
      </c>
      <c r="I472" s="4">
        <v>9.7200000000000006</v>
      </c>
      <c r="J472" s="2" t="s">
        <v>69</v>
      </c>
      <c r="K472" s="3">
        <v>150000</v>
      </c>
      <c r="L472" s="3" t="s">
        <v>183</v>
      </c>
      <c r="M472" s="3">
        <v>1350000</v>
      </c>
      <c r="N472" s="5">
        <v>45056</v>
      </c>
      <c r="O472" s="43">
        <f t="shared" si="39"/>
        <v>3</v>
      </c>
      <c r="P472" s="43">
        <f t="shared" si="37"/>
        <v>5</v>
      </c>
      <c r="Q472" s="5">
        <v>45056</v>
      </c>
      <c r="R472" s="43">
        <f t="shared" si="40"/>
        <v>5</v>
      </c>
      <c r="S472" s="2" t="s">
        <v>17</v>
      </c>
      <c r="T472" s="2" t="s">
        <v>91</v>
      </c>
      <c r="U472" s="6">
        <v>2400</v>
      </c>
      <c r="V472" s="45">
        <f t="shared" si="38"/>
        <v>1347600</v>
      </c>
      <c r="W472" s="2" t="s">
        <v>75</v>
      </c>
      <c r="X472" t="str">
        <f t="shared" si="36"/>
        <v>1000001212KARYA MATERIALBAMBANGAGT609877FRdRhodes Perla60x309BOX9,72M2150000Pink13500004505635450565Promo LebaranPromo Diskon Langsung24001347600Bekasi</v>
      </c>
    </row>
    <row r="473" spans="1:24" x14ac:dyDescent="0.3">
      <c r="A473" s="2">
        <v>1000001212</v>
      </c>
      <c r="B473" s="2" t="s">
        <v>72</v>
      </c>
      <c r="C473" s="2" t="s">
        <v>64</v>
      </c>
      <c r="D473" s="2" t="s">
        <v>200</v>
      </c>
      <c r="E473" s="2" t="s">
        <v>201</v>
      </c>
      <c r="F473" s="2" t="s">
        <v>32</v>
      </c>
      <c r="G473" s="3">
        <v>2</v>
      </c>
      <c r="H473" s="2" t="s">
        <v>68</v>
      </c>
      <c r="I473" s="4">
        <v>2.16</v>
      </c>
      <c r="J473" s="2" t="s">
        <v>69</v>
      </c>
      <c r="K473" s="3">
        <v>150000</v>
      </c>
      <c r="L473" s="3" t="s">
        <v>183</v>
      </c>
      <c r="M473" s="3">
        <v>300000</v>
      </c>
      <c r="N473" s="5">
        <v>45056</v>
      </c>
      <c r="O473" s="43">
        <f t="shared" si="39"/>
        <v>3</v>
      </c>
      <c r="P473" s="43">
        <f t="shared" si="37"/>
        <v>5</v>
      </c>
      <c r="Q473" s="5">
        <v>45056</v>
      </c>
      <c r="R473" s="43">
        <f t="shared" si="40"/>
        <v>5</v>
      </c>
      <c r="S473" s="2" t="s">
        <v>17</v>
      </c>
      <c r="T473" s="2" t="s">
        <v>91</v>
      </c>
      <c r="U473" s="6">
        <v>2400</v>
      </c>
      <c r="V473" s="45">
        <f t="shared" si="38"/>
        <v>297600</v>
      </c>
      <c r="W473" s="2" t="s">
        <v>75</v>
      </c>
      <c r="X473" t="str">
        <f t="shared" si="36"/>
        <v>1000001212KARYA MATERIALBAMBANGAGT609866FRdSalvadori White60x302BOX2,16M2150000Pink3000004505635450565Promo LebaranPromo Diskon Langsung2400297600Bekasi</v>
      </c>
    </row>
    <row r="474" spans="1:24" x14ac:dyDescent="0.3">
      <c r="A474" s="2">
        <v>1000001212</v>
      </c>
      <c r="B474" s="2" t="s">
        <v>72</v>
      </c>
      <c r="C474" s="2" t="s">
        <v>64</v>
      </c>
      <c r="D474" s="2" t="s">
        <v>200</v>
      </c>
      <c r="E474" s="2" t="s">
        <v>201</v>
      </c>
      <c r="F474" s="2" t="s">
        <v>32</v>
      </c>
      <c r="G474" s="3">
        <v>1</v>
      </c>
      <c r="H474" s="2" t="s">
        <v>68</v>
      </c>
      <c r="I474" s="4">
        <v>1.08</v>
      </c>
      <c r="J474" s="2" t="s">
        <v>69</v>
      </c>
      <c r="K474" s="3">
        <v>150000</v>
      </c>
      <c r="L474" s="3" t="s">
        <v>183</v>
      </c>
      <c r="M474" s="3">
        <v>150000</v>
      </c>
      <c r="N474" s="5">
        <v>45056</v>
      </c>
      <c r="O474" s="43">
        <f t="shared" si="39"/>
        <v>3</v>
      </c>
      <c r="P474" s="43">
        <f t="shared" si="37"/>
        <v>5</v>
      </c>
      <c r="Q474" s="5">
        <v>45056</v>
      </c>
      <c r="R474" s="43">
        <f t="shared" si="40"/>
        <v>5</v>
      </c>
      <c r="S474" s="2" t="s">
        <v>17</v>
      </c>
      <c r="T474" s="2" t="s">
        <v>91</v>
      </c>
      <c r="U474" s="6">
        <v>2400</v>
      </c>
      <c r="V474" s="45">
        <f t="shared" si="38"/>
        <v>147600</v>
      </c>
      <c r="W474" s="2" t="s">
        <v>75</v>
      </c>
      <c r="X474" t="str">
        <f t="shared" si="36"/>
        <v>1000001212KARYA MATERIALBAMBANGAGT609866FRdSalvadori White60x301BOX1,08M2150000Pink1500004505635450565Promo LebaranPromo Diskon Langsung2400147600Bekasi</v>
      </c>
    </row>
    <row r="475" spans="1:24" x14ac:dyDescent="0.3">
      <c r="A475" s="2">
        <v>1000001212</v>
      </c>
      <c r="B475" s="2" t="s">
        <v>72</v>
      </c>
      <c r="C475" s="2" t="s">
        <v>64</v>
      </c>
      <c r="D475" s="2" t="s">
        <v>200</v>
      </c>
      <c r="E475" s="2" t="s">
        <v>201</v>
      </c>
      <c r="F475" s="2" t="s">
        <v>32</v>
      </c>
      <c r="G475" s="3">
        <v>128</v>
      </c>
      <c r="H475" s="2" t="s">
        <v>68</v>
      </c>
      <c r="I475" s="4">
        <v>138.24</v>
      </c>
      <c r="J475" s="2" t="s">
        <v>69</v>
      </c>
      <c r="K475" s="3">
        <v>150000</v>
      </c>
      <c r="L475" s="3" t="s">
        <v>183</v>
      </c>
      <c r="M475" s="3">
        <v>19200000</v>
      </c>
      <c r="N475" s="5">
        <v>45035</v>
      </c>
      <c r="O475" s="43">
        <f t="shared" si="39"/>
        <v>3</v>
      </c>
      <c r="P475" s="43">
        <f t="shared" si="37"/>
        <v>4</v>
      </c>
      <c r="Q475" s="5">
        <v>45061</v>
      </c>
      <c r="R475" s="43">
        <f t="shared" si="40"/>
        <v>5</v>
      </c>
      <c r="S475" s="2" t="s">
        <v>17</v>
      </c>
      <c r="T475" s="2" t="s">
        <v>91</v>
      </c>
      <c r="U475" s="6">
        <v>2400</v>
      </c>
      <c r="V475" s="45">
        <f t="shared" si="38"/>
        <v>19197600</v>
      </c>
      <c r="W475" s="2" t="s">
        <v>75</v>
      </c>
      <c r="X475" t="str">
        <f t="shared" si="36"/>
        <v>1000001212KARYA MATERIALBAMBANGAGT609866FRdSalvadori White60x30128BOX138,24M2150000Pink192000004503534450615Promo LebaranPromo Diskon Langsung240019197600Bekasi</v>
      </c>
    </row>
    <row r="476" spans="1:24" x14ac:dyDescent="0.3">
      <c r="A476" s="2">
        <v>1000001212</v>
      </c>
      <c r="B476" s="2" t="s">
        <v>72</v>
      </c>
      <c r="C476" s="2" t="s">
        <v>64</v>
      </c>
      <c r="D476" s="2" t="s">
        <v>190</v>
      </c>
      <c r="E476" s="2" t="s">
        <v>191</v>
      </c>
      <c r="F476" s="2" t="s">
        <v>32</v>
      </c>
      <c r="G476" s="3">
        <v>15</v>
      </c>
      <c r="H476" s="2" t="s">
        <v>68</v>
      </c>
      <c r="I476" s="4">
        <v>16.2</v>
      </c>
      <c r="J476" s="2" t="s">
        <v>69</v>
      </c>
      <c r="K476" s="3">
        <v>150000</v>
      </c>
      <c r="L476" s="3" t="s">
        <v>183</v>
      </c>
      <c r="M476" s="3">
        <v>2250000</v>
      </c>
      <c r="N476" s="5">
        <v>45062</v>
      </c>
      <c r="O476" s="43">
        <f t="shared" si="39"/>
        <v>2</v>
      </c>
      <c r="P476" s="43">
        <f t="shared" si="37"/>
        <v>5</v>
      </c>
      <c r="Q476" s="5">
        <v>45062</v>
      </c>
      <c r="R476" s="43">
        <f t="shared" si="40"/>
        <v>5</v>
      </c>
      <c r="S476" s="2" t="s">
        <v>17</v>
      </c>
      <c r="T476" s="2" t="s">
        <v>91</v>
      </c>
      <c r="U476" s="6">
        <v>2400</v>
      </c>
      <c r="V476" s="45">
        <f t="shared" si="38"/>
        <v>2247600</v>
      </c>
      <c r="W476" s="2" t="s">
        <v>75</v>
      </c>
      <c r="X476" t="str">
        <f t="shared" si="36"/>
        <v>1000001212KARYA MATERIALBAMBANGAGT609877FRdRhodes Perla60x3015BOX16,2M2150000Pink22500004506225450625Promo LebaranPromo Diskon Langsung24002247600Bekasi</v>
      </c>
    </row>
    <row r="477" spans="1:24" x14ac:dyDescent="0.3">
      <c r="A477" s="2">
        <v>1000001212</v>
      </c>
      <c r="B477" s="2" t="s">
        <v>72</v>
      </c>
      <c r="C477" s="2" t="s">
        <v>64</v>
      </c>
      <c r="D477" s="2" t="s">
        <v>194</v>
      </c>
      <c r="E477" s="2" t="s">
        <v>195</v>
      </c>
      <c r="F477" s="2" t="s">
        <v>32</v>
      </c>
      <c r="G477" s="3">
        <v>10</v>
      </c>
      <c r="H477" s="2" t="s">
        <v>68</v>
      </c>
      <c r="I477" s="4">
        <v>10.8</v>
      </c>
      <c r="J477" s="2" t="s">
        <v>69</v>
      </c>
      <c r="K477" s="3">
        <v>150000</v>
      </c>
      <c r="L477" s="3" t="s">
        <v>183</v>
      </c>
      <c r="M477" s="3">
        <v>1500000</v>
      </c>
      <c r="N477" s="5">
        <v>45065</v>
      </c>
      <c r="O477" s="43">
        <f t="shared" si="39"/>
        <v>5</v>
      </c>
      <c r="P477" s="43">
        <f t="shared" si="37"/>
        <v>5</v>
      </c>
      <c r="Q477" s="5">
        <v>45065</v>
      </c>
      <c r="R477" s="43">
        <f t="shared" si="40"/>
        <v>5</v>
      </c>
      <c r="S477" s="2" t="s">
        <v>17</v>
      </c>
      <c r="T477" s="2" t="s">
        <v>91</v>
      </c>
      <c r="U477" s="6">
        <v>2400</v>
      </c>
      <c r="V477" s="45">
        <f t="shared" si="38"/>
        <v>1497600</v>
      </c>
      <c r="W477" s="2" t="s">
        <v>75</v>
      </c>
      <c r="X477" t="str">
        <f t="shared" si="36"/>
        <v>1000001212KARYA MATERIALBAMBANGAGT609873FRdLinosa Grigio60x3010BOX10,8M2150000Pink15000004506555450655Promo LebaranPromo Diskon Langsung24001497600Bekasi</v>
      </c>
    </row>
    <row r="478" spans="1:24" x14ac:dyDescent="0.3">
      <c r="A478" s="2">
        <v>1000001212</v>
      </c>
      <c r="B478" s="2" t="s">
        <v>72</v>
      </c>
      <c r="C478" s="2" t="s">
        <v>64</v>
      </c>
      <c r="D478" s="2" t="s">
        <v>210</v>
      </c>
      <c r="E478" s="2" t="s">
        <v>211</v>
      </c>
      <c r="F478" s="2" t="s">
        <v>32</v>
      </c>
      <c r="G478" s="3">
        <v>38</v>
      </c>
      <c r="H478" s="2" t="s">
        <v>68</v>
      </c>
      <c r="I478" s="4">
        <v>41.04</v>
      </c>
      <c r="J478" s="2" t="s">
        <v>69</v>
      </c>
      <c r="K478" s="3">
        <v>150000</v>
      </c>
      <c r="L478" s="3" t="s">
        <v>183</v>
      </c>
      <c r="M478" s="3">
        <v>5700000</v>
      </c>
      <c r="N478" s="5">
        <v>45076</v>
      </c>
      <c r="O478" s="43">
        <f t="shared" si="39"/>
        <v>2</v>
      </c>
      <c r="P478" s="43">
        <f t="shared" si="37"/>
        <v>5</v>
      </c>
      <c r="Q478" s="5">
        <v>45080</v>
      </c>
      <c r="R478" s="43">
        <f t="shared" si="40"/>
        <v>6</v>
      </c>
      <c r="S478" s="2"/>
      <c r="T478" s="2"/>
      <c r="U478" s="6">
        <v>0</v>
      </c>
      <c r="V478" s="45">
        <f t="shared" si="38"/>
        <v>5700000</v>
      </c>
      <c r="W478" s="2" t="s">
        <v>75</v>
      </c>
      <c r="X478" t="str">
        <f t="shared" si="36"/>
        <v>1000001212KARYA MATERIALBAMBANGAGT609870FRdBrighton Gold60x3038BOX41,04M2150000Pink5700000450762545080605700000Bekasi</v>
      </c>
    </row>
    <row r="479" spans="1:24" x14ac:dyDescent="0.3">
      <c r="A479" s="2">
        <v>1000001212</v>
      </c>
      <c r="B479" s="2" t="s">
        <v>72</v>
      </c>
      <c r="C479" s="2" t="s">
        <v>64</v>
      </c>
      <c r="D479" s="2" t="s">
        <v>194</v>
      </c>
      <c r="E479" s="2" t="s">
        <v>195</v>
      </c>
      <c r="F479" s="2" t="s">
        <v>32</v>
      </c>
      <c r="G479" s="3">
        <v>27</v>
      </c>
      <c r="H479" s="2" t="s">
        <v>68</v>
      </c>
      <c r="I479" s="4">
        <v>29.16</v>
      </c>
      <c r="J479" s="2" t="s">
        <v>69</v>
      </c>
      <c r="K479" s="3">
        <v>150000</v>
      </c>
      <c r="L479" s="3" t="s">
        <v>183</v>
      </c>
      <c r="M479" s="3">
        <v>4050000</v>
      </c>
      <c r="N479" s="5">
        <v>45076</v>
      </c>
      <c r="O479" s="43">
        <f t="shared" si="39"/>
        <v>2</v>
      </c>
      <c r="P479" s="43">
        <f t="shared" si="37"/>
        <v>5</v>
      </c>
      <c r="Q479" s="5">
        <v>45080</v>
      </c>
      <c r="R479" s="43">
        <f t="shared" si="40"/>
        <v>6</v>
      </c>
      <c r="S479" s="2"/>
      <c r="T479" s="2"/>
      <c r="U479" s="6">
        <v>0</v>
      </c>
      <c r="V479" s="45">
        <f t="shared" si="38"/>
        <v>4050000</v>
      </c>
      <c r="W479" s="2" t="s">
        <v>75</v>
      </c>
      <c r="X479" t="str">
        <f t="shared" si="36"/>
        <v>1000001212KARYA MATERIALBAMBANGAGT609873FRdLinosa Grigio60x3027BOX29,16M2150000Pink4050000450762545080604050000Bekasi</v>
      </c>
    </row>
    <row r="480" spans="1:24" x14ac:dyDescent="0.3">
      <c r="A480" s="2">
        <v>1000001010</v>
      </c>
      <c r="B480" s="2" t="s">
        <v>63</v>
      </c>
      <c r="C480" s="2" t="s">
        <v>64</v>
      </c>
      <c r="D480" s="2" t="s">
        <v>200</v>
      </c>
      <c r="E480" s="2" t="s">
        <v>201</v>
      </c>
      <c r="F480" s="2" t="s">
        <v>32</v>
      </c>
      <c r="G480" s="3">
        <v>1</v>
      </c>
      <c r="H480" s="2" t="s">
        <v>68</v>
      </c>
      <c r="I480" s="4">
        <v>1.08</v>
      </c>
      <c r="J480" s="2" t="s">
        <v>69</v>
      </c>
      <c r="K480" s="3">
        <v>150000</v>
      </c>
      <c r="L480" s="3" t="s">
        <v>183</v>
      </c>
      <c r="M480" s="3">
        <v>150000</v>
      </c>
      <c r="N480" s="5">
        <v>45093</v>
      </c>
      <c r="O480" s="43">
        <f t="shared" si="39"/>
        <v>5</v>
      </c>
      <c r="P480" s="43">
        <f t="shared" si="37"/>
        <v>6</v>
      </c>
      <c r="Q480" s="5">
        <v>45093</v>
      </c>
      <c r="R480" s="43">
        <f t="shared" si="40"/>
        <v>6</v>
      </c>
      <c r="S480" s="2"/>
      <c r="T480" s="2"/>
      <c r="U480" s="6">
        <v>0</v>
      </c>
      <c r="V480" s="45">
        <f t="shared" si="38"/>
        <v>150000</v>
      </c>
      <c r="W480" s="2" t="s">
        <v>71</v>
      </c>
      <c r="X480" t="str">
        <f t="shared" si="36"/>
        <v>1000001010KERAMIK 123BAMBANGAGT609866FRdSalvadori White60x301BOX1,08M2150000Pink15000045093564509360150000Depok</v>
      </c>
    </row>
    <row r="481" spans="1:24" x14ac:dyDescent="0.3">
      <c r="A481" s="2">
        <v>1000001212</v>
      </c>
      <c r="B481" s="2" t="s">
        <v>72</v>
      </c>
      <c r="C481" s="2" t="s">
        <v>64</v>
      </c>
      <c r="D481" s="2" t="s">
        <v>200</v>
      </c>
      <c r="E481" s="2" t="s">
        <v>201</v>
      </c>
      <c r="F481" s="2" t="s">
        <v>32</v>
      </c>
      <c r="G481" s="3">
        <v>109</v>
      </c>
      <c r="H481" s="2" t="s">
        <v>68</v>
      </c>
      <c r="I481" s="4">
        <v>117.72</v>
      </c>
      <c r="J481" s="2" t="s">
        <v>69</v>
      </c>
      <c r="K481" s="3">
        <v>150000</v>
      </c>
      <c r="L481" s="3" t="s">
        <v>183</v>
      </c>
      <c r="M481" s="3">
        <v>16350000</v>
      </c>
      <c r="N481" s="5">
        <v>45120</v>
      </c>
      <c r="O481" s="43">
        <f t="shared" si="39"/>
        <v>4</v>
      </c>
      <c r="P481" s="43">
        <f t="shared" si="37"/>
        <v>7</v>
      </c>
      <c r="Q481" s="5">
        <v>45121</v>
      </c>
      <c r="R481" s="43">
        <f t="shared" si="40"/>
        <v>7</v>
      </c>
      <c r="S481" s="2"/>
      <c r="T481" s="2"/>
      <c r="U481" s="6">
        <v>0</v>
      </c>
      <c r="V481" s="45">
        <f t="shared" si="38"/>
        <v>16350000</v>
      </c>
      <c r="W481" s="2" t="s">
        <v>75</v>
      </c>
      <c r="X481" t="str">
        <f t="shared" si="36"/>
        <v>1000001212KARYA MATERIALBAMBANGAGT609866FRdSalvadori White60x30109BOX117,72M2150000Pink163500004512047451217016350000Bekasi</v>
      </c>
    </row>
    <row r="482" spans="1:24" x14ac:dyDescent="0.3">
      <c r="A482" s="2">
        <v>1000001212</v>
      </c>
      <c r="B482" s="2" t="s">
        <v>72</v>
      </c>
      <c r="C482" s="2" t="s">
        <v>64</v>
      </c>
      <c r="D482" s="2" t="s">
        <v>194</v>
      </c>
      <c r="E482" s="2" t="s">
        <v>195</v>
      </c>
      <c r="F482" s="2" t="s">
        <v>32</v>
      </c>
      <c r="G482" s="3">
        <v>5</v>
      </c>
      <c r="H482" s="2" t="s">
        <v>68</v>
      </c>
      <c r="I482" s="4">
        <v>5.4</v>
      </c>
      <c r="J482" s="2" t="s">
        <v>69</v>
      </c>
      <c r="K482" s="3">
        <v>150000</v>
      </c>
      <c r="L482" s="3" t="s">
        <v>183</v>
      </c>
      <c r="M482" s="3">
        <v>750000</v>
      </c>
      <c r="N482" s="5">
        <v>45120</v>
      </c>
      <c r="O482" s="43">
        <f t="shared" si="39"/>
        <v>4</v>
      </c>
      <c r="P482" s="43">
        <f t="shared" si="37"/>
        <v>7</v>
      </c>
      <c r="Q482" s="5">
        <v>45121</v>
      </c>
      <c r="R482" s="43">
        <f t="shared" si="40"/>
        <v>7</v>
      </c>
      <c r="S482" s="2"/>
      <c r="T482" s="2"/>
      <c r="U482" s="6">
        <v>0</v>
      </c>
      <c r="V482" s="45">
        <f t="shared" si="38"/>
        <v>750000</v>
      </c>
      <c r="W482" s="2" t="s">
        <v>75</v>
      </c>
      <c r="X482" t="str">
        <f t="shared" si="36"/>
        <v>1000001212KARYA MATERIALBAMBANGAGT609873FRdLinosa Grigio60x305BOX5,4M2150000Pink75000045120474512170750000Bekasi</v>
      </c>
    </row>
    <row r="483" spans="1:24" x14ac:dyDescent="0.3">
      <c r="A483" s="2">
        <v>1000001212</v>
      </c>
      <c r="B483" s="2" t="s">
        <v>72</v>
      </c>
      <c r="C483" s="2" t="s">
        <v>64</v>
      </c>
      <c r="D483" s="2" t="s">
        <v>190</v>
      </c>
      <c r="E483" s="2" t="s">
        <v>191</v>
      </c>
      <c r="F483" s="2" t="s">
        <v>32</v>
      </c>
      <c r="G483" s="3">
        <v>2</v>
      </c>
      <c r="H483" s="2" t="s">
        <v>68</v>
      </c>
      <c r="I483" s="4">
        <v>2.16</v>
      </c>
      <c r="J483" s="2" t="s">
        <v>69</v>
      </c>
      <c r="K483" s="3">
        <v>150000</v>
      </c>
      <c r="L483" s="3" t="s">
        <v>183</v>
      </c>
      <c r="M483" s="3">
        <v>300000</v>
      </c>
      <c r="N483" s="5">
        <v>45121</v>
      </c>
      <c r="O483" s="43">
        <f t="shared" si="39"/>
        <v>5</v>
      </c>
      <c r="P483" s="43">
        <f t="shared" si="37"/>
        <v>7</v>
      </c>
      <c r="Q483" s="5">
        <v>45121</v>
      </c>
      <c r="R483" s="43">
        <f t="shared" si="40"/>
        <v>7</v>
      </c>
      <c r="S483" s="2"/>
      <c r="T483" s="2"/>
      <c r="U483" s="6">
        <v>0</v>
      </c>
      <c r="V483" s="45">
        <f t="shared" si="38"/>
        <v>300000</v>
      </c>
      <c r="W483" s="2" t="s">
        <v>75</v>
      </c>
      <c r="X483" t="str">
        <f t="shared" si="36"/>
        <v>1000001212KARYA MATERIALBAMBANGAGT609877FRdRhodes Perla60x302BOX2,16M2150000Pink30000045121574512170300000Bekasi</v>
      </c>
    </row>
    <row r="484" spans="1:24" x14ac:dyDescent="0.3">
      <c r="A484" s="2">
        <v>1000001212</v>
      </c>
      <c r="B484" s="2" t="s">
        <v>72</v>
      </c>
      <c r="C484" s="2" t="s">
        <v>64</v>
      </c>
      <c r="D484" s="2" t="s">
        <v>210</v>
      </c>
      <c r="E484" s="2" t="s">
        <v>211</v>
      </c>
      <c r="F484" s="2" t="s">
        <v>32</v>
      </c>
      <c r="G484" s="3">
        <v>2</v>
      </c>
      <c r="H484" s="2" t="s">
        <v>68</v>
      </c>
      <c r="I484" s="4">
        <v>2.16</v>
      </c>
      <c r="J484" s="2" t="s">
        <v>69</v>
      </c>
      <c r="K484" s="3">
        <v>150000</v>
      </c>
      <c r="L484" s="3" t="s">
        <v>183</v>
      </c>
      <c r="M484" s="3">
        <v>300000</v>
      </c>
      <c r="N484" s="5">
        <v>45131</v>
      </c>
      <c r="O484" s="43">
        <f t="shared" si="39"/>
        <v>1</v>
      </c>
      <c r="P484" s="43">
        <f t="shared" si="37"/>
        <v>7</v>
      </c>
      <c r="Q484" s="5">
        <v>45132</v>
      </c>
      <c r="R484" s="43">
        <f t="shared" si="40"/>
        <v>7</v>
      </c>
      <c r="S484" s="2"/>
      <c r="T484" s="2"/>
      <c r="U484" s="6">
        <v>0</v>
      </c>
      <c r="V484" s="45">
        <f t="shared" si="38"/>
        <v>300000</v>
      </c>
      <c r="W484" s="2" t="s">
        <v>75</v>
      </c>
      <c r="X484" t="str">
        <f t="shared" si="36"/>
        <v>1000001212KARYA MATERIALBAMBANGAGT609870FRdBrighton Gold60x302BOX2,16M2150000Pink30000045131174513270300000Bekasi</v>
      </c>
    </row>
    <row r="485" spans="1:24" x14ac:dyDescent="0.3">
      <c r="A485" s="2">
        <v>1000001212</v>
      </c>
      <c r="B485" s="2" t="s">
        <v>72</v>
      </c>
      <c r="C485" s="2" t="s">
        <v>64</v>
      </c>
      <c r="D485" s="2" t="s">
        <v>206</v>
      </c>
      <c r="E485" s="2" t="s">
        <v>207</v>
      </c>
      <c r="F485" s="2" t="s">
        <v>32</v>
      </c>
      <c r="G485" s="3">
        <v>24</v>
      </c>
      <c r="H485" s="2" t="s">
        <v>68</v>
      </c>
      <c r="I485" s="4">
        <v>25.92</v>
      </c>
      <c r="J485" s="2" t="s">
        <v>69</v>
      </c>
      <c r="K485" s="3">
        <v>150000</v>
      </c>
      <c r="L485" s="3" t="s">
        <v>183</v>
      </c>
      <c r="M485" s="3">
        <v>3600000</v>
      </c>
      <c r="N485" s="5">
        <v>45132</v>
      </c>
      <c r="O485" s="43">
        <f t="shared" si="39"/>
        <v>2</v>
      </c>
      <c r="P485" s="43">
        <f t="shared" si="37"/>
        <v>7</v>
      </c>
      <c r="Q485" s="5">
        <v>45132</v>
      </c>
      <c r="R485" s="43">
        <f t="shared" si="40"/>
        <v>7</v>
      </c>
      <c r="S485" s="2"/>
      <c r="T485" s="2"/>
      <c r="U485" s="6">
        <v>0</v>
      </c>
      <c r="V485" s="45">
        <f t="shared" si="38"/>
        <v>3600000</v>
      </c>
      <c r="W485" s="2" t="s">
        <v>75</v>
      </c>
      <c r="X485" t="str">
        <f t="shared" si="36"/>
        <v>1000001212KARYA MATERIALBAMBANGAGT609878FRdRhodes Grigio60x3024BOX25,92M2150000Pink3600000451322745132703600000Bekasi</v>
      </c>
    </row>
    <row r="486" spans="1:24" x14ac:dyDescent="0.3">
      <c r="A486" s="2">
        <v>1000001212</v>
      </c>
      <c r="B486" s="2" t="s">
        <v>72</v>
      </c>
      <c r="C486" s="2" t="s">
        <v>64</v>
      </c>
      <c r="D486" s="2" t="s">
        <v>190</v>
      </c>
      <c r="E486" s="2" t="s">
        <v>191</v>
      </c>
      <c r="F486" s="2" t="s">
        <v>32</v>
      </c>
      <c r="G486" s="3">
        <v>130</v>
      </c>
      <c r="H486" s="2" t="s">
        <v>68</v>
      </c>
      <c r="I486" s="4">
        <v>140.4</v>
      </c>
      <c r="J486" s="2" t="s">
        <v>69</v>
      </c>
      <c r="K486" s="3">
        <v>150000</v>
      </c>
      <c r="L486" s="3" t="s">
        <v>183</v>
      </c>
      <c r="M486" s="3">
        <v>19500000</v>
      </c>
      <c r="N486" s="5">
        <v>45132</v>
      </c>
      <c r="O486" s="43">
        <f t="shared" si="39"/>
        <v>2</v>
      </c>
      <c r="P486" s="43">
        <f t="shared" si="37"/>
        <v>7</v>
      </c>
      <c r="Q486" s="5">
        <v>45138</v>
      </c>
      <c r="R486" s="43">
        <f t="shared" si="40"/>
        <v>7</v>
      </c>
      <c r="S486" s="2"/>
      <c r="T486" s="2"/>
      <c r="U486" s="6">
        <v>0</v>
      </c>
      <c r="V486" s="45">
        <f t="shared" si="38"/>
        <v>19500000</v>
      </c>
      <c r="W486" s="2" t="s">
        <v>75</v>
      </c>
      <c r="X486" t="str">
        <f t="shared" si="36"/>
        <v>1000001212KARYA MATERIALBAMBANGAGT609877FRdRhodes Perla60x30130BOX140,4M2150000Pink195000004513227451387019500000Bekasi</v>
      </c>
    </row>
    <row r="487" spans="1:24" x14ac:dyDescent="0.3">
      <c r="A487" s="2">
        <v>1000001010</v>
      </c>
      <c r="B487" s="2" t="s">
        <v>63</v>
      </c>
      <c r="C487" s="2" t="s">
        <v>64</v>
      </c>
      <c r="D487" s="2" t="s">
        <v>186</v>
      </c>
      <c r="E487" s="2" t="s">
        <v>187</v>
      </c>
      <c r="F487" s="2" t="s">
        <v>32</v>
      </c>
      <c r="G487" s="3">
        <v>140</v>
      </c>
      <c r="H487" s="2" t="s">
        <v>68</v>
      </c>
      <c r="I487" s="4">
        <v>151.19999999999999</v>
      </c>
      <c r="J487" s="2" t="s">
        <v>69</v>
      </c>
      <c r="K487" s="3">
        <v>150000</v>
      </c>
      <c r="L487" s="3" t="s">
        <v>183</v>
      </c>
      <c r="M487" s="3">
        <v>21000000</v>
      </c>
      <c r="N487" s="5">
        <v>45128</v>
      </c>
      <c r="O487" s="43">
        <f t="shared" si="39"/>
        <v>5</v>
      </c>
      <c r="P487" s="43">
        <f t="shared" si="37"/>
        <v>7</v>
      </c>
      <c r="Q487" s="5">
        <v>45128</v>
      </c>
      <c r="R487" s="43">
        <f t="shared" si="40"/>
        <v>7</v>
      </c>
      <c r="S487" s="2"/>
      <c r="T487" s="2"/>
      <c r="U487" s="6">
        <v>0</v>
      </c>
      <c r="V487" s="45">
        <f t="shared" si="38"/>
        <v>21000000</v>
      </c>
      <c r="W487" s="2" t="s">
        <v>71</v>
      </c>
      <c r="X487" t="str">
        <f t="shared" si="36"/>
        <v>1000001010KERAMIK 123BAMBANGAGT609856FRdBotticino Natural60x30140BOX151,2M2150000Pink210000004512857451287021000000Depok</v>
      </c>
    </row>
    <row r="488" spans="1:24" x14ac:dyDescent="0.3">
      <c r="A488" s="2">
        <v>1000001010</v>
      </c>
      <c r="B488" s="2" t="s">
        <v>63</v>
      </c>
      <c r="C488" s="2" t="s">
        <v>64</v>
      </c>
      <c r="D488" s="2" t="s">
        <v>204</v>
      </c>
      <c r="E488" s="2" t="s">
        <v>205</v>
      </c>
      <c r="F488" s="2" t="s">
        <v>32</v>
      </c>
      <c r="G488" s="3">
        <v>81</v>
      </c>
      <c r="H488" s="2" t="s">
        <v>68</v>
      </c>
      <c r="I488" s="4">
        <v>87.48</v>
      </c>
      <c r="J488" s="2" t="s">
        <v>69</v>
      </c>
      <c r="K488" s="3">
        <v>150000</v>
      </c>
      <c r="L488" s="3" t="s">
        <v>183</v>
      </c>
      <c r="M488" s="3">
        <v>12150000</v>
      </c>
      <c r="N488" s="5">
        <v>45132</v>
      </c>
      <c r="O488" s="43">
        <f t="shared" si="39"/>
        <v>2</v>
      </c>
      <c r="P488" s="43">
        <f t="shared" si="37"/>
        <v>7</v>
      </c>
      <c r="Q488" s="5">
        <v>45134</v>
      </c>
      <c r="R488" s="43">
        <f t="shared" si="40"/>
        <v>7</v>
      </c>
      <c r="S488" s="2"/>
      <c r="T488" s="2"/>
      <c r="U488" s="6">
        <v>0</v>
      </c>
      <c r="V488" s="45">
        <f t="shared" si="38"/>
        <v>12150000</v>
      </c>
      <c r="W488" s="2" t="s">
        <v>71</v>
      </c>
      <c r="X488" t="str">
        <f t="shared" si="36"/>
        <v>1000001010KERAMIK 123BAMBANGAGT609874FRdLinosa Panna60x3081BOX87,48M2150000Pink121500004513227451347012150000Depok</v>
      </c>
    </row>
    <row r="489" spans="1:24" x14ac:dyDescent="0.3">
      <c r="A489" s="2">
        <v>1000001212</v>
      </c>
      <c r="B489" s="2" t="s">
        <v>72</v>
      </c>
      <c r="C489" s="2" t="s">
        <v>64</v>
      </c>
      <c r="D489" s="2" t="s">
        <v>190</v>
      </c>
      <c r="E489" s="2" t="s">
        <v>191</v>
      </c>
      <c r="F489" s="2" t="s">
        <v>32</v>
      </c>
      <c r="G489" s="3">
        <v>-2</v>
      </c>
      <c r="H489" s="2" t="s">
        <v>68</v>
      </c>
      <c r="I489" s="4">
        <v>-2.16</v>
      </c>
      <c r="J489" s="2" t="s">
        <v>69</v>
      </c>
      <c r="K489" s="3">
        <v>150000</v>
      </c>
      <c r="L489" s="3" t="s">
        <v>183</v>
      </c>
      <c r="M489" s="3">
        <v>-300000</v>
      </c>
      <c r="N489" s="5">
        <v>45132</v>
      </c>
      <c r="O489" s="43">
        <f t="shared" si="39"/>
        <v>2</v>
      </c>
      <c r="P489" s="43">
        <f t="shared" si="37"/>
        <v>7</v>
      </c>
      <c r="Q489" s="5">
        <v>45134</v>
      </c>
      <c r="R489" s="43">
        <f t="shared" si="40"/>
        <v>7</v>
      </c>
      <c r="S489" s="2"/>
      <c r="T489" s="2"/>
      <c r="U489" s="6">
        <v>0</v>
      </c>
      <c r="V489" s="45">
        <f t="shared" si="38"/>
        <v>-300000</v>
      </c>
      <c r="W489" s="2" t="s">
        <v>75</v>
      </c>
      <c r="X489" t="str">
        <f t="shared" si="36"/>
        <v>1000001212KARYA MATERIALBAMBANGAGT609877FRdRhodes Perla60x30-2BOX-2,16M2150000Pink-30000045132274513470-300000Bekasi</v>
      </c>
    </row>
    <row r="490" spans="1:24" x14ac:dyDescent="0.3">
      <c r="A490" s="2">
        <v>1000001212</v>
      </c>
      <c r="B490" s="2" t="s">
        <v>72</v>
      </c>
      <c r="C490" s="2" t="s">
        <v>64</v>
      </c>
      <c r="D490" s="2" t="s">
        <v>194</v>
      </c>
      <c r="E490" s="2" t="s">
        <v>195</v>
      </c>
      <c r="F490" s="2" t="s">
        <v>32</v>
      </c>
      <c r="G490" s="3">
        <v>92</v>
      </c>
      <c r="H490" s="2" t="s">
        <v>68</v>
      </c>
      <c r="I490" s="4">
        <v>99.36</v>
      </c>
      <c r="J490" s="2" t="s">
        <v>69</v>
      </c>
      <c r="K490" s="3">
        <v>150000</v>
      </c>
      <c r="L490" s="3" t="s">
        <v>183</v>
      </c>
      <c r="M490" s="3">
        <v>13800000</v>
      </c>
      <c r="N490" s="5">
        <v>45163</v>
      </c>
      <c r="O490" s="43">
        <f t="shared" si="39"/>
        <v>5</v>
      </c>
      <c r="P490" s="43">
        <f t="shared" si="37"/>
        <v>8</v>
      </c>
      <c r="Q490" s="5">
        <v>45163</v>
      </c>
      <c r="R490" s="43">
        <f t="shared" si="40"/>
        <v>8</v>
      </c>
      <c r="S490" s="2"/>
      <c r="T490" s="2"/>
      <c r="U490" s="6">
        <v>0</v>
      </c>
      <c r="V490" s="45">
        <f t="shared" si="38"/>
        <v>13800000</v>
      </c>
      <c r="W490" s="2" t="s">
        <v>75</v>
      </c>
      <c r="X490" t="str">
        <f t="shared" si="36"/>
        <v>1000001212KARYA MATERIALBAMBANGAGT609873FRdLinosa Grigio60x3092BOX99,36M2150000Pink138000004516358451638013800000Bekasi</v>
      </c>
    </row>
    <row r="491" spans="1:24" x14ac:dyDescent="0.3">
      <c r="A491" s="2">
        <v>1000001010</v>
      </c>
      <c r="B491" s="2" t="s">
        <v>63</v>
      </c>
      <c r="C491" s="2" t="s">
        <v>64</v>
      </c>
      <c r="D491" s="2" t="s">
        <v>196</v>
      </c>
      <c r="E491" s="2" t="s">
        <v>197</v>
      </c>
      <c r="F491" s="2" t="s">
        <v>32</v>
      </c>
      <c r="G491" s="3">
        <v>180</v>
      </c>
      <c r="H491" s="2" t="s">
        <v>68</v>
      </c>
      <c r="I491" s="4">
        <v>194.4</v>
      </c>
      <c r="J491" s="2" t="s">
        <v>69</v>
      </c>
      <c r="K491" s="3">
        <v>150000</v>
      </c>
      <c r="L491" s="3" t="s">
        <v>183</v>
      </c>
      <c r="M491" s="3">
        <v>27000000</v>
      </c>
      <c r="N491" s="5">
        <v>45149</v>
      </c>
      <c r="O491" s="43">
        <f t="shared" si="39"/>
        <v>5</v>
      </c>
      <c r="P491" s="43">
        <f t="shared" si="37"/>
        <v>8</v>
      </c>
      <c r="Q491" s="5">
        <v>45156</v>
      </c>
      <c r="R491" s="43">
        <f t="shared" si="40"/>
        <v>8</v>
      </c>
      <c r="S491" s="2"/>
      <c r="T491" s="2"/>
      <c r="U491" s="6">
        <v>0</v>
      </c>
      <c r="V491" s="45">
        <f t="shared" si="38"/>
        <v>27000000</v>
      </c>
      <c r="W491" s="2" t="s">
        <v>71</v>
      </c>
      <c r="X491" t="str">
        <f t="shared" si="36"/>
        <v>1000001010KERAMIK 123BAMBANGAGT609196FROlvera Bright60x30180BOX194,4M2150000Pink270000004514958451568027000000Depok</v>
      </c>
    </row>
    <row r="492" spans="1:24" x14ac:dyDescent="0.3">
      <c r="A492" s="2">
        <v>1000001010</v>
      </c>
      <c r="B492" s="2" t="s">
        <v>63</v>
      </c>
      <c r="C492" s="2" t="s">
        <v>64</v>
      </c>
      <c r="D492" s="2" t="s">
        <v>196</v>
      </c>
      <c r="E492" s="2" t="s">
        <v>197</v>
      </c>
      <c r="F492" s="2" t="s">
        <v>32</v>
      </c>
      <c r="G492" s="3">
        <v>180</v>
      </c>
      <c r="H492" s="2" t="s">
        <v>68</v>
      </c>
      <c r="I492" s="4">
        <v>194.4</v>
      </c>
      <c r="J492" s="2" t="s">
        <v>69</v>
      </c>
      <c r="K492" s="3">
        <v>150000</v>
      </c>
      <c r="L492" s="3" t="s">
        <v>183</v>
      </c>
      <c r="M492" s="3">
        <v>27000000</v>
      </c>
      <c r="N492" s="5">
        <v>45149</v>
      </c>
      <c r="O492" s="43">
        <f t="shared" si="39"/>
        <v>5</v>
      </c>
      <c r="P492" s="43">
        <f t="shared" si="37"/>
        <v>8</v>
      </c>
      <c r="Q492" s="5">
        <v>45157</v>
      </c>
      <c r="R492" s="43">
        <f t="shared" si="40"/>
        <v>8</v>
      </c>
      <c r="S492" s="2"/>
      <c r="T492" s="2"/>
      <c r="U492" s="6">
        <v>0</v>
      </c>
      <c r="V492" s="45">
        <f t="shared" si="38"/>
        <v>27000000</v>
      </c>
      <c r="W492" s="2" t="s">
        <v>71</v>
      </c>
      <c r="X492" t="str">
        <f t="shared" si="36"/>
        <v>1000001010KERAMIK 123BAMBANGAGT609196FROlvera Bright60x30180BOX194,4M2150000Pink270000004514958451578027000000Depok</v>
      </c>
    </row>
    <row r="493" spans="1:24" x14ac:dyDescent="0.3">
      <c r="A493" s="2">
        <v>1000001010</v>
      </c>
      <c r="B493" s="2" t="s">
        <v>63</v>
      </c>
      <c r="C493" s="2" t="s">
        <v>64</v>
      </c>
      <c r="D493" s="2" t="s">
        <v>196</v>
      </c>
      <c r="E493" s="2" t="s">
        <v>197</v>
      </c>
      <c r="F493" s="2" t="s">
        <v>32</v>
      </c>
      <c r="G493" s="3">
        <v>145</v>
      </c>
      <c r="H493" s="2" t="s">
        <v>68</v>
      </c>
      <c r="I493" s="4">
        <v>156.6</v>
      </c>
      <c r="J493" s="2" t="s">
        <v>69</v>
      </c>
      <c r="K493" s="3">
        <v>150000</v>
      </c>
      <c r="L493" s="3" t="s">
        <v>183</v>
      </c>
      <c r="M493" s="3">
        <v>21750000</v>
      </c>
      <c r="N493" s="5">
        <v>45149</v>
      </c>
      <c r="O493" s="43">
        <f t="shared" si="39"/>
        <v>5</v>
      </c>
      <c r="P493" s="43">
        <f t="shared" si="37"/>
        <v>8</v>
      </c>
      <c r="Q493" s="5">
        <v>45157</v>
      </c>
      <c r="R493" s="43">
        <f t="shared" si="40"/>
        <v>8</v>
      </c>
      <c r="S493" s="2"/>
      <c r="T493" s="2"/>
      <c r="U493" s="6">
        <v>0</v>
      </c>
      <c r="V493" s="45">
        <f t="shared" si="38"/>
        <v>21750000</v>
      </c>
      <c r="W493" s="2" t="s">
        <v>71</v>
      </c>
      <c r="X493" t="str">
        <f t="shared" si="36"/>
        <v>1000001010KERAMIK 123BAMBANGAGT609196FROlvera Bright60x30145BOX156,6M2150000Pink217500004514958451578021750000Depok</v>
      </c>
    </row>
    <row r="494" spans="1:24" x14ac:dyDescent="0.3">
      <c r="A494" s="2">
        <v>1000001010</v>
      </c>
      <c r="B494" s="2" t="s">
        <v>63</v>
      </c>
      <c r="C494" s="2" t="s">
        <v>64</v>
      </c>
      <c r="D494" s="2" t="s">
        <v>198</v>
      </c>
      <c r="E494" s="2" t="s">
        <v>199</v>
      </c>
      <c r="F494" s="2" t="s">
        <v>32</v>
      </c>
      <c r="G494" s="3">
        <v>150</v>
      </c>
      <c r="H494" s="2" t="s">
        <v>68</v>
      </c>
      <c r="I494" s="4">
        <v>162</v>
      </c>
      <c r="J494" s="2" t="s">
        <v>69</v>
      </c>
      <c r="K494" s="3">
        <v>150000</v>
      </c>
      <c r="L494" s="3" t="s">
        <v>183</v>
      </c>
      <c r="M494" s="3">
        <v>22500000</v>
      </c>
      <c r="N494" s="5">
        <v>45167</v>
      </c>
      <c r="O494" s="43">
        <f t="shared" si="39"/>
        <v>2</v>
      </c>
      <c r="P494" s="43">
        <f t="shared" si="37"/>
        <v>8</v>
      </c>
      <c r="Q494" s="5">
        <v>45167</v>
      </c>
      <c r="R494" s="43">
        <f t="shared" si="40"/>
        <v>8</v>
      </c>
      <c r="S494" s="2"/>
      <c r="T494" s="2"/>
      <c r="U494" s="6">
        <v>0</v>
      </c>
      <c r="V494" s="45">
        <f t="shared" si="38"/>
        <v>22500000</v>
      </c>
      <c r="W494" s="2" t="s">
        <v>71</v>
      </c>
      <c r="X494" t="str">
        <f t="shared" si="36"/>
        <v>1000001010KERAMIK 123BAMBANGAGT609868FRdBrescia Oro60x30150BOX162M2150000Pink225000004516728451678022500000Depok</v>
      </c>
    </row>
    <row r="495" spans="1:24" x14ac:dyDescent="0.3">
      <c r="A495" s="2">
        <v>1000001212</v>
      </c>
      <c r="B495" s="2" t="s">
        <v>72</v>
      </c>
      <c r="C495" s="2" t="s">
        <v>64</v>
      </c>
      <c r="D495" s="2" t="s">
        <v>200</v>
      </c>
      <c r="E495" s="2" t="s">
        <v>201</v>
      </c>
      <c r="F495" s="2" t="s">
        <v>32</v>
      </c>
      <c r="G495" s="3">
        <v>50</v>
      </c>
      <c r="H495" s="2" t="s">
        <v>68</v>
      </c>
      <c r="I495" s="4">
        <v>54</v>
      </c>
      <c r="J495" s="2" t="s">
        <v>69</v>
      </c>
      <c r="K495" s="3">
        <v>150000</v>
      </c>
      <c r="L495" s="3" t="s">
        <v>183</v>
      </c>
      <c r="M495" s="3">
        <v>7500000</v>
      </c>
      <c r="N495" s="5">
        <v>45139</v>
      </c>
      <c r="O495" s="43">
        <f t="shared" si="39"/>
        <v>2</v>
      </c>
      <c r="P495" s="43">
        <f t="shared" si="37"/>
        <v>8</v>
      </c>
      <c r="Q495" s="5">
        <v>45139</v>
      </c>
      <c r="R495" s="43">
        <f t="shared" si="40"/>
        <v>8</v>
      </c>
      <c r="S495" s="2"/>
      <c r="T495" s="2"/>
      <c r="U495" s="6">
        <v>0</v>
      </c>
      <c r="V495" s="45">
        <f t="shared" si="38"/>
        <v>7500000</v>
      </c>
      <c r="W495" s="2" t="s">
        <v>75</v>
      </c>
      <c r="X495" t="str">
        <f t="shared" si="36"/>
        <v>1000001212KARYA MATERIALBAMBANGAGT609866FRdSalvadori White60x3050BOX54M2150000Pink7500000451392845139807500000Bekasi</v>
      </c>
    </row>
    <row r="496" spans="1:24" x14ac:dyDescent="0.3">
      <c r="A496" s="2">
        <v>1000001212</v>
      </c>
      <c r="B496" s="2" t="s">
        <v>72</v>
      </c>
      <c r="C496" s="2" t="s">
        <v>64</v>
      </c>
      <c r="D496" s="2" t="s">
        <v>196</v>
      </c>
      <c r="E496" s="2" t="s">
        <v>197</v>
      </c>
      <c r="F496" s="2" t="s">
        <v>32</v>
      </c>
      <c r="G496" s="3">
        <v>121</v>
      </c>
      <c r="H496" s="2" t="s">
        <v>68</v>
      </c>
      <c r="I496" s="4">
        <v>130.68</v>
      </c>
      <c r="J496" s="2" t="s">
        <v>69</v>
      </c>
      <c r="K496" s="3">
        <v>150000</v>
      </c>
      <c r="L496" s="3" t="s">
        <v>183</v>
      </c>
      <c r="M496" s="3">
        <v>18150000</v>
      </c>
      <c r="N496" s="5">
        <v>45141</v>
      </c>
      <c r="O496" s="43">
        <f t="shared" si="39"/>
        <v>4</v>
      </c>
      <c r="P496" s="43">
        <f t="shared" si="37"/>
        <v>8</v>
      </c>
      <c r="Q496" s="5">
        <v>45141</v>
      </c>
      <c r="R496" s="43">
        <f t="shared" si="40"/>
        <v>8</v>
      </c>
      <c r="S496" s="2"/>
      <c r="T496" s="2"/>
      <c r="U496" s="6">
        <v>0</v>
      </c>
      <c r="V496" s="45">
        <f t="shared" si="38"/>
        <v>18150000</v>
      </c>
      <c r="W496" s="2" t="s">
        <v>75</v>
      </c>
      <c r="X496" t="str">
        <f t="shared" si="36"/>
        <v>1000001212KARYA MATERIALBAMBANGAGT609196FROlvera Bright60x30121BOX130,68M2150000Pink181500004514148451418018150000Bekasi</v>
      </c>
    </row>
    <row r="497" spans="1:24" x14ac:dyDescent="0.3">
      <c r="A497" s="2">
        <v>1000001010</v>
      </c>
      <c r="B497" s="2" t="s">
        <v>63</v>
      </c>
      <c r="C497" s="2" t="s">
        <v>82</v>
      </c>
      <c r="D497" s="2" t="s">
        <v>196</v>
      </c>
      <c r="E497" s="2" t="s">
        <v>197</v>
      </c>
      <c r="F497" s="2" t="s">
        <v>32</v>
      </c>
      <c r="G497" s="3">
        <v>32</v>
      </c>
      <c r="H497" s="2" t="s">
        <v>68</v>
      </c>
      <c r="I497" s="4">
        <v>34.56</v>
      </c>
      <c r="J497" s="2" t="s">
        <v>69</v>
      </c>
      <c r="K497" s="3">
        <v>150000</v>
      </c>
      <c r="L497" s="3" t="s">
        <v>183</v>
      </c>
      <c r="M497" s="3">
        <v>4800000</v>
      </c>
      <c r="N497" s="5">
        <v>45195</v>
      </c>
      <c r="O497" s="43">
        <f t="shared" si="39"/>
        <v>2</v>
      </c>
      <c r="P497" s="43">
        <f t="shared" si="37"/>
        <v>9</v>
      </c>
      <c r="Q497" s="5">
        <v>45196</v>
      </c>
      <c r="R497" s="43">
        <f t="shared" si="40"/>
        <v>9</v>
      </c>
      <c r="S497" s="2"/>
      <c r="T497" s="2"/>
      <c r="U497" s="6">
        <v>0</v>
      </c>
      <c r="V497" s="45">
        <f t="shared" si="38"/>
        <v>4800000</v>
      </c>
      <c r="W497" s="2" t="s">
        <v>71</v>
      </c>
      <c r="X497" t="str">
        <f t="shared" si="36"/>
        <v>1000001010KERAMIK 123RIZALAGT609196FROlvera Bright60x3032BOX34,56M2150000Pink4800000451952945196904800000Depok</v>
      </c>
    </row>
    <row r="498" spans="1:24" x14ac:dyDescent="0.3">
      <c r="A498" s="2">
        <v>1000001010</v>
      </c>
      <c r="B498" s="2" t="s">
        <v>63</v>
      </c>
      <c r="C498" s="2" t="s">
        <v>64</v>
      </c>
      <c r="D498" s="2" t="s">
        <v>196</v>
      </c>
      <c r="E498" s="2" t="s">
        <v>197</v>
      </c>
      <c r="F498" s="2" t="s">
        <v>32</v>
      </c>
      <c r="G498" s="3">
        <v>55</v>
      </c>
      <c r="H498" s="2" t="s">
        <v>68</v>
      </c>
      <c r="I498" s="4">
        <v>59.4</v>
      </c>
      <c r="J498" s="2" t="s">
        <v>69</v>
      </c>
      <c r="K498" s="3">
        <v>150000</v>
      </c>
      <c r="L498" s="3" t="s">
        <v>183</v>
      </c>
      <c r="M498" s="3">
        <v>8250000</v>
      </c>
      <c r="N498" s="5">
        <v>45159</v>
      </c>
      <c r="O498" s="43">
        <f t="shared" si="39"/>
        <v>1</v>
      </c>
      <c r="P498" s="43">
        <f t="shared" si="37"/>
        <v>8</v>
      </c>
      <c r="Q498" s="5">
        <v>45175</v>
      </c>
      <c r="R498" s="43">
        <f t="shared" si="40"/>
        <v>9</v>
      </c>
      <c r="S498" s="2"/>
      <c r="T498" s="2"/>
      <c r="U498" s="6">
        <v>0</v>
      </c>
      <c r="V498" s="45">
        <f t="shared" si="38"/>
        <v>8250000</v>
      </c>
      <c r="W498" s="2" t="s">
        <v>71</v>
      </c>
      <c r="X498" t="str">
        <f t="shared" si="36"/>
        <v>1000001010KERAMIK 123BAMBANGAGT609196FROlvera Bright60x3055BOX59,4M2150000Pink8250000451591845175908250000Depok</v>
      </c>
    </row>
    <row r="499" spans="1:24" x14ac:dyDescent="0.3">
      <c r="A499" s="2">
        <v>1000001212</v>
      </c>
      <c r="B499" s="2" t="s">
        <v>72</v>
      </c>
      <c r="C499" s="2" t="s">
        <v>64</v>
      </c>
      <c r="D499" s="2" t="s">
        <v>194</v>
      </c>
      <c r="E499" s="2" t="s">
        <v>195</v>
      </c>
      <c r="F499" s="2" t="s">
        <v>32</v>
      </c>
      <c r="G499" s="3">
        <v>6</v>
      </c>
      <c r="H499" s="2" t="s">
        <v>68</v>
      </c>
      <c r="I499" s="4">
        <v>6.48</v>
      </c>
      <c r="J499" s="2" t="s">
        <v>69</v>
      </c>
      <c r="K499" s="3">
        <v>150000</v>
      </c>
      <c r="L499" s="3" t="s">
        <v>183</v>
      </c>
      <c r="M499" s="3">
        <v>900000</v>
      </c>
      <c r="N499" s="5">
        <v>45212</v>
      </c>
      <c r="O499" s="43">
        <f t="shared" si="39"/>
        <v>5</v>
      </c>
      <c r="P499" s="43">
        <f t="shared" si="37"/>
        <v>10</v>
      </c>
      <c r="Q499" s="5">
        <v>45212</v>
      </c>
      <c r="R499" s="43">
        <f t="shared" si="40"/>
        <v>10</v>
      </c>
      <c r="S499" s="2"/>
      <c r="T499" s="2"/>
      <c r="U499" s="6">
        <v>0</v>
      </c>
      <c r="V499" s="45">
        <f t="shared" si="38"/>
        <v>900000</v>
      </c>
      <c r="W499" s="2" t="s">
        <v>75</v>
      </c>
      <c r="X499" t="str">
        <f t="shared" si="36"/>
        <v>1000001212KARYA MATERIALBAMBANGAGT609873FRdLinosa Grigio60x306BOX6,48M2150000Pink9000004521251045212100900000Bekasi</v>
      </c>
    </row>
    <row r="500" spans="1:24" x14ac:dyDescent="0.3">
      <c r="A500" s="2">
        <v>1000001010</v>
      </c>
      <c r="B500" s="2" t="s">
        <v>63</v>
      </c>
      <c r="C500" s="2" t="s">
        <v>82</v>
      </c>
      <c r="D500" s="2" t="s">
        <v>208</v>
      </c>
      <c r="E500" s="2" t="s">
        <v>209</v>
      </c>
      <c r="F500" s="2" t="s">
        <v>32</v>
      </c>
      <c r="G500" s="3">
        <v>37</v>
      </c>
      <c r="H500" s="2" t="s">
        <v>68</v>
      </c>
      <c r="I500" s="4">
        <v>39.96</v>
      </c>
      <c r="J500" s="2" t="s">
        <v>69</v>
      </c>
      <c r="K500" s="3">
        <v>150000</v>
      </c>
      <c r="L500" s="3" t="s">
        <v>183</v>
      </c>
      <c r="M500" s="3">
        <v>5550000</v>
      </c>
      <c r="N500" s="5">
        <v>45211</v>
      </c>
      <c r="O500" s="43">
        <f t="shared" si="39"/>
        <v>4</v>
      </c>
      <c r="P500" s="43">
        <f t="shared" si="37"/>
        <v>10</v>
      </c>
      <c r="Q500" s="5">
        <v>45212</v>
      </c>
      <c r="R500" s="43">
        <f t="shared" si="40"/>
        <v>10</v>
      </c>
      <c r="S500" s="2"/>
      <c r="T500" s="2"/>
      <c r="U500" s="6">
        <v>0</v>
      </c>
      <c r="V500" s="45">
        <f t="shared" si="38"/>
        <v>5550000</v>
      </c>
      <c r="W500" s="2" t="s">
        <v>71</v>
      </c>
      <c r="X500" t="str">
        <f t="shared" si="36"/>
        <v>1000001010KERAMIK 123RIZALAGT609889FRdPania Continua60x3037BOX39,96M2150000Pink555000045211410452121005550000Depok</v>
      </c>
    </row>
    <row r="501" spans="1:24" x14ac:dyDescent="0.3">
      <c r="A501" s="2">
        <v>1000001212</v>
      </c>
      <c r="B501" s="2" t="s">
        <v>72</v>
      </c>
      <c r="C501" s="2" t="s">
        <v>64</v>
      </c>
      <c r="D501" s="2" t="s">
        <v>184</v>
      </c>
      <c r="E501" s="2" t="s">
        <v>185</v>
      </c>
      <c r="F501" s="2" t="s">
        <v>32</v>
      </c>
      <c r="G501" s="3">
        <v>121</v>
      </c>
      <c r="H501" s="2" t="s">
        <v>68</v>
      </c>
      <c r="I501" s="4">
        <v>130.68</v>
      </c>
      <c r="J501" s="2" t="s">
        <v>69</v>
      </c>
      <c r="K501" s="3">
        <v>150000</v>
      </c>
      <c r="L501" s="3" t="s">
        <v>183</v>
      </c>
      <c r="M501" s="3">
        <v>18150000</v>
      </c>
      <c r="N501" s="5">
        <v>45224</v>
      </c>
      <c r="O501" s="43">
        <f t="shared" si="39"/>
        <v>3</v>
      </c>
      <c r="P501" s="43">
        <f t="shared" si="37"/>
        <v>10</v>
      </c>
      <c r="Q501" s="5">
        <v>45225</v>
      </c>
      <c r="R501" s="43">
        <f t="shared" si="40"/>
        <v>10</v>
      </c>
      <c r="S501" s="2"/>
      <c r="T501" s="2"/>
      <c r="U501" s="6">
        <v>0</v>
      </c>
      <c r="V501" s="45">
        <f t="shared" si="38"/>
        <v>18150000</v>
      </c>
      <c r="W501" s="2" t="s">
        <v>75</v>
      </c>
      <c r="X501" t="str">
        <f t="shared" si="36"/>
        <v>1000001212KARYA MATERIALBAMBANGAGT609852FRdAvenza Carrara60x30121BOX130,68M2150000Pink18150000452243104522510018150000Bekasi</v>
      </c>
    </row>
    <row r="502" spans="1:24" x14ac:dyDescent="0.3">
      <c r="A502" s="2">
        <v>1000001212</v>
      </c>
      <c r="B502" s="2" t="s">
        <v>72</v>
      </c>
      <c r="C502" s="2" t="s">
        <v>64</v>
      </c>
      <c r="D502" s="2" t="s">
        <v>194</v>
      </c>
      <c r="E502" s="2" t="s">
        <v>195</v>
      </c>
      <c r="F502" s="2" t="s">
        <v>32</v>
      </c>
      <c r="G502" s="3">
        <v>6</v>
      </c>
      <c r="H502" s="2" t="s">
        <v>68</v>
      </c>
      <c r="I502" s="4">
        <v>6.48</v>
      </c>
      <c r="J502" s="2" t="s">
        <v>69</v>
      </c>
      <c r="K502" s="3">
        <v>150000</v>
      </c>
      <c r="L502" s="3" t="s">
        <v>183</v>
      </c>
      <c r="M502" s="3">
        <v>900000</v>
      </c>
      <c r="N502" s="5">
        <v>45227</v>
      </c>
      <c r="O502" s="43">
        <f t="shared" si="39"/>
        <v>6</v>
      </c>
      <c r="P502" s="43">
        <f t="shared" si="37"/>
        <v>10</v>
      </c>
      <c r="Q502" s="5">
        <v>45229</v>
      </c>
      <c r="R502" s="43">
        <f t="shared" si="40"/>
        <v>10</v>
      </c>
      <c r="S502" s="2"/>
      <c r="T502" s="2"/>
      <c r="U502" s="6">
        <v>0</v>
      </c>
      <c r="V502" s="45">
        <f t="shared" si="38"/>
        <v>900000</v>
      </c>
      <c r="W502" s="2" t="s">
        <v>75</v>
      </c>
      <c r="X502" t="str">
        <f t="shared" si="36"/>
        <v>1000001212KARYA MATERIALBAMBANGAGT609873FRdLinosa Grigio60x306BOX6,48M2150000Pink9000004522761045229100900000Bekasi</v>
      </c>
    </row>
    <row r="503" spans="1:24" x14ac:dyDescent="0.3">
      <c r="A503" s="2">
        <v>1000001212</v>
      </c>
      <c r="B503" s="2" t="s">
        <v>72</v>
      </c>
      <c r="C503" s="2" t="s">
        <v>64</v>
      </c>
      <c r="D503" s="2" t="s">
        <v>204</v>
      </c>
      <c r="E503" s="2" t="s">
        <v>205</v>
      </c>
      <c r="F503" s="2" t="s">
        <v>32</v>
      </c>
      <c r="G503" s="3">
        <v>7</v>
      </c>
      <c r="H503" s="2" t="s">
        <v>68</v>
      </c>
      <c r="I503" s="4">
        <v>7.56</v>
      </c>
      <c r="J503" s="2" t="s">
        <v>69</v>
      </c>
      <c r="K503" s="3">
        <v>150000</v>
      </c>
      <c r="L503" s="3" t="s">
        <v>183</v>
      </c>
      <c r="M503" s="3">
        <v>1050000</v>
      </c>
      <c r="N503" s="5">
        <v>45227</v>
      </c>
      <c r="O503" s="43">
        <f t="shared" si="39"/>
        <v>6</v>
      </c>
      <c r="P503" s="43">
        <f t="shared" si="37"/>
        <v>10</v>
      </c>
      <c r="Q503" s="5">
        <v>45229</v>
      </c>
      <c r="R503" s="43">
        <f t="shared" si="40"/>
        <v>10</v>
      </c>
      <c r="S503" s="2"/>
      <c r="T503" s="2"/>
      <c r="U503" s="6">
        <v>0</v>
      </c>
      <c r="V503" s="45">
        <f t="shared" si="38"/>
        <v>1050000</v>
      </c>
      <c r="W503" s="2" t="s">
        <v>75</v>
      </c>
      <c r="X503" t="str">
        <f t="shared" si="36"/>
        <v>1000001212KARYA MATERIALBAMBANGAGT609874FRdLinosa Panna60x307BOX7,56M2150000Pink105000045227610452291001050000Bekasi</v>
      </c>
    </row>
    <row r="504" spans="1:24" x14ac:dyDescent="0.3">
      <c r="A504" s="2">
        <v>1000001010</v>
      </c>
      <c r="B504" s="2" t="s">
        <v>63</v>
      </c>
      <c r="C504" s="2" t="s">
        <v>82</v>
      </c>
      <c r="D504" s="2" t="s">
        <v>212</v>
      </c>
      <c r="E504" s="2" t="s">
        <v>213</v>
      </c>
      <c r="F504" s="2" t="s">
        <v>32</v>
      </c>
      <c r="G504" s="3">
        <v>63</v>
      </c>
      <c r="H504" s="2" t="s">
        <v>68</v>
      </c>
      <c r="I504" s="4">
        <v>68.040000000000006</v>
      </c>
      <c r="J504" s="2" t="s">
        <v>69</v>
      </c>
      <c r="K504" s="3">
        <v>150000</v>
      </c>
      <c r="L504" s="3" t="s">
        <v>183</v>
      </c>
      <c r="M504" s="3">
        <v>9450000</v>
      </c>
      <c r="N504" s="5">
        <v>45224</v>
      </c>
      <c r="O504" s="43">
        <f t="shared" si="39"/>
        <v>3</v>
      </c>
      <c r="P504" s="43">
        <f t="shared" si="37"/>
        <v>10</v>
      </c>
      <c r="Q504" s="5">
        <v>45230</v>
      </c>
      <c r="R504" s="43">
        <f t="shared" si="40"/>
        <v>10</v>
      </c>
      <c r="S504" s="2"/>
      <c r="T504" s="2"/>
      <c r="U504" s="6">
        <v>0</v>
      </c>
      <c r="V504" s="45">
        <f t="shared" si="38"/>
        <v>9450000</v>
      </c>
      <c r="W504" s="2" t="s">
        <v>71</v>
      </c>
      <c r="X504" t="str">
        <f t="shared" si="36"/>
        <v>1000001010KERAMIK 123RIZALAGT609864FRdKelabba Onyx60x3063BOX68,04M2150000Pink945000045224310452301009450000Depok</v>
      </c>
    </row>
    <row r="505" spans="1:24" x14ac:dyDescent="0.3">
      <c r="A505" s="2">
        <v>1000001212</v>
      </c>
      <c r="B505" s="2" t="s">
        <v>72</v>
      </c>
      <c r="C505" s="2" t="s">
        <v>64</v>
      </c>
      <c r="D505" s="2" t="s">
        <v>196</v>
      </c>
      <c r="E505" s="2" t="s">
        <v>197</v>
      </c>
      <c r="F505" s="2" t="s">
        <v>32</v>
      </c>
      <c r="G505" s="3">
        <v>56</v>
      </c>
      <c r="H505" s="2" t="s">
        <v>68</v>
      </c>
      <c r="I505" s="4">
        <v>60.48</v>
      </c>
      <c r="J505" s="2" t="s">
        <v>69</v>
      </c>
      <c r="K505" s="3">
        <v>150000</v>
      </c>
      <c r="L505" s="3" t="s">
        <v>183</v>
      </c>
      <c r="M505" s="3">
        <v>8400000</v>
      </c>
      <c r="N505" s="5">
        <v>45206</v>
      </c>
      <c r="O505" s="43">
        <f t="shared" si="39"/>
        <v>6</v>
      </c>
      <c r="P505" s="43">
        <f t="shared" si="37"/>
        <v>10</v>
      </c>
      <c r="Q505" s="5">
        <v>45208</v>
      </c>
      <c r="R505" s="43">
        <f t="shared" si="40"/>
        <v>10</v>
      </c>
      <c r="S505" s="2"/>
      <c r="T505" s="2"/>
      <c r="U505" s="6">
        <v>0</v>
      </c>
      <c r="V505" s="45">
        <f t="shared" si="38"/>
        <v>8400000</v>
      </c>
      <c r="W505" s="2" t="s">
        <v>75</v>
      </c>
      <c r="X505" t="str">
        <f t="shared" si="36"/>
        <v>1000001212KARYA MATERIALBAMBANGAGT609196FROlvera Bright60x3056BOX60,48M2150000Pink840000045206610452081008400000Bekasi</v>
      </c>
    </row>
    <row r="506" spans="1:24" x14ac:dyDescent="0.3">
      <c r="A506" s="2">
        <v>1000001010</v>
      </c>
      <c r="B506" s="2" t="s">
        <v>63</v>
      </c>
      <c r="C506" s="2" t="s">
        <v>82</v>
      </c>
      <c r="D506" s="2" t="s">
        <v>196</v>
      </c>
      <c r="E506" s="2" t="s">
        <v>197</v>
      </c>
      <c r="F506" s="2" t="s">
        <v>32</v>
      </c>
      <c r="G506" s="3">
        <v>102</v>
      </c>
      <c r="H506" s="2" t="s">
        <v>68</v>
      </c>
      <c r="I506" s="4">
        <v>110.16</v>
      </c>
      <c r="J506" s="2" t="s">
        <v>69</v>
      </c>
      <c r="K506" s="3">
        <v>150000</v>
      </c>
      <c r="L506" s="3" t="s">
        <v>183</v>
      </c>
      <c r="M506" s="3">
        <v>15300000</v>
      </c>
      <c r="N506" s="5">
        <v>45204</v>
      </c>
      <c r="O506" s="43">
        <f t="shared" si="39"/>
        <v>4</v>
      </c>
      <c r="P506" s="43">
        <f t="shared" si="37"/>
        <v>10</v>
      </c>
      <c r="Q506" s="5">
        <v>45205</v>
      </c>
      <c r="R506" s="43">
        <f t="shared" si="40"/>
        <v>10</v>
      </c>
      <c r="S506" s="2"/>
      <c r="T506" s="2"/>
      <c r="U506" s="6">
        <v>0</v>
      </c>
      <c r="V506" s="45">
        <f t="shared" si="38"/>
        <v>15300000</v>
      </c>
      <c r="W506" s="2" t="s">
        <v>71</v>
      </c>
      <c r="X506" t="str">
        <f t="shared" si="36"/>
        <v>1000001010KERAMIK 123RIZALAGT609196FROlvera Bright60x30102BOX110,16M2150000Pink15300000452044104520510015300000Depok</v>
      </c>
    </row>
    <row r="507" spans="1:24" x14ac:dyDescent="0.3">
      <c r="A507" s="2">
        <v>1000001010</v>
      </c>
      <c r="B507" s="2" t="s">
        <v>63</v>
      </c>
      <c r="C507" s="2" t="s">
        <v>82</v>
      </c>
      <c r="D507" s="2" t="s">
        <v>194</v>
      </c>
      <c r="E507" s="2" t="s">
        <v>195</v>
      </c>
      <c r="F507" s="2" t="s">
        <v>32</v>
      </c>
      <c r="G507" s="3">
        <v>29</v>
      </c>
      <c r="H507" s="2" t="s">
        <v>68</v>
      </c>
      <c r="I507" s="4">
        <v>31.32</v>
      </c>
      <c r="J507" s="2" t="s">
        <v>69</v>
      </c>
      <c r="K507" s="3">
        <v>150000</v>
      </c>
      <c r="L507" s="3" t="s">
        <v>183</v>
      </c>
      <c r="M507" s="3">
        <v>4350000</v>
      </c>
      <c r="N507" s="5">
        <v>45240</v>
      </c>
      <c r="O507" s="43">
        <f t="shared" si="39"/>
        <v>5</v>
      </c>
      <c r="P507" s="43">
        <f t="shared" si="37"/>
        <v>11</v>
      </c>
      <c r="Q507" s="5">
        <v>45241</v>
      </c>
      <c r="R507" s="43">
        <f t="shared" si="40"/>
        <v>11</v>
      </c>
      <c r="S507" s="2"/>
      <c r="T507" s="2"/>
      <c r="U507" s="6">
        <v>0</v>
      </c>
      <c r="V507" s="45">
        <f t="shared" si="38"/>
        <v>4350000</v>
      </c>
      <c r="W507" s="2" t="s">
        <v>71</v>
      </c>
      <c r="X507" t="str">
        <f t="shared" si="36"/>
        <v>1000001010KERAMIK 123RIZALAGT609873FRdLinosa Grigio60x3029BOX31,32M2150000Pink435000045240511452411104350000Depok</v>
      </c>
    </row>
    <row r="508" spans="1:24" x14ac:dyDescent="0.3">
      <c r="A508" s="2">
        <v>1000001010</v>
      </c>
      <c r="B508" s="2" t="s">
        <v>63</v>
      </c>
      <c r="C508" s="2" t="s">
        <v>82</v>
      </c>
      <c r="D508" s="2" t="s">
        <v>196</v>
      </c>
      <c r="E508" s="2" t="s">
        <v>197</v>
      </c>
      <c r="F508" s="2" t="s">
        <v>32</v>
      </c>
      <c r="G508" s="3">
        <v>2</v>
      </c>
      <c r="H508" s="2" t="s">
        <v>68</v>
      </c>
      <c r="I508" s="4">
        <v>2.16</v>
      </c>
      <c r="J508" s="2" t="s">
        <v>69</v>
      </c>
      <c r="K508" s="3">
        <v>150000</v>
      </c>
      <c r="L508" s="3" t="s">
        <v>183</v>
      </c>
      <c r="M508" s="3">
        <v>300000</v>
      </c>
      <c r="N508" s="5">
        <v>45234</v>
      </c>
      <c r="O508" s="43">
        <f t="shared" si="39"/>
        <v>6</v>
      </c>
      <c r="P508" s="43">
        <f t="shared" si="37"/>
        <v>11</v>
      </c>
      <c r="Q508" s="5">
        <v>45238</v>
      </c>
      <c r="R508" s="43">
        <f t="shared" si="40"/>
        <v>11</v>
      </c>
      <c r="S508" s="2"/>
      <c r="T508" s="2"/>
      <c r="U508" s="6">
        <v>0</v>
      </c>
      <c r="V508" s="45">
        <f t="shared" si="38"/>
        <v>300000</v>
      </c>
      <c r="W508" s="2" t="s">
        <v>71</v>
      </c>
      <c r="X508" t="str">
        <f t="shared" si="36"/>
        <v>1000001010KERAMIK 123RIZALAGT609196FROlvera Bright60x302BOX2,16M2150000Pink3000004523461145238110300000Depok</v>
      </c>
    </row>
    <row r="509" spans="1:24" x14ac:dyDescent="0.3">
      <c r="A509" s="2">
        <v>1000001212</v>
      </c>
      <c r="B509" s="2" t="s">
        <v>72</v>
      </c>
      <c r="C509" s="2" t="s">
        <v>64</v>
      </c>
      <c r="D509" s="2" t="s">
        <v>214</v>
      </c>
      <c r="E509" s="2" t="s">
        <v>215</v>
      </c>
      <c r="F509" s="2" t="s">
        <v>67</v>
      </c>
      <c r="G509" s="3">
        <v>21</v>
      </c>
      <c r="H509" s="2" t="s">
        <v>68</v>
      </c>
      <c r="I509" s="4">
        <v>22.68</v>
      </c>
      <c r="J509" s="2" t="s">
        <v>69</v>
      </c>
      <c r="K509" s="3">
        <v>165000</v>
      </c>
      <c r="L509" s="3" t="s">
        <v>216</v>
      </c>
      <c r="M509" s="3">
        <v>3465000</v>
      </c>
      <c r="N509" s="5">
        <v>44952</v>
      </c>
      <c r="O509" s="43">
        <f t="shared" si="39"/>
        <v>4</v>
      </c>
      <c r="P509" s="43">
        <f t="shared" si="37"/>
        <v>1</v>
      </c>
      <c r="Q509" s="5">
        <v>44952</v>
      </c>
      <c r="R509" s="43">
        <f t="shared" si="40"/>
        <v>1</v>
      </c>
      <c r="S509" s="2"/>
      <c r="T509" s="2"/>
      <c r="U509" s="6">
        <v>0</v>
      </c>
      <c r="V509" s="45">
        <f t="shared" si="38"/>
        <v>3465000</v>
      </c>
      <c r="W509" s="2" t="s">
        <v>75</v>
      </c>
      <c r="X509" t="str">
        <f t="shared" si="36"/>
        <v>1000001212KARYA MATERIALBAMBANGAGT602139CRdStanford Perla60X6021BOX22,68M2165000Abu-abu3465000449524144952103465000Bekasi</v>
      </c>
    </row>
    <row r="510" spans="1:24" x14ac:dyDescent="0.3">
      <c r="A510" s="2">
        <v>1000001212</v>
      </c>
      <c r="B510" s="2" t="s">
        <v>72</v>
      </c>
      <c r="C510" s="2" t="s">
        <v>64</v>
      </c>
      <c r="D510" s="2" t="s">
        <v>217</v>
      </c>
      <c r="E510" s="2" t="s">
        <v>218</v>
      </c>
      <c r="F510" s="2" t="s">
        <v>67</v>
      </c>
      <c r="G510" s="3">
        <v>19</v>
      </c>
      <c r="H510" s="2" t="s">
        <v>68</v>
      </c>
      <c r="I510" s="4">
        <v>20.52</v>
      </c>
      <c r="J510" s="2" t="s">
        <v>69</v>
      </c>
      <c r="K510" s="3">
        <v>165000</v>
      </c>
      <c r="L510" s="3" t="s">
        <v>216</v>
      </c>
      <c r="M510" s="3">
        <v>3135000</v>
      </c>
      <c r="N510" s="5">
        <v>44949</v>
      </c>
      <c r="O510" s="43">
        <f t="shared" si="39"/>
        <v>1</v>
      </c>
      <c r="P510" s="43">
        <f t="shared" si="37"/>
        <v>1</v>
      </c>
      <c r="Q510" s="5">
        <v>44951</v>
      </c>
      <c r="R510" s="43">
        <f t="shared" si="40"/>
        <v>1</v>
      </c>
      <c r="S510" s="2"/>
      <c r="T510" s="2"/>
      <c r="U510" s="6">
        <v>0</v>
      </c>
      <c r="V510" s="45">
        <f t="shared" si="38"/>
        <v>3135000</v>
      </c>
      <c r="W510" s="2" t="s">
        <v>75</v>
      </c>
      <c r="X510" t="str">
        <f t="shared" si="36"/>
        <v>1000001212KARYA MATERIALBAMBANGAGT602421CRdPetrella Perla60X6019BOX20,52M2165000Abu-abu3135000449491144951103135000Bekasi</v>
      </c>
    </row>
    <row r="511" spans="1:24" x14ac:dyDescent="0.3">
      <c r="A511" s="2">
        <v>1000001010</v>
      </c>
      <c r="B511" s="2" t="s">
        <v>63</v>
      </c>
      <c r="C511" s="2" t="s">
        <v>64</v>
      </c>
      <c r="D511" s="2" t="s">
        <v>219</v>
      </c>
      <c r="E511" s="2" t="s">
        <v>220</v>
      </c>
      <c r="F511" s="2" t="s">
        <v>67</v>
      </c>
      <c r="G511" s="3">
        <v>2</v>
      </c>
      <c r="H511" s="2" t="s">
        <v>68</v>
      </c>
      <c r="I511" s="4">
        <v>2.16</v>
      </c>
      <c r="J511" s="2" t="s">
        <v>69</v>
      </c>
      <c r="K511" s="3">
        <v>165000</v>
      </c>
      <c r="L511" s="3" t="s">
        <v>216</v>
      </c>
      <c r="M511" s="3">
        <v>330000</v>
      </c>
      <c r="N511" s="5">
        <v>44961</v>
      </c>
      <c r="O511" s="43">
        <f t="shared" si="39"/>
        <v>6</v>
      </c>
      <c r="P511" s="43">
        <f t="shared" si="37"/>
        <v>2</v>
      </c>
      <c r="Q511" s="5">
        <v>44961</v>
      </c>
      <c r="R511" s="43">
        <f t="shared" si="40"/>
        <v>2</v>
      </c>
      <c r="S511" s="2"/>
      <c r="T511" s="2"/>
      <c r="U511" s="6">
        <v>0</v>
      </c>
      <c r="V511" s="45">
        <f t="shared" si="38"/>
        <v>330000</v>
      </c>
      <c r="W511" s="2" t="s">
        <v>71</v>
      </c>
      <c r="X511" t="str">
        <f t="shared" si="36"/>
        <v>1000001010KERAMIK 123BAMBANGAGT602422CRdPetrella Grigio60X602BOX2,16M2165000Abu-abu33000044961624496120330000Depok</v>
      </c>
    </row>
    <row r="512" spans="1:24" x14ac:dyDescent="0.3">
      <c r="A512" s="2">
        <v>1000001010</v>
      </c>
      <c r="B512" s="2" t="s">
        <v>63</v>
      </c>
      <c r="C512" s="2" t="s">
        <v>64</v>
      </c>
      <c r="D512" s="2" t="s">
        <v>217</v>
      </c>
      <c r="E512" s="2" t="s">
        <v>218</v>
      </c>
      <c r="F512" s="2" t="s">
        <v>67</v>
      </c>
      <c r="G512" s="3">
        <v>40</v>
      </c>
      <c r="H512" s="2" t="s">
        <v>68</v>
      </c>
      <c r="I512" s="4">
        <v>43.2</v>
      </c>
      <c r="J512" s="2" t="s">
        <v>69</v>
      </c>
      <c r="K512" s="3">
        <v>165000</v>
      </c>
      <c r="L512" s="3" t="s">
        <v>216</v>
      </c>
      <c r="M512" s="3">
        <v>6600000</v>
      </c>
      <c r="N512" s="5">
        <v>44991</v>
      </c>
      <c r="O512" s="43">
        <f t="shared" si="39"/>
        <v>1</v>
      </c>
      <c r="P512" s="43">
        <f t="shared" si="37"/>
        <v>3</v>
      </c>
      <c r="Q512" s="5">
        <v>44991</v>
      </c>
      <c r="R512" s="43">
        <f t="shared" si="40"/>
        <v>3</v>
      </c>
      <c r="S512" s="2" t="s">
        <v>17</v>
      </c>
      <c r="T512" s="2" t="s">
        <v>91</v>
      </c>
      <c r="U512" s="6">
        <v>1500</v>
      </c>
      <c r="V512" s="45">
        <f t="shared" si="38"/>
        <v>6598500</v>
      </c>
      <c r="W512" s="2" t="s">
        <v>71</v>
      </c>
      <c r="X512" t="str">
        <f t="shared" si="36"/>
        <v>1000001010KERAMIK 123BAMBANGAGT602421CRdPetrella Perla60X6040BOX43,2M2165000Abu-abu66000004499113449913Promo LebaranPromo Diskon Langsung15006598500Depok</v>
      </c>
    </row>
    <row r="513" spans="1:24" x14ac:dyDescent="0.3">
      <c r="A513" s="2">
        <v>1000001010</v>
      </c>
      <c r="B513" s="2" t="s">
        <v>63</v>
      </c>
      <c r="C513" s="2" t="s">
        <v>64</v>
      </c>
      <c r="D513" s="2" t="s">
        <v>221</v>
      </c>
      <c r="E513" s="2" t="s">
        <v>222</v>
      </c>
      <c r="F513" s="2" t="s">
        <v>67</v>
      </c>
      <c r="G513" s="3">
        <v>20</v>
      </c>
      <c r="H513" s="2" t="s">
        <v>68</v>
      </c>
      <c r="I513" s="4">
        <v>21.6</v>
      </c>
      <c r="J513" s="2" t="s">
        <v>69</v>
      </c>
      <c r="K513" s="3">
        <v>165000</v>
      </c>
      <c r="L513" s="3" t="s">
        <v>216</v>
      </c>
      <c r="M513" s="3">
        <v>3300000</v>
      </c>
      <c r="N513" s="5">
        <v>45006</v>
      </c>
      <c r="O513" s="43">
        <f t="shared" si="39"/>
        <v>2</v>
      </c>
      <c r="P513" s="43">
        <f t="shared" si="37"/>
        <v>3</v>
      </c>
      <c r="Q513" s="5">
        <v>45006</v>
      </c>
      <c r="R513" s="43">
        <f t="shared" si="40"/>
        <v>3</v>
      </c>
      <c r="S513" s="2" t="s">
        <v>17</v>
      </c>
      <c r="T513" s="2" t="s">
        <v>91</v>
      </c>
      <c r="U513" s="6">
        <v>1500</v>
      </c>
      <c r="V513" s="45">
        <f t="shared" si="38"/>
        <v>3298500</v>
      </c>
      <c r="W513" s="2" t="s">
        <v>71</v>
      </c>
      <c r="X513" t="str">
        <f t="shared" si="36"/>
        <v>1000001010KERAMIK 123BAMBANGAGT602423CRdPetrella Charcoal60X6020BOX21,6M2165000Abu-abu33000004500623450063Promo LebaranPromo Diskon Langsung15003298500Depok</v>
      </c>
    </row>
    <row r="514" spans="1:24" x14ac:dyDescent="0.3">
      <c r="A514" s="2">
        <v>1000001010</v>
      </c>
      <c r="B514" s="2" t="s">
        <v>63</v>
      </c>
      <c r="C514" s="2" t="s">
        <v>64</v>
      </c>
      <c r="D514" s="2" t="s">
        <v>221</v>
      </c>
      <c r="E514" s="2" t="s">
        <v>222</v>
      </c>
      <c r="F514" s="2" t="s">
        <v>67</v>
      </c>
      <c r="G514" s="3">
        <v>4</v>
      </c>
      <c r="H514" s="2" t="s">
        <v>68</v>
      </c>
      <c r="I514" s="4">
        <v>4.32</v>
      </c>
      <c r="J514" s="2" t="s">
        <v>69</v>
      </c>
      <c r="K514" s="3">
        <v>165000</v>
      </c>
      <c r="L514" s="3" t="s">
        <v>216</v>
      </c>
      <c r="M514" s="3">
        <v>660000</v>
      </c>
      <c r="N514" s="5">
        <v>45026</v>
      </c>
      <c r="O514" s="43">
        <f t="shared" si="39"/>
        <v>1</v>
      </c>
      <c r="P514" s="43">
        <f t="shared" si="37"/>
        <v>4</v>
      </c>
      <c r="Q514" s="5">
        <v>45027</v>
      </c>
      <c r="R514" s="43">
        <f t="shared" si="40"/>
        <v>4</v>
      </c>
      <c r="S514" s="2" t="s">
        <v>17</v>
      </c>
      <c r="T514" s="2" t="s">
        <v>91</v>
      </c>
      <c r="U514" s="6">
        <v>1500</v>
      </c>
      <c r="V514" s="45">
        <f t="shared" si="38"/>
        <v>658500</v>
      </c>
      <c r="W514" s="2" t="s">
        <v>71</v>
      </c>
      <c r="X514" t="str">
        <f t="shared" ref="X514:X577" si="41">_xlfn.CONCAT(A514:W514)</f>
        <v>1000001010KERAMIK 123BAMBANGAGT602423CRdPetrella Charcoal60X604BOX4,32M2165000Abu-abu6600004502614450274Promo LebaranPromo Diskon Langsung1500658500Depok</v>
      </c>
    </row>
    <row r="515" spans="1:24" x14ac:dyDescent="0.3">
      <c r="A515" s="2">
        <v>1000001212</v>
      </c>
      <c r="B515" s="2" t="s">
        <v>72</v>
      </c>
      <c r="C515" s="2" t="s">
        <v>64</v>
      </c>
      <c r="D515" s="2" t="s">
        <v>223</v>
      </c>
      <c r="E515" s="2" t="s">
        <v>224</v>
      </c>
      <c r="F515" s="2" t="s">
        <v>67</v>
      </c>
      <c r="G515" s="3">
        <v>6</v>
      </c>
      <c r="H515" s="2" t="s">
        <v>68</v>
      </c>
      <c r="I515" s="4">
        <v>6.48</v>
      </c>
      <c r="J515" s="2" t="s">
        <v>69</v>
      </c>
      <c r="K515" s="3">
        <v>165000</v>
      </c>
      <c r="L515" s="3" t="s">
        <v>216</v>
      </c>
      <c r="M515" s="3">
        <v>990000</v>
      </c>
      <c r="N515" s="5">
        <v>45020</v>
      </c>
      <c r="O515" s="43">
        <f t="shared" si="39"/>
        <v>2</v>
      </c>
      <c r="P515" s="43">
        <f t="shared" ref="P515:P578" si="42">MONTH(N515)</f>
        <v>4</v>
      </c>
      <c r="Q515" s="5">
        <v>45020</v>
      </c>
      <c r="R515" s="43">
        <f t="shared" si="40"/>
        <v>4</v>
      </c>
      <c r="S515" s="2" t="s">
        <v>17</v>
      </c>
      <c r="T515" s="2" t="s">
        <v>91</v>
      </c>
      <c r="U515" s="6">
        <v>1500</v>
      </c>
      <c r="V515" s="45">
        <f t="shared" ref="V515:V578" si="43">M515-U515</f>
        <v>988500</v>
      </c>
      <c r="W515" s="2" t="s">
        <v>75</v>
      </c>
      <c r="X515" t="str">
        <f t="shared" si="41"/>
        <v>1000001212KARYA MATERIALBAMBANGAGT602141CRdStanford Charcoal60X606BOX6,48M2165000Abu-abu9900004502024450204Promo LebaranPromo Diskon Langsung1500988500Bekasi</v>
      </c>
    </row>
    <row r="516" spans="1:24" x14ac:dyDescent="0.3">
      <c r="A516" s="2">
        <v>1000001212</v>
      </c>
      <c r="B516" s="2" t="s">
        <v>72</v>
      </c>
      <c r="C516" s="2" t="s">
        <v>64</v>
      </c>
      <c r="D516" s="2" t="s">
        <v>221</v>
      </c>
      <c r="E516" s="2" t="s">
        <v>222</v>
      </c>
      <c r="F516" s="2" t="s">
        <v>67</v>
      </c>
      <c r="G516" s="3">
        <v>4</v>
      </c>
      <c r="H516" s="2" t="s">
        <v>68</v>
      </c>
      <c r="I516" s="4">
        <v>4.32</v>
      </c>
      <c r="J516" s="2" t="s">
        <v>69</v>
      </c>
      <c r="K516" s="3">
        <v>165000</v>
      </c>
      <c r="L516" s="3" t="s">
        <v>216</v>
      </c>
      <c r="M516" s="3">
        <v>660000</v>
      </c>
      <c r="N516" s="5">
        <v>45021</v>
      </c>
      <c r="O516" s="43">
        <f t="shared" si="39"/>
        <v>3</v>
      </c>
      <c r="P516" s="43">
        <f t="shared" si="42"/>
        <v>4</v>
      </c>
      <c r="Q516" s="5">
        <v>45021</v>
      </c>
      <c r="R516" s="43">
        <f t="shared" si="40"/>
        <v>4</v>
      </c>
      <c r="S516" s="2" t="s">
        <v>17</v>
      </c>
      <c r="T516" s="2" t="s">
        <v>91</v>
      </c>
      <c r="U516" s="6">
        <v>1500</v>
      </c>
      <c r="V516" s="45">
        <f t="shared" si="43"/>
        <v>658500</v>
      </c>
      <c r="W516" s="2" t="s">
        <v>75</v>
      </c>
      <c r="X516" t="str">
        <f t="shared" si="41"/>
        <v>1000001212KARYA MATERIALBAMBANGAGT602423CRdPetrella Charcoal60X604BOX4,32M2165000Abu-abu6600004502134450214Promo LebaranPromo Diskon Langsung1500658500Bekasi</v>
      </c>
    </row>
    <row r="517" spans="1:24" x14ac:dyDescent="0.3">
      <c r="A517" s="2">
        <v>1000001212</v>
      </c>
      <c r="B517" s="2" t="s">
        <v>72</v>
      </c>
      <c r="C517" s="2" t="s">
        <v>64</v>
      </c>
      <c r="D517" s="2" t="s">
        <v>223</v>
      </c>
      <c r="E517" s="2" t="s">
        <v>224</v>
      </c>
      <c r="F517" s="2" t="s">
        <v>67</v>
      </c>
      <c r="G517" s="3">
        <v>7</v>
      </c>
      <c r="H517" s="2" t="s">
        <v>68</v>
      </c>
      <c r="I517" s="4">
        <v>7.56</v>
      </c>
      <c r="J517" s="2" t="s">
        <v>69</v>
      </c>
      <c r="K517" s="3">
        <v>165000</v>
      </c>
      <c r="L517" s="3" t="s">
        <v>216</v>
      </c>
      <c r="M517" s="3">
        <v>1155000</v>
      </c>
      <c r="N517" s="5">
        <v>45021</v>
      </c>
      <c r="O517" s="43">
        <f t="shared" si="39"/>
        <v>3</v>
      </c>
      <c r="P517" s="43">
        <f t="shared" si="42"/>
        <v>4</v>
      </c>
      <c r="Q517" s="5">
        <v>45021</v>
      </c>
      <c r="R517" s="43">
        <f t="shared" si="40"/>
        <v>4</v>
      </c>
      <c r="S517" s="2" t="s">
        <v>17</v>
      </c>
      <c r="T517" s="2" t="s">
        <v>91</v>
      </c>
      <c r="U517" s="6">
        <v>1500</v>
      </c>
      <c r="V517" s="45">
        <f t="shared" si="43"/>
        <v>1153500</v>
      </c>
      <c r="W517" s="2" t="s">
        <v>75</v>
      </c>
      <c r="X517" t="str">
        <f t="shared" si="41"/>
        <v>1000001212KARYA MATERIALBAMBANGAGT602141CRdStanford Charcoal60X607BOX7,56M2165000Abu-abu11550004502134450214Promo LebaranPromo Diskon Langsung15001153500Bekasi</v>
      </c>
    </row>
    <row r="518" spans="1:24" x14ac:dyDescent="0.3">
      <c r="A518" s="2">
        <v>1000001010</v>
      </c>
      <c r="B518" s="2" t="s">
        <v>63</v>
      </c>
      <c r="C518" s="2" t="s">
        <v>64</v>
      </c>
      <c r="D518" s="2" t="s">
        <v>221</v>
      </c>
      <c r="E518" s="2" t="s">
        <v>222</v>
      </c>
      <c r="F518" s="2" t="s">
        <v>67</v>
      </c>
      <c r="G518" s="3">
        <v>32</v>
      </c>
      <c r="H518" s="2" t="s">
        <v>68</v>
      </c>
      <c r="I518" s="4">
        <v>34.56</v>
      </c>
      <c r="J518" s="2" t="s">
        <v>69</v>
      </c>
      <c r="K518" s="3">
        <v>165000</v>
      </c>
      <c r="L518" s="3" t="s">
        <v>216</v>
      </c>
      <c r="M518" s="3">
        <v>5280000</v>
      </c>
      <c r="N518" s="5">
        <v>45019</v>
      </c>
      <c r="O518" s="43">
        <f t="shared" ref="O518:O581" si="44">WEEKDAY(N518,2)</f>
        <v>1</v>
      </c>
      <c r="P518" s="43">
        <f t="shared" si="42"/>
        <v>4</v>
      </c>
      <c r="Q518" s="5">
        <v>45019</v>
      </c>
      <c r="R518" s="43">
        <f t="shared" ref="R518:R581" si="45">MONTH(Q518)</f>
        <v>4</v>
      </c>
      <c r="S518" s="2" t="s">
        <v>17</v>
      </c>
      <c r="T518" s="2" t="s">
        <v>91</v>
      </c>
      <c r="U518" s="6">
        <v>1500</v>
      </c>
      <c r="V518" s="45">
        <f t="shared" si="43"/>
        <v>5278500</v>
      </c>
      <c r="W518" s="2" t="s">
        <v>71</v>
      </c>
      <c r="X518" t="str">
        <f t="shared" si="41"/>
        <v>1000001010KERAMIK 123BAMBANGAGT602423CRdPetrella Charcoal60X6032BOX34,56M2165000Abu-abu52800004501914450194Promo LebaranPromo Diskon Langsung15005278500Depok</v>
      </c>
    </row>
    <row r="519" spans="1:24" x14ac:dyDescent="0.3">
      <c r="A519" s="2">
        <v>1000001010</v>
      </c>
      <c r="B519" s="2" t="s">
        <v>63</v>
      </c>
      <c r="C519" s="2" t="s">
        <v>64</v>
      </c>
      <c r="D519" s="2" t="s">
        <v>221</v>
      </c>
      <c r="E519" s="2" t="s">
        <v>222</v>
      </c>
      <c r="F519" s="2" t="s">
        <v>67</v>
      </c>
      <c r="G519" s="3">
        <v>-32</v>
      </c>
      <c r="H519" s="2" t="s">
        <v>68</v>
      </c>
      <c r="I519" s="4">
        <v>-34.56</v>
      </c>
      <c r="J519" s="2" t="s">
        <v>69</v>
      </c>
      <c r="K519" s="3">
        <v>165000</v>
      </c>
      <c r="L519" s="3" t="s">
        <v>216</v>
      </c>
      <c r="M519" s="3">
        <v>-5280000</v>
      </c>
      <c r="N519" s="5">
        <v>45022</v>
      </c>
      <c r="O519" s="43">
        <f t="shared" si="44"/>
        <v>4</v>
      </c>
      <c r="P519" s="43">
        <f t="shared" si="42"/>
        <v>4</v>
      </c>
      <c r="Q519" s="5">
        <v>45026</v>
      </c>
      <c r="R519" s="43">
        <f t="shared" si="45"/>
        <v>4</v>
      </c>
      <c r="S519" s="2" t="s">
        <v>17</v>
      </c>
      <c r="T519" s="2" t="s">
        <v>91</v>
      </c>
      <c r="U519" s="6">
        <v>1500</v>
      </c>
      <c r="V519" s="45">
        <f t="shared" si="43"/>
        <v>-5281500</v>
      </c>
      <c r="W519" s="2" t="s">
        <v>71</v>
      </c>
      <c r="X519" t="str">
        <f t="shared" si="41"/>
        <v>1000001010KERAMIK 123BAMBANGAGT602423CRdPetrella Charcoal60X60-32BOX-34,56M2165000Abu-abu-52800004502244450264Promo LebaranPromo Diskon Langsung1500-5281500Depok</v>
      </c>
    </row>
    <row r="520" spans="1:24" x14ac:dyDescent="0.3">
      <c r="A520" s="2">
        <v>1000001212</v>
      </c>
      <c r="B520" s="2" t="s">
        <v>72</v>
      </c>
      <c r="C520" s="2" t="s">
        <v>64</v>
      </c>
      <c r="D520" s="2" t="s">
        <v>223</v>
      </c>
      <c r="E520" s="2" t="s">
        <v>224</v>
      </c>
      <c r="F520" s="2" t="s">
        <v>67</v>
      </c>
      <c r="G520" s="3">
        <v>2</v>
      </c>
      <c r="H520" s="2" t="s">
        <v>68</v>
      </c>
      <c r="I520" s="4">
        <v>2.16</v>
      </c>
      <c r="J520" s="2" t="s">
        <v>69</v>
      </c>
      <c r="K520" s="3">
        <v>165000</v>
      </c>
      <c r="L520" s="3" t="s">
        <v>216</v>
      </c>
      <c r="M520" s="3">
        <v>330000</v>
      </c>
      <c r="N520" s="5">
        <v>45083</v>
      </c>
      <c r="O520" s="43">
        <f t="shared" si="44"/>
        <v>2</v>
      </c>
      <c r="P520" s="43">
        <f t="shared" si="42"/>
        <v>6</v>
      </c>
      <c r="Q520" s="5">
        <v>45083</v>
      </c>
      <c r="R520" s="43">
        <f t="shared" si="45"/>
        <v>6</v>
      </c>
      <c r="S520" s="2"/>
      <c r="T520" s="2"/>
      <c r="U520" s="6">
        <v>0</v>
      </c>
      <c r="V520" s="45">
        <f t="shared" si="43"/>
        <v>330000</v>
      </c>
      <c r="W520" s="2" t="s">
        <v>75</v>
      </c>
      <c r="X520" t="str">
        <f t="shared" si="41"/>
        <v>1000001212KARYA MATERIALBAMBANGAGT602141CRdStanford Charcoal60X602BOX2,16M2165000Abu-abu33000045083264508360330000Bekasi</v>
      </c>
    </row>
    <row r="521" spans="1:24" x14ac:dyDescent="0.3">
      <c r="A521" s="2">
        <v>1000001212</v>
      </c>
      <c r="B521" s="2" t="s">
        <v>72</v>
      </c>
      <c r="C521" s="2" t="s">
        <v>64</v>
      </c>
      <c r="D521" s="2" t="s">
        <v>214</v>
      </c>
      <c r="E521" s="2" t="s">
        <v>215</v>
      </c>
      <c r="F521" s="2" t="s">
        <v>67</v>
      </c>
      <c r="G521" s="3">
        <v>1</v>
      </c>
      <c r="H521" s="2" t="s">
        <v>68</v>
      </c>
      <c r="I521" s="4">
        <v>1.08</v>
      </c>
      <c r="J521" s="2" t="s">
        <v>69</v>
      </c>
      <c r="K521" s="3">
        <v>165000</v>
      </c>
      <c r="L521" s="3" t="s">
        <v>216</v>
      </c>
      <c r="M521" s="3">
        <v>165000</v>
      </c>
      <c r="N521" s="5">
        <v>45083</v>
      </c>
      <c r="O521" s="43">
        <f t="shared" si="44"/>
        <v>2</v>
      </c>
      <c r="P521" s="43">
        <f t="shared" si="42"/>
        <v>6</v>
      </c>
      <c r="Q521" s="5">
        <v>45083</v>
      </c>
      <c r="R521" s="43">
        <f t="shared" si="45"/>
        <v>6</v>
      </c>
      <c r="S521" s="2"/>
      <c r="T521" s="2"/>
      <c r="U521" s="6">
        <v>0</v>
      </c>
      <c r="V521" s="45">
        <f t="shared" si="43"/>
        <v>165000</v>
      </c>
      <c r="W521" s="2" t="s">
        <v>75</v>
      </c>
      <c r="X521" t="str">
        <f t="shared" si="41"/>
        <v>1000001212KARYA MATERIALBAMBANGAGT602139CRdStanford Perla60X601BOX1,08M2165000Abu-abu16500045083264508360165000Bekasi</v>
      </c>
    </row>
    <row r="522" spans="1:24" x14ac:dyDescent="0.3">
      <c r="A522" s="2">
        <v>1000001212</v>
      </c>
      <c r="B522" s="2" t="s">
        <v>72</v>
      </c>
      <c r="C522" s="2" t="s">
        <v>64</v>
      </c>
      <c r="D522" s="2" t="s">
        <v>214</v>
      </c>
      <c r="E522" s="2" t="s">
        <v>215</v>
      </c>
      <c r="F522" s="2" t="s">
        <v>67</v>
      </c>
      <c r="G522" s="3">
        <v>2</v>
      </c>
      <c r="H522" s="2" t="s">
        <v>68</v>
      </c>
      <c r="I522" s="4">
        <v>2.16</v>
      </c>
      <c r="J522" s="2" t="s">
        <v>69</v>
      </c>
      <c r="K522" s="3">
        <v>165000</v>
      </c>
      <c r="L522" s="3" t="s">
        <v>216</v>
      </c>
      <c r="M522" s="3">
        <v>330000</v>
      </c>
      <c r="N522" s="5">
        <v>45089</v>
      </c>
      <c r="O522" s="43">
        <f t="shared" si="44"/>
        <v>1</v>
      </c>
      <c r="P522" s="43">
        <f t="shared" si="42"/>
        <v>6</v>
      </c>
      <c r="Q522" s="5">
        <v>45089</v>
      </c>
      <c r="R522" s="43">
        <f t="shared" si="45"/>
        <v>6</v>
      </c>
      <c r="S522" s="2"/>
      <c r="T522" s="2"/>
      <c r="U522" s="6">
        <v>0</v>
      </c>
      <c r="V522" s="45">
        <f t="shared" si="43"/>
        <v>330000</v>
      </c>
      <c r="W522" s="2" t="s">
        <v>75</v>
      </c>
      <c r="X522" t="str">
        <f t="shared" si="41"/>
        <v>1000001212KARYA MATERIALBAMBANGAGT602139CRdStanford Perla60X602BOX2,16M2165000Abu-abu33000045089164508960330000Bekasi</v>
      </c>
    </row>
    <row r="523" spans="1:24" x14ac:dyDescent="0.3">
      <c r="A523" s="2">
        <v>1000001212</v>
      </c>
      <c r="B523" s="2" t="s">
        <v>72</v>
      </c>
      <c r="C523" s="2" t="s">
        <v>64</v>
      </c>
      <c r="D523" s="2" t="s">
        <v>217</v>
      </c>
      <c r="E523" s="2" t="s">
        <v>218</v>
      </c>
      <c r="F523" s="2" t="s">
        <v>67</v>
      </c>
      <c r="G523" s="3">
        <v>1</v>
      </c>
      <c r="H523" s="2" t="s">
        <v>68</v>
      </c>
      <c r="I523" s="4">
        <v>1.08</v>
      </c>
      <c r="J523" s="2" t="s">
        <v>69</v>
      </c>
      <c r="K523" s="3">
        <v>165000</v>
      </c>
      <c r="L523" s="3" t="s">
        <v>216</v>
      </c>
      <c r="M523" s="3">
        <v>165000</v>
      </c>
      <c r="N523" s="5">
        <v>45090</v>
      </c>
      <c r="O523" s="43">
        <f t="shared" si="44"/>
        <v>2</v>
      </c>
      <c r="P523" s="43">
        <f t="shared" si="42"/>
        <v>6</v>
      </c>
      <c r="Q523" s="5">
        <v>45090</v>
      </c>
      <c r="R523" s="43">
        <f t="shared" si="45"/>
        <v>6</v>
      </c>
      <c r="S523" s="2"/>
      <c r="T523" s="2"/>
      <c r="U523" s="6">
        <v>0</v>
      </c>
      <c r="V523" s="45">
        <f t="shared" si="43"/>
        <v>165000</v>
      </c>
      <c r="W523" s="2" t="s">
        <v>75</v>
      </c>
      <c r="X523" t="str">
        <f t="shared" si="41"/>
        <v>1000001212KARYA MATERIALBAMBANGAGT602421CRdPetrella Perla60X601BOX1,08M2165000Abu-abu16500045090264509060165000Bekasi</v>
      </c>
    </row>
    <row r="524" spans="1:24" x14ac:dyDescent="0.3">
      <c r="A524" s="2">
        <v>1000001212</v>
      </c>
      <c r="B524" s="2" t="s">
        <v>72</v>
      </c>
      <c r="C524" s="2" t="s">
        <v>64</v>
      </c>
      <c r="D524" s="2" t="s">
        <v>219</v>
      </c>
      <c r="E524" s="2" t="s">
        <v>220</v>
      </c>
      <c r="F524" s="2" t="s">
        <v>67</v>
      </c>
      <c r="G524" s="3">
        <v>5</v>
      </c>
      <c r="H524" s="2" t="s">
        <v>68</v>
      </c>
      <c r="I524" s="4">
        <v>5.4</v>
      </c>
      <c r="J524" s="2" t="s">
        <v>69</v>
      </c>
      <c r="K524" s="3">
        <v>165000</v>
      </c>
      <c r="L524" s="3" t="s">
        <v>216</v>
      </c>
      <c r="M524" s="3">
        <v>825000</v>
      </c>
      <c r="N524" s="5">
        <v>45090</v>
      </c>
      <c r="O524" s="43">
        <f t="shared" si="44"/>
        <v>2</v>
      </c>
      <c r="P524" s="43">
        <f t="shared" si="42"/>
        <v>6</v>
      </c>
      <c r="Q524" s="5">
        <v>45090</v>
      </c>
      <c r="R524" s="43">
        <f t="shared" si="45"/>
        <v>6</v>
      </c>
      <c r="S524" s="2"/>
      <c r="T524" s="2"/>
      <c r="U524" s="6">
        <v>0</v>
      </c>
      <c r="V524" s="45">
        <f t="shared" si="43"/>
        <v>825000</v>
      </c>
      <c r="W524" s="2" t="s">
        <v>75</v>
      </c>
      <c r="X524" t="str">
        <f t="shared" si="41"/>
        <v>1000001212KARYA MATERIALBAMBANGAGT602422CRdPetrella Grigio60X605BOX5,4M2165000Abu-abu82500045090264509060825000Bekasi</v>
      </c>
    </row>
    <row r="525" spans="1:24" x14ac:dyDescent="0.3">
      <c r="A525" s="2">
        <v>1000001212</v>
      </c>
      <c r="B525" s="2" t="s">
        <v>72</v>
      </c>
      <c r="C525" s="2" t="s">
        <v>64</v>
      </c>
      <c r="D525" s="2" t="s">
        <v>217</v>
      </c>
      <c r="E525" s="2" t="s">
        <v>218</v>
      </c>
      <c r="F525" s="2" t="s">
        <v>67</v>
      </c>
      <c r="G525" s="3">
        <v>5</v>
      </c>
      <c r="H525" s="2" t="s">
        <v>68</v>
      </c>
      <c r="I525" s="4">
        <v>5.4</v>
      </c>
      <c r="J525" s="2" t="s">
        <v>69</v>
      </c>
      <c r="K525" s="3">
        <v>165000</v>
      </c>
      <c r="L525" s="3" t="s">
        <v>216</v>
      </c>
      <c r="M525" s="3">
        <v>825000</v>
      </c>
      <c r="N525" s="5">
        <v>45090</v>
      </c>
      <c r="O525" s="43">
        <f t="shared" si="44"/>
        <v>2</v>
      </c>
      <c r="P525" s="43">
        <f t="shared" si="42"/>
        <v>6</v>
      </c>
      <c r="Q525" s="5">
        <v>45091</v>
      </c>
      <c r="R525" s="43">
        <f t="shared" si="45"/>
        <v>6</v>
      </c>
      <c r="S525" s="2"/>
      <c r="T525" s="2"/>
      <c r="U525" s="6">
        <v>0</v>
      </c>
      <c r="V525" s="45">
        <f t="shared" si="43"/>
        <v>825000</v>
      </c>
      <c r="W525" s="2" t="s">
        <v>75</v>
      </c>
      <c r="X525" t="str">
        <f t="shared" si="41"/>
        <v>1000001212KARYA MATERIALBAMBANGAGT602421CRdPetrella Perla60X605BOX5,4M2165000Abu-abu82500045090264509160825000Bekasi</v>
      </c>
    </row>
    <row r="526" spans="1:24" x14ac:dyDescent="0.3">
      <c r="A526" s="2">
        <v>1000001212</v>
      </c>
      <c r="B526" s="2" t="s">
        <v>72</v>
      </c>
      <c r="C526" s="2" t="s">
        <v>64</v>
      </c>
      <c r="D526" s="2" t="s">
        <v>217</v>
      </c>
      <c r="E526" s="2" t="s">
        <v>218</v>
      </c>
      <c r="F526" s="2" t="s">
        <v>67</v>
      </c>
      <c r="G526" s="3">
        <v>3</v>
      </c>
      <c r="H526" s="2" t="s">
        <v>68</v>
      </c>
      <c r="I526" s="4">
        <v>3.24</v>
      </c>
      <c r="J526" s="2" t="s">
        <v>69</v>
      </c>
      <c r="K526" s="3">
        <v>165000</v>
      </c>
      <c r="L526" s="3" t="s">
        <v>216</v>
      </c>
      <c r="M526" s="3">
        <v>495000</v>
      </c>
      <c r="N526" s="5">
        <v>45090</v>
      </c>
      <c r="O526" s="43">
        <f t="shared" si="44"/>
        <v>2</v>
      </c>
      <c r="P526" s="43">
        <f t="shared" si="42"/>
        <v>6</v>
      </c>
      <c r="Q526" s="5">
        <v>45091</v>
      </c>
      <c r="R526" s="43">
        <f t="shared" si="45"/>
        <v>6</v>
      </c>
      <c r="S526" s="2"/>
      <c r="T526" s="2"/>
      <c r="U526" s="6">
        <v>0</v>
      </c>
      <c r="V526" s="45">
        <f t="shared" si="43"/>
        <v>495000</v>
      </c>
      <c r="W526" s="2" t="s">
        <v>75</v>
      </c>
      <c r="X526" t="str">
        <f t="shared" si="41"/>
        <v>1000001212KARYA MATERIALBAMBANGAGT602421CRdPetrella Perla60X603BOX3,24M2165000Abu-abu49500045090264509160495000Bekasi</v>
      </c>
    </row>
    <row r="527" spans="1:24" x14ac:dyDescent="0.3">
      <c r="A527" s="2">
        <v>1000001212</v>
      </c>
      <c r="B527" s="2" t="s">
        <v>72</v>
      </c>
      <c r="C527" s="2" t="s">
        <v>64</v>
      </c>
      <c r="D527" s="2" t="s">
        <v>214</v>
      </c>
      <c r="E527" s="2" t="s">
        <v>215</v>
      </c>
      <c r="F527" s="2" t="s">
        <v>67</v>
      </c>
      <c r="G527" s="3">
        <v>5</v>
      </c>
      <c r="H527" s="2" t="s">
        <v>68</v>
      </c>
      <c r="I527" s="4">
        <v>5.4</v>
      </c>
      <c r="J527" s="2" t="s">
        <v>69</v>
      </c>
      <c r="K527" s="3">
        <v>165000</v>
      </c>
      <c r="L527" s="3" t="s">
        <v>216</v>
      </c>
      <c r="M527" s="3">
        <v>825000</v>
      </c>
      <c r="N527" s="5">
        <v>45092</v>
      </c>
      <c r="O527" s="43">
        <f t="shared" si="44"/>
        <v>4</v>
      </c>
      <c r="P527" s="43">
        <f t="shared" si="42"/>
        <v>6</v>
      </c>
      <c r="Q527" s="5">
        <v>45092</v>
      </c>
      <c r="R527" s="43">
        <f t="shared" si="45"/>
        <v>6</v>
      </c>
      <c r="S527" s="2"/>
      <c r="T527" s="2"/>
      <c r="U527" s="6">
        <v>0</v>
      </c>
      <c r="V527" s="45">
        <f t="shared" si="43"/>
        <v>825000</v>
      </c>
      <c r="W527" s="2" t="s">
        <v>75</v>
      </c>
      <c r="X527" t="str">
        <f t="shared" si="41"/>
        <v>1000001212KARYA MATERIALBAMBANGAGT602139CRdStanford Perla60X605BOX5,4M2165000Abu-abu82500045092464509260825000Bekasi</v>
      </c>
    </row>
    <row r="528" spans="1:24" x14ac:dyDescent="0.3">
      <c r="A528" s="2">
        <v>1000001212</v>
      </c>
      <c r="B528" s="2" t="s">
        <v>72</v>
      </c>
      <c r="C528" s="2" t="s">
        <v>64</v>
      </c>
      <c r="D528" s="2" t="s">
        <v>225</v>
      </c>
      <c r="E528" s="2" t="s">
        <v>226</v>
      </c>
      <c r="F528" s="2" t="s">
        <v>67</v>
      </c>
      <c r="G528" s="3">
        <v>139</v>
      </c>
      <c r="H528" s="2" t="s">
        <v>68</v>
      </c>
      <c r="I528" s="4">
        <v>150.12</v>
      </c>
      <c r="J528" s="2" t="s">
        <v>69</v>
      </c>
      <c r="K528" s="3">
        <v>165000</v>
      </c>
      <c r="L528" s="3" t="s">
        <v>216</v>
      </c>
      <c r="M528" s="3">
        <v>22935000</v>
      </c>
      <c r="N528" s="5">
        <v>45093</v>
      </c>
      <c r="O528" s="43">
        <f t="shared" si="44"/>
        <v>5</v>
      </c>
      <c r="P528" s="43">
        <f t="shared" si="42"/>
        <v>6</v>
      </c>
      <c r="Q528" s="5">
        <v>45098</v>
      </c>
      <c r="R528" s="43">
        <f t="shared" si="45"/>
        <v>6</v>
      </c>
      <c r="S528" s="2"/>
      <c r="T528" s="2"/>
      <c r="U528" s="6">
        <v>0</v>
      </c>
      <c r="V528" s="45">
        <f t="shared" si="43"/>
        <v>22935000</v>
      </c>
      <c r="W528" s="2" t="s">
        <v>75</v>
      </c>
      <c r="X528" t="str">
        <f t="shared" si="41"/>
        <v>1000001212KARYA MATERIALBAMBANGAGT602140CRdStanford Grigio60X60139BOX150,12M2165000Abu-abu229350004509356450986022935000Bekasi</v>
      </c>
    </row>
    <row r="529" spans="1:24" x14ac:dyDescent="0.3">
      <c r="A529" s="2">
        <v>1000001212</v>
      </c>
      <c r="B529" s="2" t="s">
        <v>72</v>
      </c>
      <c r="C529" s="2" t="s">
        <v>64</v>
      </c>
      <c r="D529" s="2" t="s">
        <v>225</v>
      </c>
      <c r="E529" s="2" t="s">
        <v>226</v>
      </c>
      <c r="F529" s="2" t="s">
        <v>67</v>
      </c>
      <c r="G529" s="3">
        <v>13</v>
      </c>
      <c r="H529" s="2" t="s">
        <v>68</v>
      </c>
      <c r="I529" s="4">
        <v>14.04</v>
      </c>
      <c r="J529" s="2" t="s">
        <v>69</v>
      </c>
      <c r="K529" s="3">
        <v>165000</v>
      </c>
      <c r="L529" s="3" t="s">
        <v>216</v>
      </c>
      <c r="M529" s="3">
        <v>2145000</v>
      </c>
      <c r="N529" s="5">
        <v>45128</v>
      </c>
      <c r="O529" s="43">
        <f t="shared" si="44"/>
        <v>5</v>
      </c>
      <c r="P529" s="43">
        <f t="shared" si="42"/>
        <v>7</v>
      </c>
      <c r="Q529" s="5">
        <v>45131</v>
      </c>
      <c r="R529" s="43">
        <f t="shared" si="45"/>
        <v>7</v>
      </c>
      <c r="S529" s="2"/>
      <c r="T529" s="2"/>
      <c r="U529" s="2">
        <v>0</v>
      </c>
      <c r="V529" s="45">
        <f t="shared" si="43"/>
        <v>2145000</v>
      </c>
      <c r="W529" s="2" t="s">
        <v>75</v>
      </c>
      <c r="X529" t="str">
        <f t="shared" si="41"/>
        <v>1000001212KARYA MATERIALBAMBANGAGT602140CRdStanford Grigio60X6013BOX14,04M2165000Abu-abu2145000451285745131702145000Bekasi</v>
      </c>
    </row>
    <row r="530" spans="1:24" x14ac:dyDescent="0.3">
      <c r="A530" s="2">
        <v>1000001212</v>
      </c>
      <c r="B530" s="2" t="s">
        <v>72</v>
      </c>
      <c r="C530" s="2" t="s">
        <v>64</v>
      </c>
      <c r="D530" s="2" t="s">
        <v>214</v>
      </c>
      <c r="E530" s="2" t="s">
        <v>215</v>
      </c>
      <c r="F530" s="2" t="s">
        <v>67</v>
      </c>
      <c r="G530" s="3">
        <v>16</v>
      </c>
      <c r="H530" s="2" t="s">
        <v>68</v>
      </c>
      <c r="I530" s="4">
        <v>17.28</v>
      </c>
      <c r="J530" s="2" t="s">
        <v>69</v>
      </c>
      <c r="K530" s="3">
        <v>165000</v>
      </c>
      <c r="L530" s="3" t="s">
        <v>216</v>
      </c>
      <c r="M530" s="3">
        <v>2640000</v>
      </c>
      <c r="N530" s="5">
        <v>45128</v>
      </c>
      <c r="O530" s="43">
        <f t="shared" si="44"/>
        <v>5</v>
      </c>
      <c r="P530" s="43">
        <f t="shared" si="42"/>
        <v>7</v>
      </c>
      <c r="Q530" s="5">
        <v>45131</v>
      </c>
      <c r="R530" s="43">
        <f t="shared" si="45"/>
        <v>7</v>
      </c>
      <c r="S530" s="2"/>
      <c r="T530" s="2"/>
      <c r="U530" s="2">
        <v>0</v>
      </c>
      <c r="V530" s="45">
        <f t="shared" si="43"/>
        <v>2640000</v>
      </c>
      <c r="W530" s="2" t="s">
        <v>75</v>
      </c>
      <c r="X530" t="str">
        <f t="shared" si="41"/>
        <v>1000001212KARYA MATERIALBAMBANGAGT602139CRdStanford Perla60X6016BOX17,28M2165000Abu-abu2640000451285745131702640000Bekasi</v>
      </c>
    </row>
    <row r="531" spans="1:24" x14ac:dyDescent="0.3">
      <c r="A531" s="2">
        <v>1000001212</v>
      </c>
      <c r="B531" s="2" t="s">
        <v>72</v>
      </c>
      <c r="C531" s="2" t="s">
        <v>64</v>
      </c>
      <c r="D531" s="2" t="s">
        <v>225</v>
      </c>
      <c r="E531" s="2" t="s">
        <v>226</v>
      </c>
      <c r="F531" s="2" t="s">
        <v>67</v>
      </c>
      <c r="G531" s="3">
        <v>15</v>
      </c>
      <c r="H531" s="2" t="s">
        <v>68</v>
      </c>
      <c r="I531" s="4">
        <v>16.2</v>
      </c>
      <c r="J531" s="2" t="s">
        <v>69</v>
      </c>
      <c r="K531" s="3">
        <v>165000</v>
      </c>
      <c r="L531" s="3" t="s">
        <v>216</v>
      </c>
      <c r="M531" s="3">
        <v>2475000</v>
      </c>
      <c r="N531" s="5">
        <v>45138</v>
      </c>
      <c r="O531" s="43">
        <f t="shared" si="44"/>
        <v>1</v>
      </c>
      <c r="P531" s="43">
        <f t="shared" si="42"/>
        <v>7</v>
      </c>
      <c r="Q531" s="5">
        <v>45139</v>
      </c>
      <c r="R531" s="43">
        <f t="shared" si="45"/>
        <v>8</v>
      </c>
      <c r="S531" s="2"/>
      <c r="T531" s="2"/>
      <c r="U531" s="2">
        <v>0</v>
      </c>
      <c r="V531" s="45">
        <f t="shared" si="43"/>
        <v>2475000</v>
      </c>
      <c r="W531" s="2" t="s">
        <v>75</v>
      </c>
      <c r="X531" t="str">
        <f t="shared" si="41"/>
        <v>1000001212KARYA MATERIALBAMBANGAGT602140CRdStanford Grigio60X6015BOX16,2M2165000Abu-abu2475000451381745139802475000Bekasi</v>
      </c>
    </row>
    <row r="532" spans="1:24" x14ac:dyDescent="0.3">
      <c r="A532" s="2">
        <v>1000001212</v>
      </c>
      <c r="B532" s="2" t="s">
        <v>72</v>
      </c>
      <c r="C532" s="2" t="s">
        <v>64</v>
      </c>
      <c r="D532" s="2" t="s">
        <v>221</v>
      </c>
      <c r="E532" s="2" t="s">
        <v>222</v>
      </c>
      <c r="F532" s="2" t="s">
        <v>67</v>
      </c>
      <c r="G532" s="3">
        <v>23</v>
      </c>
      <c r="H532" s="2" t="s">
        <v>68</v>
      </c>
      <c r="I532" s="4">
        <v>24.84</v>
      </c>
      <c r="J532" s="2" t="s">
        <v>69</v>
      </c>
      <c r="K532" s="3">
        <v>165000</v>
      </c>
      <c r="L532" s="3" t="s">
        <v>216</v>
      </c>
      <c r="M532" s="3">
        <v>3795000</v>
      </c>
      <c r="N532" s="5">
        <v>45163</v>
      </c>
      <c r="O532" s="43">
        <f t="shared" si="44"/>
        <v>5</v>
      </c>
      <c r="P532" s="43">
        <f t="shared" si="42"/>
        <v>8</v>
      </c>
      <c r="Q532" s="5">
        <v>45163</v>
      </c>
      <c r="R532" s="43">
        <f t="shared" si="45"/>
        <v>8</v>
      </c>
      <c r="S532" s="2"/>
      <c r="T532" s="2"/>
      <c r="U532" s="2">
        <v>0</v>
      </c>
      <c r="V532" s="45">
        <f t="shared" si="43"/>
        <v>3795000</v>
      </c>
      <c r="W532" s="2" t="s">
        <v>75</v>
      </c>
      <c r="X532" t="str">
        <f t="shared" si="41"/>
        <v>1000001212KARYA MATERIALBAMBANGAGT602423CRdPetrella Charcoal60X6023BOX24,84M2165000Abu-abu3795000451635845163803795000Bekasi</v>
      </c>
    </row>
    <row r="533" spans="1:24" x14ac:dyDescent="0.3">
      <c r="A533" s="2">
        <v>1000001212</v>
      </c>
      <c r="B533" s="2" t="s">
        <v>72</v>
      </c>
      <c r="C533" s="2" t="s">
        <v>64</v>
      </c>
      <c r="D533" s="2" t="s">
        <v>221</v>
      </c>
      <c r="E533" s="2" t="s">
        <v>222</v>
      </c>
      <c r="F533" s="2" t="s">
        <v>67</v>
      </c>
      <c r="G533" s="3">
        <v>16</v>
      </c>
      <c r="H533" s="2" t="s">
        <v>68</v>
      </c>
      <c r="I533" s="4">
        <v>17.28</v>
      </c>
      <c r="J533" s="2" t="s">
        <v>69</v>
      </c>
      <c r="K533" s="3">
        <v>165000</v>
      </c>
      <c r="L533" s="3" t="s">
        <v>216</v>
      </c>
      <c r="M533" s="3">
        <v>2640000</v>
      </c>
      <c r="N533" s="5">
        <v>45168</v>
      </c>
      <c r="O533" s="43">
        <f t="shared" si="44"/>
        <v>3</v>
      </c>
      <c r="P533" s="43">
        <f t="shared" si="42"/>
        <v>8</v>
      </c>
      <c r="Q533" s="5">
        <v>45168</v>
      </c>
      <c r="R533" s="43">
        <f t="shared" si="45"/>
        <v>8</v>
      </c>
      <c r="S533" s="2"/>
      <c r="T533" s="2"/>
      <c r="U533" s="2">
        <v>0</v>
      </c>
      <c r="V533" s="45">
        <f t="shared" si="43"/>
        <v>2640000</v>
      </c>
      <c r="W533" s="2" t="s">
        <v>75</v>
      </c>
      <c r="X533" t="str">
        <f t="shared" si="41"/>
        <v>1000001212KARYA MATERIALBAMBANGAGT602423CRdPetrella Charcoal60X6016BOX17,28M2165000Abu-abu2640000451683845168802640000Bekasi</v>
      </c>
    </row>
    <row r="534" spans="1:24" x14ac:dyDescent="0.3">
      <c r="A534" s="2">
        <v>1000001010</v>
      </c>
      <c r="B534" s="2" t="s">
        <v>63</v>
      </c>
      <c r="C534" s="2" t="s">
        <v>64</v>
      </c>
      <c r="D534" s="2" t="s">
        <v>217</v>
      </c>
      <c r="E534" s="2" t="s">
        <v>218</v>
      </c>
      <c r="F534" s="2" t="s">
        <v>67</v>
      </c>
      <c r="G534" s="3">
        <v>17</v>
      </c>
      <c r="H534" s="2" t="s">
        <v>68</v>
      </c>
      <c r="I534" s="4">
        <v>18.36</v>
      </c>
      <c r="J534" s="2" t="s">
        <v>69</v>
      </c>
      <c r="K534" s="3">
        <v>165000</v>
      </c>
      <c r="L534" s="3" t="s">
        <v>216</v>
      </c>
      <c r="M534" s="3">
        <v>2805000</v>
      </c>
      <c r="N534" s="5">
        <v>45156</v>
      </c>
      <c r="O534" s="43">
        <f t="shared" si="44"/>
        <v>5</v>
      </c>
      <c r="P534" s="43">
        <f t="shared" si="42"/>
        <v>8</v>
      </c>
      <c r="Q534" s="5">
        <v>45159</v>
      </c>
      <c r="R534" s="43">
        <f t="shared" si="45"/>
        <v>8</v>
      </c>
      <c r="S534" s="2"/>
      <c r="T534" s="2"/>
      <c r="U534" s="2">
        <v>0</v>
      </c>
      <c r="V534" s="45">
        <f t="shared" si="43"/>
        <v>2805000</v>
      </c>
      <c r="W534" s="2" t="s">
        <v>71</v>
      </c>
      <c r="X534" t="str">
        <f t="shared" si="41"/>
        <v>1000001010KERAMIK 123BAMBANGAGT602421CRdPetrella Perla60X6017BOX18,36M2165000Abu-abu2805000451565845159802805000Depok</v>
      </c>
    </row>
    <row r="535" spans="1:24" x14ac:dyDescent="0.3">
      <c r="A535" s="2">
        <v>1000001010</v>
      </c>
      <c r="B535" s="2" t="s">
        <v>63</v>
      </c>
      <c r="C535" s="2" t="s">
        <v>64</v>
      </c>
      <c r="D535" s="2" t="s">
        <v>217</v>
      </c>
      <c r="E535" s="2" t="s">
        <v>218</v>
      </c>
      <c r="F535" s="2" t="s">
        <v>67</v>
      </c>
      <c r="G535" s="3">
        <v>47</v>
      </c>
      <c r="H535" s="2" t="s">
        <v>68</v>
      </c>
      <c r="I535" s="4">
        <v>50.76</v>
      </c>
      <c r="J535" s="2" t="s">
        <v>69</v>
      </c>
      <c r="K535" s="3">
        <v>165000</v>
      </c>
      <c r="L535" s="3" t="s">
        <v>216</v>
      </c>
      <c r="M535" s="3">
        <v>7755000</v>
      </c>
      <c r="N535" s="5">
        <v>45166</v>
      </c>
      <c r="O535" s="43">
        <f t="shared" si="44"/>
        <v>1</v>
      </c>
      <c r="P535" s="43">
        <f t="shared" si="42"/>
        <v>8</v>
      </c>
      <c r="Q535" s="5">
        <v>45167</v>
      </c>
      <c r="R535" s="43">
        <f t="shared" si="45"/>
        <v>8</v>
      </c>
      <c r="S535" s="2"/>
      <c r="T535" s="2"/>
      <c r="U535" s="2">
        <v>0</v>
      </c>
      <c r="V535" s="45">
        <f t="shared" si="43"/>
        <v>7755000</v>
      </c>
      <c r="W535" s="2" t="s">
        <v>71</v>
      </c>
      <c r="X535" t="str">
        <f t="shared" si="41"/>
        <v>1000001010KERAMIK 123BAMBANGAGT602421CRdPetrella Perla60X6047BOX50,76M2165000Abu-abu7755000451661845167807755000Depok</v>
      </c>
    </row>
    <row r="536" spans="1:24" x14ac:dyDescent="0.3">
      <c r="A536" s="2">
        <v>1000001212</v>
      </c>
      <c r="B536" s="2" t="s">
        <v>72</v>
      </c>
      <c r="C536" s="2" t="s">
        <v>64</v>
      </c>
      <c r="D536" s="2" t="s">
        <v>214</v>
      </c>
      <c r="E536" s="2" t="s">
        <v>215</v>
      </c>
      <c r="F536" s="2" t="s">
        <v>67</v>
      </c>
      <c r="G536" s="3">
        <v>4</v>
      </c>
      <c r="H536" s="2" t="s">
        <v>68</v>
      </c>
      <c r="I536" s="4">
        <v>4.32</v>
      </c>
      <c r="J536" s="2" t="s">
        <v>69</v>
      </c>
      <c r="K536" s="3">
        <v>165000</v>
      </c>
      <c r="L536" s="3" t="s">
        <v>216</v>
      </c>
      <c r="M536" s="3">
        <v>660000</v>
      </c>
      <c r="N536" s="5">
        <v>45139</v>
      </c>
      <c r="O536" s="43">
        <f t="shared" si="44"/>
        <v>2</v>
      </c>
      <c r="P536" s="43">
        <f t="shared" si="42"/>
        <v>8</v>
      </c>
      <c r="Q536" s="5">
        <v>45139</v>
      </c>
      <c r="R536" s="43">
        <f t="shared" si="45"/>
        <v>8</v>
      </c>
      <c r="S536" s="2"/>
      <c r="T536" s="2"/>
      <c r="U536" s="2">
        <v>0</v>
      </c>
      <c r="V536" s="45">
        <f t="shared" si="43"/>
        <v>660000</v>
      </c>
      <c r="W536" s="2" t="s">
        <v>75</v>
      </c>
      <c r="X536" t="str">
        <f t="shared" si="41"/>
        <v>1000001212KARYA MATERIALBAMBANGAGT602139CRdStanford Perla60X604BOX4,32M2165000Abu-abu66000045139284513980660000Bekasi</v>
      </c>
    </row>
    <row r="537" spans="1:24" x14ac:dyDescent="0.3">
      <c r="A537" s="2">
        <v>1000001212</v>
      </c>
      <c r="B537" s="2" t="s">
        <v>72</v>
      </c>
      <c r="C537" s="2" t="s">
        <v>64</v>
      </c>
      <c r="D537" s="2" t="s">
        <v>214</v>
      </c>
      <c r="E537" s="2" t="s">
        <v>215</v>
      </c>
      <c r="F537" s="2" t="s">
        <v>67</v>
      </c>
      <c r="G537" s="3">
        <v>1</v>
      </c>
      <c r="H537" s="2" t="s">
        <v>68</v>
      </c>
      <c r="I537" s="4">
        <v>1.08</v>
      </c>
      <c r="J537" s="2" t="s">
        <v>69</v>
      </c>
      <c r="K537" s="3">
        <v>165000</v>
      </c>
      <c r="L537" s="3" t="s">
        <v>216</v>
      </c>
      <c r="M537" s="3">
        <v>165000</v>
      </c>
      <c r="N537" s="5">
        <v>45149</v>
      </c>
      <c r="O537" s="43">
        <f t="shared" si="44"/>
        <v>5</v>
      </c>
      <c r="P537" s="43">
        <f t="shared" si="42"/>
        <v>8</v>
      </c>
      <c r="Q537" s="5">
        <v>45149</v>
      </c>
      <c r="R537" s="43">
        <f t="shared" si="45"/>
        <v>8</v>
      </c>
      <c r="S537" s="2"/>
      <c r="T537" s="2"/>
      <c r="U537" s="2">
        <v>0</v>
      </c>
      <c r="V537" s="45">
        <f t="shared" si="43"/>
        <v>165000</v>
      </c>
      <c r="W537" s="2" t="s">
        <v>75</v>
      </c>
      <c r="X537" t="str">
        <f t="shared" si="41"/>
        <v>1000001212KARYA MATERIALBAMBANGAGT602139CRdStanford Perla60X601BOX1,08M2165000Abu-abu16500045149584514980165000Bekasi</v>
      </c>
    </row>
    <row r="538" spans="1:24" x14ac:dyDescent="0.3">
      <c r="A538" s="2">
        <v>1000001212</v>
      </c>
      <c r="B538" s="2" t="s">
        <v>72</v>
      </c>
      <c r="C538" s="2" t="s">
        <v>64</v>
      </c>
      <c r="D538" s="2" t="s">
        <v>225</v>
      </c>
      <c r="E538" s="2" t="s">
        <v>226</v>
      </c>
      <c r="F538" s="2" t="s">
        <v>67</v>
      </c>
      <c r="G538" s="3">
        <v>9</v>
      </c>
      <c r="H538" s="2" t="s">
        <v>68</v>
      </c>
      <c r="I538" s="4">
        <v>9.7200000000000006</v>
      </c>
      <c r="J538" s="2" t="s">
        <v>69</v>
      </c>
      <c r="K538" s="3">
        <v>165000</v>
      </c>
      <c r="L538" s="3" t="s">
        <v>216</v>
      </c>
      <c r="M538" s="3">
        <v>1485000</v>
      </c>
      <c r="N538" s="5">
        <v>45149</v>
      </c>
      <c r="O538" s="43">
        <f t="shared" si="44"/>
        <v>5</v>
      </c>
      <c r="P538" s="43">
        <f t="shared" si="42"/>
        <v>8</v>
      </c>
      <c r="Q538" s="5">
        <v>45152</v>
      </c>
      <c r="R538" s="43">
        <f t="shared" si="45"/>
        <v>8</v>
      </c>
      <c r="S538" s="2"/>
      <c r="T538" s="2"/>
      <c r="U538" s="2">
        <v>0</v>
      </c>
      <c r="V538" s="45">
        <f t="shared" si="43"/>
        <v>1485000</v>
      </c>
      <c r="W538" s="2" t="s">
        <v>75</v>
      </c>
      <c r="X538" t="str">
        <f t="shared" si="41"/>
        <v>1000001212KARYA MATERIALBAMBANGAGT602140CRdStanford Grigio60X609BOX9,72M2165000Abu-abu1485000451495845152801485000Bekasi</v>
      </c>
    </row>
    <row r="539" spans="1:24" x14ac:dyDescent="0.3">
      <c r="A539" s="2">
        <v>1000001010</v>
      </c>
      <c r="B539" s="2" t="s">
        <v>63</v>
      </c>
      <c r="C539" s="2" t="s">
        <v>64</v>
      </c>
      <c r="D539" s="2" t="s">
        <v>221</v>
      </c>
      <c r="E539" s="2" t="s">
        <v>222</v>
      </c>
      <c r="F539" s="2" t="s">
        <v>67</v>
      </c>
      <c r="G539" s="3">
        <v>37</v>
      </c>
      <c r="H539" s="2" t="s">
        <v>68</v>
      </c>
      <c r="I539" s="4">
        <v>39.96</v>
      </c>
      <c r="J539" s="2" t="s">
        <v>69</v>
      </c>
      <c r="K539" s="3">
        <v>165000</v>
      </c>
      <c r="L539" s="3" t="s">
        <v>216</v>
      </c>
      <c r="M539" s="3">
        <v>6105000</v>
      </c>
      <c r="N539" s="5">
        <v>45136</v>
      </c>
      <c r="O539" s="43">
        <f t="shared" si="44"/>
        <v>6</v>
      </c>
      <c r="P539" s="43">
        <f t="shared" si="42"/>
        <v>7</v>
      </c>
      <c r="Q539" s="5">
        <v>45140</v>
      </c>
      <c r="R539" s="43">
        <f t="shared" si="45"/>
        <v>8</v>
      </c>
      <c r="S539" s="2"/>
      <c r="T539" s="2"/>
      <c r="U539" s="2">
        <v>0</v>
      </c>
      <c r="V539" s="45">
        <f t="shared" si="43"/>
        <v>6105000</v>
      </c>
      <c r="W539" s="2" t="s">
        <v>71</v>
      </c>
      <c r="X539" t="str">
        <f t="shared" si="41"/>
        <v>1000001010KERAMIK 123BAMBANGAGT602423CRdPetrella Charcoal60X6037BOX39,96M2165000Abu-abu6105000451366745140806105000Depok</v>
      </c>
    </row>
    <row r="540" spans="1:24" x14ac:dyDescent="0.3">
      <c r="A540" s="2">
        <v>1000001010</v>
      </c>
      <c r="B540" s="2" t="s">
        <v>63</v>
      </c>
      <c r="C540" s="2" t="s">
        <v>64</v>
      </c>
      <c r="D540" s="2" t="s">
        <v>217</v>
      </c>
      <c r="E540" s="2" t="s">
        <v>218</v>
      </c>
      <c r="F540" s="2" t="s">
        <v>67</v>
      </c>
      <c r="G540" s="3">
        <v>10</v>
      </c>
      <c r="H540" s="2" t="s">
        <v>68</v>
      </c>
      <c r="I540" s="4">
        <v>10.8</v>
      </c>
      <c r="J540" s="2" t="s">
        <v>69</v>
      </c>
      <c r="K540" s="3">
        <v>165000</v>
      </c>
      <c r="L540" s="3" t="s">
        <v>216</v>
      </c>
      <c r="M540" s="3">
        <v>1650000</v>
      </c>
      <c r="N540" s="5">
        <v>45140</v>
      </c>
      <c r="O540" s="43">
        <f t="shared" si="44"/>
        <v>3</v>
      </c>
      <c r="P540" s="43">
        <f t="shared" si="42"/>
        <v>8</v>
      </c>
      <c r="Q540" s="5">
        <v>45140</v>
      </c>
      <c r="R540" s="43">
        <f t="shared" si="45"/>
        <v>8</v>
      </c>
      <c r="S540" s="2"/>
      <c r="T540" s="2"/>
      <c r="U540" s="2">
        <v>0</v>
      </c>
      <c r="V540" s="45">
        <f t="shared" si="43"/>
        <v>1650000</v>
      </c>
      <c r="W540" s="2" t="s">
        <v>71</v>
      </c>
      <c r="X540" t="str">
        <f t="shared" si="41"/>
        <v>1000001010KERAMIK 123BAMBANGAGT602421CRdPetrella Perla60X6010BOX10,8M2165000Abu-abu1650000451403845140801650000Depok</v>
      </c>
    </row>
    <row r="541" spans="1:24" x14ac:dyDescent="0.3">
      <c r="A541" s="2">
        <v>1000001010</v>
      </c>
      <c r="B541" s="2" t="s">
        <v>63</v>
      </c>
      <c r="C541" s="2" t="s">
        <v>64</v>
      </c>
      <c r="D541" s="2" t="s">
        <v>219</v>
      </c>
      <c r="E541" s="2" t="s">
        <v>220</v>
      </c>
      <c r="F541" s="2" t="s">
        <v>67</v>
      </c>
      <c r="G541" s="3">
        <v>66</v>
      </c>
      <c r="H541" s="2" t="s">
        <v>68</v>
      </c>
      <c r="I541" s="4">
        <v>71.28</v>
      </c>
      <c r="J541" s="2" t="s">
        <v>69</v>
      </c>
      <c r="K541" s="3">
        <v>165000</v>
      </c>
      <c r="L541" s="3" t="s">
        <v>216</v>
      </c>
      <c r="M541" s="3">
        <v>10890000</v>
      </c>
      <c r="N541" s="5">
        <v>45140</v>
      </c>
      <c r="O541" s="43">
        <f t="shared" si="44"/>
        <v>3</v>
      </c>
      <c r="P541" s="43">
        <f t="shared" si="42"/>
        <v>8</v>
      </c>
      <c r="Q541" s="5">
        <v>45142</v>
      </c>
      <c r="R541" s="43">
        <f t="shared" si="45"/>
        <v>8</v>
      </c>
      <c r="S541" s="2"/>
      <c r="T541" s="2"/>
      <c r="U541" s="2">
        <v>0</v>
      </c>
      <c r="V541" s="45">
        <f t="shared" si="43"/>
        <v>10890000</v>
      </c>
      <c r="W541" s="2" t="s">
        <v>71</v>
      </c>
      <c r="X541" t="str">
        <f t="shared" si="41"/>
        <v>1000001010KERAMIK 123BAMBANGAGT602422CRdPetrella Grigio60X6066BOX71,28M2165000Abu-abu108900004514038451428010890000Depok</v>
      </c>
    </row>
    <row r="542" spans="1:24" x14ac:dyDescent="0.3">
      <c r="A542" s="2">
        <v>1000001010</v>
      </c>
      <c r="B542" s="2" t="s">
        <v>63</v>
      </c>
      <c r="C542" s="2" t="s">
        <v>64</v>
      </c>
      <c r="D542" s="2" t="s">
        <v>219</v>
      </c>
      <c r="E542" s="2" t="s">
        <v>220</v>
      </c>
      <c r="F542" s="2" t="s">
        <v>67</v>
      </c>
      <c r="G542" s="3">
        <v>84</v>
      </c>
      <c r="H542" s="2" t="s">
        <v>68</v>
      </c>
      <c r="I542" s="4">
        <v>90.72</v>
      </c>
      <c r="J542" s="2" t="s">
        <v>69</v>
      </c>
      <c r="K542" s="3">
        <v>165000</v>
      </c>
      <c r="L542" s="3" t="s">
        <v>216</v>
      </c>
      <c r="M542" s="3">
        <v>13860000</v>
      </c>
      <c r="N542" s="5">
        <v>45141</v>
      </c>
      <c r="O542" s="43">
        <f t="shared" si="44"/>
        <v>4</v>
      </c>
      <c r="P542" s="43">
        <f t="shared" si="42"/>
        <v>8</v>
      </c>
      <c r="Q542" s="5">
        <v>45142</v>
      </c>
      <c r="R542" s="43">
        <f t="shared" si="45"/>
        <v>8</v>
      </c>
      <c r="S542" s="2"/>
      <c r="T542" s="2"/>
      <c r="U542" s="2">
        <v>0</v>
      </c>
      <c r="V542" s="45">
        <f t="shared" si="43"/>
        <v>13860000</v>
      </c>
      <c r="W542" s="2" t="s">
        <v>71</v>
      </c>
      <c r="X542" t="str">
        <f t="shared" si="41"/>
        <v>1000001010KERAMIK 123BAMBANGAGT602422CRdPetrella Grigio60X6084BOX90,72M2165000Abu-abu138600004514148451428013860000Depok</v>
      </c>
    </row>
    <row r="543" spans="1:24" x14ac:dyDescent="0.3">
      <c r="A543" s="2">
        <v>1000001010</v>
      </c>
      <c r="B543" s="2" t="s">
        <v>63</v>
      </c>
      <c r="C543" s="2" t="s">
        <v>64</v>
      </c>
      <c r="D543" s="2" t="s">
        <v>225</v>
      </c>
      <c r="E543" s="2" t="s">
        <v>226</v>
      </c>
      <c r="F543" s="2" t="s">
        <v>67</v>
      </c>
      <c r="G543" s="3">
        <v>18</v>
      </c>
      <c r="H543" s="2" t="s">
        <v>68</v>
      </c>
      <c r="I543" s="4">
        <v>19.440000000000001</v>
      </c>
      <c r="J543" s="2" t="s">
        <v>69</v>
      </c>
      <c r="K543" s="3">
        <v>165000</v>
      </c>
      <c r="L543" s="3" t="s">
        <v>216</v>
      </c>
      <c r="M543" s="3">
        <v>2970000</v>
      </c>
      <c r="N543" s="5">
        <v>45142</v>
      </c>
      <c r="O543" s="43">
        <f t="shared" si="44"/>
        <v>5</v>
      </c>
      <c r="P543" s="43">
        <f t="shared" si="42"/>
        <v>8</v>
      </c>
      <c r="Q543" s="5">
        <v>45142</v>
      </c>
      <c r="R543" s="43">
        <f t="shared" si="45"/>
        <v>8</v>
      </c>
      <c r="S543" s="2"/>
      <c r="T543" s="2"/>
      <c r="U543" s="2">
        <v>0</v>
      </c>
      <c r="V543" s="45">
        <f t="shared" si="43"/>
        <v>2970000</v>
      </c>
      <c r="W543" s="2" t="s">
        <v>71</v>
      </c>
      <c r="X543" t="str">
        <f t="shared" si="41"/>
        <v>1000001010KERAMIK 123BAMBANGAGT602140CRdStanford Grigio60X6018BOX19,44M2165000Abu-abu2970000451425845142802970000Depok</v>
      </c>
    </row>
    <row r="544" spans="1:24" x14ac:dyDescent="0.3">
      <c r="A544" s="2">
        <v>1000001010</v>
      </c>
      <c r="B544" s="2" t="s">
        <v>63</v>
      </c>
      <c r="C544" s="2" t="s">
        <v>64</v>
      </c>
      <c r="D544" s="2" t="s">
        <v>221</v>
      </c>
      <c r="E544" s="2" t="s">
        <v>222</v>
      </c>
      <c r="F544" s="2" t="s">
        <v>67</v>
      </c>
      <c r="G544" s="3">
        <v>1</v>
      </c>
      <c r="H544" s="2" t="s">
        <v>68</v>
      </c>
      <c r="I544" s="4">
        <v>1.08</v>
      </c>
      <c r="J544" s="2" t="s">
        <v>69</v>
      </c>
      <c r="K544" s="3">
        <v>165000</v>
      </c>
      <c r="L544" s="3" t="s">
        <v>216</v>
      </c>
      <c r="M544" s="3">
        <v>165000</v>
      </c>
      <c r="N544" s="5">
        <v>45136</v>
      </c>
      <c r="O544" s="43">
        <f t="shared" si="44"/>
        <v>6</v>
      </c>
      <c r="P544" s="43">
        <f t="shared" si="42"/>
        <v>7</v>
      </c>
      <c r="Q544" s="5">
        <v>45143</v>
      </c>
      <c r="R544" s="43">
        <f t="shared" si="45"/>
        <v>8</v>
      </c>
      <c r="S544" s="2"/>
      <c r="T544" s="2"/>
      <c r="U544" s="2">
        <v>0</v>
      </c>
      <c r="V544" s="45">
        <f t="shared" si="43"/>
        <v>165000</v>
      </c>
      <c r="W544" s="2" t="s">
        <v>71</v>
      </c>
      <c r="X544" t="str">
        <f t="shared" si="41"/>
        <v>1000001010KERAMIK 123BAMBANGAGT602423CRdPetrella Charcoal60X601BOX1,08M2165000Abu-abu16500045136674514380165000Depok</v>
      </c>
    </row>
    <row r="545" spans="1:24" x14ac:dyDescent="0.3">
      <c r="A545" s="2">
        <v>1000001212</v>
      </c>
      <c r="B545" s="2" t="s">
        <v>72</v>
      </c>
      <c r="C545" s="2" t="s">
        <v>64</v>
      </c>
      <c r="D545" s="2" t="s">
        <v>225</v>
      </c>
      <c r="E545" s="2" t="s">
        <v>226</v>
      </c>
      <c r="F545" s="2" t="s">
        <v>67</v>
      </c>
      <c r="G545" s="3">
        <v>-8</v>
      </c>
      <c r="H545" s="2" t="s">
        <v>68</v>
      </c>
      <c r="I545" s="4">
        <v>-8.64</v>
      </c>
      <c r="J545" s="2" t="s">
        <v>69</v>
      </c>
      <c r="K545" s="3">
        <v>165000</v>
      </c>
      <c r="L545" s="3" t="s">
        <v>216</v>
      </c>
      <c r="M545" s="3">
        <v>-1320000</v>
      </c>
      <c r="N545" s="5">
        <v>45141</v>
      </c>
      <c r="O545" s="43">
        <f t="shared" si="44"/>
        <v>4</v>
      </c>
      <c r="P545" s="43">
        <f t="shared" si="42"/>
        <v>8</v>
      </c>
      <c r="Q545" s="5">
        <v>45142</v>
      </c>
      <c r="R545" s="43">
        <f t="shared" si="45"/>
        <v>8</v>
      </c>
      <c r="S545" s="2"/>
      <c r="T545" s="2"/>
      <c r="U545" s="2">
        <v>0</v>
      </c>
      <c r="V545" s="45">
        <f t="shared" si="43"/>
        <v>-1320000</v>
      </c>
      <c r="W545" s="2" t="s">
        <v>75</v>
      </c>
      <c r="X545" t="str">
        <f t="shared" si="41"/>
        <v>1000001212KARYA MATERIALBAMBANGAGT602140CRdStanford Grigio60X60-8BOX-8,64M2165000Abu-abu-132000045141484514280-1320000Bekasi</v>
      </c>
    </row>
    <row r="546" spans="1:24" x14ac:dyDescent="0.3">
      <c r="A546" s="2">
        <v>1000001010</v>
      </c>
      <c r="B546" s="2" t="s">
        <v>63</v>
      </c>
      <c r="C546" s="2" t="s">
        <v>82</v>
      </c>
      <c r="D546" s="2" t="s">
        <v>227</v>
      </c>
      <c r="E546" s="2" t="s">
        <v>228</v>
      </c>
      <c r="F546" s="2" t="s">
        <v>67</v>
      </c>
      <c r="G546" s="3">
        <v>21</v>
      </c>
      <c r="H546" s="2" t="s">
        <v>68</v>
      </c>
      <c r="I546" s="4">
        <v>22.68</v>
      </c>
      <c r="J546" s="2" t="s">
        <v>69</v>
      </c>
      <c r="K546" s="3">
        <v>165000</v>
      </c>
      <c r="L546" s="3" t="s">
        <v>216</v>
      </c>
      <c r="M546" s="3">
        <v>3465000</v>
      </c>
      <c r="N546" s="5">
        <v>45189</v>
      </c>
      <c r="O546" s="43">
        <f t="shared" si="44"/>
        <v>3</v>
      </c>
      <c r="P546" s="43">
        <f t="shared" si="42"/>
        <v>9</v>
      </c>
      <c r="Q546" s="5">
        <v>45190</v>
      </c>
      <c r="R546" s="43">
        <f t="shared" si="45"/>
        <v>9</v>
      </c>
      <c r="S546" s="2"/>
      <c r="T546" s="2"/>
      <c r="U546" s="6">
        <v>0</v>
      </c>
      <c r="V546" s="45">
        <f t="shared" si="43"/>
        <v>3465000</v>
      </c>
      <c r="W546" s="2" t="s">
        <v>71</v>
      </c>
      <c r="X546" t="str">
        <f t="shared" si="41"/>
        <v>1000001010KERAMIK 123RIZALAGT602059RdMarmifera White60X6021BOX22,68M2165000Abu-abu3465000451893945190903465000Depok</v>
      </c>
    </row>
    <row r="547" spans="1:24" x14ac:dyDescent="0.3">
      <c r="A547" s="2">
        <v>1000001010</v>
      </c>
      <c r="B547" s="2" t="s">
        <v>63</v>
      </c>
      <c r="C547" s="2" t="s">
        <v>82</v>
      </c>
      <c r="D547" s="2" t="s">
        <v>219</v>
      </c>
      <c r="E547" s="2" t="s">
        <v>220</v>
      </c>
      <c r="F547" s="2" t="s">
        <v>67</v>
      </c>
      <c r="G547" s="3">
        <v>16</v>
      </c>
      <c r="H547" s="2" t="s">
        <v>68</v>
      </c>
      <c r="I547" s="4">
        <v>17.28</v>
      </c>
      <c r="J547" s="2" t="s">
        <v>69</v>
      </c>
      <c r="K547" s="3">
        <v>165000</v>
      </c>
      <c r="L547" s="3" t="s">
        <v>216</v>
      </c>
      <c r="M547" s="3">
        <v>2640000</v>
      </c>
      <c r="N547" s="5">
        <v>45173</v>
      </c>
      <c r="O547" s="43">
        <f t="shared" si="44"/>
        <v>1</v>
      </c>
      <c r="P547" s="43">
        <f t="shared" si="42"/>
        <v>9</v>
      </c>
      <c r="Q547" s="5">
        <v>45173</v>
      </c>
      <c r="R547" s="43">
        <f t="shared" si="45"/>
        <v>9</v>
      </c>
      <c r="S547" s="2"/>
      <c r="T547" s="2"/>
      <c r="U547" s="2">
        <v>0</v>
      </c>
      <c r="V547" s="45">
        <f t="shared" si="43"/>
        <v>2640000</v>
      </c>
      <c r="W547" s="2" t="s">
        <v>71</v>
      </c>
      <c r="X547" t="str">
        <f t="shared" si="41"/>
        <v>1000001010KERAMIK 123RIZALAGT602422CRdPetrella Grigio60X6016BOX17,28M2165000Abu-abu2640000451731945173902640000Depok</v>
      </c>
    </row>
    <row r="548" spans="1:24" x14ac:dyDescent="0.3">
      <c r="A548" s="2">
        <v>1000001010</v>
      </c>
      <c r="B548" s="2" t="s">
        <v>63</v>
      </c>
      <c r="C548" s="2" t="s">
        <v>82</v>
      </c>
      <c r="D548" s="2" t="s">
        <v>219</v>
      </c>
      <c r="E548" s="2" t="s">
        <v>220</v>
      </c>
      <c r="F548" s="2" t="s">
        <v>67</v>
      </c>
      <c r="G548" s="3">
        <v>9</v>
      </c>
      <c r="H548" s="2" t="s">
        <v>68</v>
      </c>
      <c r="I548" s="4">
        <v>9.7200000000000006</v>
      </c>
      <c r="J548" s="2" t="s">
        <v>69</v>
      </c>
      <c r="K548" s="3">
        <v>165000</v>
      </c>
      <c r="L548" s="3" t="s">
        <v>216</v>
      </c>
      <c r="M548" s="3">
        <v>1485000</v>
      </c>
      <c r="N548" s="5">
        <v>45174</v>
      </c>
      <c r="O548" s="43">
        <f t="shared" si="44"/>
        <v>2</v>
      </c>
      <c r="P548" s="43">
        <f t="shared" si="42"/>
        <v>9</v>
      </c>
      <c r="Q548" s="5">
        <v>45177</v>
      </c>
      <c r="R548" s="43">
        <f t="shared" si="45"/>
        <v>9</v>
      </c>
      <c r="S548" s="2"/>
      <c r="T548" s="2"/>
      <c r="U548" s="2">
        <v>0</v>
      </c>
      <c r="V548" s="45">
        <f t="shared" si="43"/>
        <v>1485000</v>
      </c>
      <c r="W548" s="2" t="s">
        <v>71</v>
      </c>
      <c r="X548" t="str">
        <f t="shared" si="41"/>
        <v>1000001010KERAMIK 123RIZALAGT602422CRdPetrella Grigio60X609BOX9,72M2165000Abu-abu1485000451742945177901485000Depok</v>
      </c>
    </row>
    <row r="549" spans="1:24" x14ac:dyDescent="0.3">
      <c r="A549" s="2">
        <v>1000001010</v>
      </c>
      <c r="B549" s="2" t="s">
        <v>63</v>
      </c>
      <c r="C549" s="2" t="s">
        <v>82</v>
      </c>
      <c r="D549" s="2" t="s">
        <v>219</v>
      </c>
      <c r="E549" s="2" t="s">
        <v>220</v>
      </c>
      <c r="F549" s="2" t="s">
        <v>67</v>
      </c>
      <c r="G549" s="3">
        <v>2</v>
      </c>
      <c r="H549" s="2" t="s">
        <v>68</v>
      </c>
      <c r="I549" s="4">
        <v>2.16</v>
      </c>
      <c r="J549" s="2" t="s">
        <v>69</v>
      </c>
      <c r="K549" s="3">
        <v>165000</v>
      </c>
      <c r="L549" s="3" t="s">
        <v>216</v>
      </c>
      <c r="M549" s="3">
        <v>330000</v>
      </c>
      <c r="N549" s="5">
        <v>45208</v>
      </c>
      <c r="O549" s="43">
        <f t="shared" si="44"/>
        <v>1</v>
      </c>
      <c r="P549" s="43">
        <f t="shared" si="42"/>
        <v>10</v>
      </c>
      <c r="Q549" s="5">
        <v>45210</v>
      </c>
      <c r="R549" s="43">
        <f t="shared" si="45"/>
        <v>10</v>
      </c>
      <c r="S549" s="2"/>
      <c r="T549" s="2"/>
      <c r="U549" s="6">
        <v>0</v>
      </c>
      <c r="V549" s="45">
        <f t="shared" si="43"/>
        <v>330000</v>
      </c>
      <c r="W549" s="2" t="s">
        <v>71</v>
      </c>
      <c r="X549" t="str">
        <f t="shared" si="41"/>
        <v>1000001010KERAMIK 123RIZALAGT602422CRdPetrella Grigio60X602BOX2,16M2165000Abu-abu3300004520811045210100330000Depok</v>
      </c>
    </row>
    <row r="550" spans="1:24" x14ac:dyDescent="0.3">
      <c r="A550" s="2">
        <v>1000001212</v>
      </c>
      <c r="B550" s="2" t="s">
        <v>72</v>
      </c>
      <c r="C550" s="2" t="s">
        <v>64</v>
      </c>
      <c r="D550" s="2" t="s">
        <v>217</v>
      </c>
      <c r="E550" s="2" t="s">
        <v>218</v>
      </c>
      <c r="F550" s="2" t="s">
        <v>67</v>
      </c>
      <c r="G550" s="3">
        <v>4</v>
      </c>
      <c r="H550" s="2" t="s">
        <v>68</v>
      </c>
      <c r="I550" s="4">
        <v>4.32</v>
      </c>
      <c r="J550" s="2" t="s">
        <v>69</v>
      </c>
      <c r="K550" s="3">
        <v>165000</v>
      </c>
      <c r="L550" s="3" t="s">
        <v>216</v>
      </c>
      <c r="M550" s="3">
        <v>660000</v>
      </c>
      <c r="N550" s="5">
        <v>45223</v>
      </c>
      <c r="O550" s="43">
        <f t="shared" si="44"/>
        <v>2</v>
      </c>
      <c r="P550" s="43">
        <f t="shared" si="42"/>
        <v>10</v>
      </c>
      <c r="Q550" s="5">
        <v>45223</v>
      </c>
      <c r="R550" s="43">
        <f t="shared" si="45"/>
        <v>10</v>
      </c>
      <c r="S550" s="2"/>
      <c r="T550" s="2"/>
      <c r="U550" s="6">
        <v>0</v>
      </c>
      <c r="V550" s="45">
        <f t="shared" si="43"/>
        <v>660000</v>
      </c>
      <c r="W550" s="2" t="s">
        <v>75</v>
      </c>
      <c r="X550" t="str">
        <f t="shared" si="41"/>
        <v>1000001212KARYA MATERIALBAMBANGAGT602421CRdPetrella Perla60X604BOX4,32M2165000Abu-abu6600004522321045223100660000Bekasi</v>
      </c>
    </row>
    <row r="551" spans="1:24" x14ac:dyDescent="0.3">
      <c r="A551" s="2">
        <v>1000001010</v>
      </c>
      <c r="B551" s="2" t="s">
        <v>63</v>
      </c>
      <c r="C551" s="2" t="s">
        <v>82</v>
      </c>
      <c r="D551" s="2" t="s">
        <v>217</v>
      </c>
      <c r="E551" s="2" t="s">
        <v>218</v>
      </c>
      <c r="F551" s="2" t="s">
        <v>67</v>
      </c>
      <c r="G551" s="3">
        <v>13</v>
      </c>
      <c r="H551" s="2" t="s">
        <v>68</v>
      </c>
      <c r="I551" s="4">
        <v>14.04</v>
      </c>
      <c r="J551" s="2" t="s">
        <v>69</v>
      </c>
      <c r="K551" s="3">
        <v>165000</v>
      </c>
      <c r="L551" s="3" t="s">
        <v>216</v>
      </c>
      <c r="M551" s="3">
        <v>2145000</v>
      </c>
      <c r="N551" s="5">
        <v>45220</v>
      </c>
      <c r="O551" s="43">
        <f t="shared" si="44"/>
        <v>6</v>
      </c>
      <c r="P551" s="43">
        <f t="shared" si="42"/>
        <v>10</v>
      </c>
      <c r="Q551" s="5">
        <v>45222</v>
      </c>
      <c r="R551" s="43">
        <f t="shared" si="45"/>
        <v>10</v>
      </c>
      <c r="S551" s="2"/>
      <c r="T551" s="2"/>
      <c r="U551" s="6">
        <v>0</v>
      </c>
      <c r="V551" s="45">
        <f t="shared" si="43"/>
        <v>2145000</v>
      </c>
      <c r="W551" s="2" t="s">
        <v>71</v>
      </c>
      <c r="X551" t="str">
        <f t="shared" si="41"/>
        <v>1000001010KERAMIK 123RIZALAGT602421CRdPetrella Perla60X6013BOX14,04M2165000Abu-abu214500045220610452221002145000Depok</v>
      </c>
    </row>
    <row r="552" spans="1:24" x14ac:dyDescent="0.3">
      <c r="A552" s="2">
        <v>1000001010</v>
      </c>
      <c r="B552" s="2" t="s">
        <v>63</v>
      </c>
      <c r="C552" s="2" t="s">
        <v>82</v>
      </c>
      <c r="D552" s="2" t="s">
        <v>219</v>
      </c>
      <c r="E552" s="2" t="s">
        <v>220</v>
      </c>
      <c r="F552" s="2" t="s">
        <v>67</v>
      </c>
      <c r="G552" s="3">
        <v>8</v>
      </c>
      <c r="H552" s="2" t="s">
        <v>68</v>
      </c>
      <c r="I552" s="4">
        <v>8.64</v>
      </c>
      <c r="J552" s="2" t="s">
        <v>69</v>
      </c>
      <c r="K552" s="3">
        <v>165000</v>
      </c>
      <c r="L552" s="3" t="s">
        <v>216</v>
      </c>
      <c r="M552" s="3">
        <v>1320000</v>
      </c>
      <c r="N552" s="5">
        <v>45201</v>
      </c>
      <c r="O552" s="43">
        <f t="shared" si="44"/>
        <v>1</v>
      </c>
      <c r="P552" s="43">
        <f t="shared" si="42"/>
        <v>10</v>
      </c>
      <c r="Q552" s="5">
        <v>45202</v>
      </c>
      <c r="R552" s="43">
        <f t="shared" si="45"/>
        <v>10</v>
      </c>
      <c r="S552" s="2"/>
      <c r="T552" s="2"/>
      <c r="U552" s="6">
        <v>0</v>
      </c>
      <c r="V552" s="45">
        <f t="shared" si="43"/>
        <v>1320000</v>
      </c>
      <c r="W552" s="2" t="s">
        <v>71</v>
      </c>
      <c r="X552" t="str">
        <f t="shared" si="41"/>
        <v>1000001010KERAMIK 123RIZALAGT602422CRdPetrella Grigio60X608BOX8,64M2165000Abu-abu132000045201110452021001320000Depok</v>
      </c>
    </row>
    <row r="553" spans="1:24" x14ac:dyDescent="0.3">
      <c r="A553" s="2">
        <v>1000001212</v>
      </c>
      <c r="B553" s="2" t="s">
        <v>72</v>
      </c>
      <c r="C553" s="2" t="s">
        <v>64</v>
      </c>
      <c r="D553" s="2" t="s">
        <v>227</v>
      </c>
      <c r="E553" s="2" t="s">
        <v>228</v>
      </c>
      <c r="F553" s="2" t="s">
        <v>67</v>
      </c>
      <c r="G553" s="3">
        <v>3</v>
      </c>
      <c r="H553" s="2" t="s">
        <v>68</v>
      </c>
      <c r="I553" s="4">
        <v>3.24</v>
      </c>
      <c r="J553" s="2" t="s">
        <v>69</v>
      </c>
      <c r="K553" s="3">
        <v>165000</v>
      </c>
      <c r="L553" s="3" t="s">
        <v>216</v>
      </c>
      <c r="M553" s="3">
        <v>495000</v>
      </c>
      <c r="N553" s="5">
        <v>45212</v>
      </c>
      <c r="O553" s="43">
        <f t="shared" si="44"/>
        <v>5</v>
      </c>
      <c r="P553" s="43">
        <f t="shared" si="42"/>
        <v>10</v>
      </c>
      <c r="Q553" s="5">
        <v>45212</v>
      </c>
      <c r="R553" s="43">
        <f t="shared" si="45"/>
        <v>10</v>
      </c>
      <c r="S553" s="2"/>
      <c r="T553" s="2"/>
      <c r="U553" s="6">
        <v>0</v>
      </c>
      <c r="V553" s="45">
        <f t="shared" si="43"/>
        <v>495000</v>
      </c>
      <c r="W553" s="2" t="s">
        <v>75</v>
      </c>
      <c r="X553" t="str">
        <f t="shared" si="41"/>
        <v>1000001212KARYA MATERIALBAMBANGAGT602059RdMarmifera White60X603BOX3,24M2165000Abu-abu4950004521251045212100495000Bekasi</v>
      </c>
    </row>
    <row r="554" spans="1:24" x14ac:dyDescent="0.3">
      <c r="A554" s="2">
        <v>1000001010</v>
      </c>
      <c r="B554" s="2" t="s">
        <v>63</v>
      </c>
      <c r="C554" s="2" t="s">
        <v>82</v>
      </c>
      <c r="D554" s="2" t="s">
        <v>227</v>
      </c>
      <c r="E554" s="2" t="s">
        <v>228</v>
      </c>
      <c r="F554" s="2" t="s">
        <v>67</v>
      </c>
      <c r="G554" s="3">
        <v>5</v>
      </c>
      <c r="H554" s="2" t="s">
        <v>68</v>
      </c>
      <c r="I554" s="4">
        <v>5.4</v>
      </c>
      <c r="J554" s="2" t="s">
        <v>69</v>
      </c>
      <c r="K554" s="3">
        <v>165000</v>
      </c>
      <c r="L554" s="3" t="s">
        <v>216</v>
      </c>
      <c r="M554" s="3">
        <v>825000</v>
      </c>
      <c r="N554" s="5">
        <v>45254</v>
      </c>
      <c r="O554" s="43">
        <f t="shared" si="44"/>
        <v>5</v>
      </c>
      <c r="P554" s="43">
        <f t="shared" si="42"/>
        <v>11</v>
      </c>
      <c r="Q554" s="5">
        <v>45254</v>
      </c>
      <c r="R554" s="43">
        <f t="shared" si="45"/>
        <v>11</v>
      </c>
      <c r="S554" s="2"/>
      <c r="T554" s="2"/>
      <c r="U554" s="6">
        <v>0</v>
      </c>
      <c r="V554" s="45">
        <f t="shared" si="43"/>
        <v>825000</v>
      </c>
      <c r="W554" s="2" t="s">
        <v>71</v>
      </c>
      <c r="X554" t="str">
        <f t="shared" si="41"/>
        <v>1000001010KERAMIK 123RIZALAGT602059RdMarmifera White60X605BOX5,4M2165000Abu-abu8250004525451145254110825000Depok</v>
      </c>
    </row>
    <row r="555" spans="1:24" x14ac:dyDescent="0.3">
      <c r="A555" s="2">
        <v>1000001010</v>
      </c>
      <c r="B555" s="2" t="s">
        <v>63</v>
      </c>
      <c r="C555" s="2" t="s">
        <v>82</v>
      </c>
      <c r="D555" s="2" t="s">
        <v>219</v>
      </c>
      <c r="E555" s="2" t="s">
        <v>220</v>
      </c>
      <c r="F555" s="2" t="s">
        <v>67</v>
      </c>
      <c r="G555" s="3">
        <v>112</v>
      </c>
      <c r="H555" s="2" t="s">
        <v>68</v>
      </c>
      <c r="I555" s="4">
        <v>120.96</v>
      </c>
      <c r="J555" s="2" t="s">
        <v>69</v>
      </c>
      <c r="K555" s="3">
        <v>165000</v>
      </c>
      <c r="L555" s="3" t="s">
        <v>216</v>
      </c>
      <c r="M555" s="3">
        <v>18480000</v>
      </c>
      <c r="N555" s="5">
        <v>45233</v>
      </c>
      <c r="O555" s="43">
        <f t="shared" si="44"/>
        <v>5</v>
      </c>
      <c r="P555" s="43">
        <f t="shared" si="42"/>
        <v>11</v>
      </c>
      <c r="Q555" s="5">
        <v>45233</v>
      </c>
      <c r="R555" s="43">
        <f t="shared" si="45"/>
        <v>11</v>
      </c>
      <c r="S555" s="2"/>
      <c r="T555" s="2"/>
      <c r="U555" s="6">
        <v>0</v>
      </c>
      <c r="V555" s="45">
        <f t="shared" si="43"/>
        <v>18480000</v>
      </c>
      <c r="W555" s="2" t="s">
        <v>71</v>
      </c>
      <c r="X555" t="str">
        <f t="shared" si="41"/>
        <v>1000001010KERAMIK 123RIZALAGT602422CRdPetrella Grigio60X60112BOX120,96M2165000Abu-abu18480000452335114523311018480000Depok</v>
      </c>
    </row>
    <row r="556" spans="1:24" x14ac:dyDescent="0.3">
      <c r="A556" s="2">
        <v>1000001010</v>
      </c>
      <c r="B556" s="2" t="s">
        <v>63</v>
      </c>
      <c r="C556" s="2" t="s">
        <v>82</v>
      </c>
      <c r="D556" s="2" t="s">
        <v>221</v>
      </c>
      <c r="E556" s="2" t="s">
        <v>222</v>
      </c>
      <c r="F556" s="2" t="s">
        <v>67</v>
      </c>
      <c r="G556" s="3">
        <v>30</v>
      </c>
      <c r="H556" s="2" t="s">
        <v>68</v>
      </c>
      <c r="I556" s="4">
        <v>32.4</v>
      </c>
      <c r="J556" s="2" t="s">
        <v>69</v>
      </c>
      <c r="K556" s="3">
        <v>165000</v>
      </c>
      <c r="L556" s="3" t="s">
        <v>216</v>
      </c>
      <c r="M556" s="3">
        <v>4950000</v>
      </c>
      <c r="N556" s="5">
        <v>45233</v>
      </c>
      <c r="O556" s="43">
        <f t="shared" si="44"/>
        <v>5</v>
      </c>
      <c r="P556" s="43">
        <f t="shared" si="42"/>
        <v>11</v>
      </c>
      <c r="Q556" s="5">
        <v>45236</v>
      </c>
      <c r="R556" s="43">
        <f t="shared" si="45"/>
        <v>11</v>
      </c>
      <c r="S556" s="2"/>
      <c r="T556" s="2"/>
      <c r="U556" s="6">
        <v>0</v>
      </c>
      <c r="V556" s="45">
        <f t="shared" si="43"/>
        <v>4950000</v>
      </c>
      <c r="W556" s="2" t="s">
        <v>71</v>
      </c>
      <c r="X556" t="str">
        <f t="shared" si="41"/>
        <v>1000001010KERAMIK 123RIZALAGT602423CRdPetrella Charcoal60X6030BOX32,4M2165000Abu-abu495000045233511452361104950000Depok</v>
      </c>
    </row>
    <row r="557" spans="1:24" x14ac:dyDescent="0.3">
      <c r="A557" s="2">
        <v>1000001212</v>
      </c>
      <c r="B557" s="2" t="s">
        <v>72</v>
      </c>
      <c r="C557" s="2" t="s">
        <v>64</v>
      </c>
      <c r="D557" s="2" t="s">
        <v>223</v>
      </c>
      <c r="E557" s="2" t="s">
        <v>224</v>
      </c>
      <c r="F557" s="2" t="s">
        <v>67</v>
      </c>
      <c r="G557" s="3">
        <v>14</v>
      </c>
      <c r="H557" s="2" t="s">
        <v>68</v>
      </c>
      <c r="I557" s="4">
        <v>15.12</v>
      </c>
      <c r="J557" s="2" t="s">
        <v>69</v>
      </c>
      <c r="K557" s="3">
        <v>165000</v>
      </c>
      <c r="L557" s="3" t="s">
        <v>216</v>
      </c>
      <c r="M557" s="3">
        <v>2310000</v>
      </c>
      <c r="N557" s="5">
        <v>45243</v>
      </c>
      <c r="O557" s="43">
        <f t="shared" si="44"/>
        <v>1</v>
      </c>
      <c r="P557" s="43">
        <f t="shared" si="42"/>
        <v>11</v>
      </c>
      <c r="Q557" s="5">
        <v>45243</v>
      </c>
      <c r="R557" s="43">
        <f t="shared" si="45"/>
        <v>11</v>
      </c>
      <c r="S557" s="2"/>
      <c r="T557" s="2"/>
      <c r="U557" s="6">
        <v>0</v>
      </c>
      <c r="V557" s="45">
        <f t="shared" si="43"/>
        <v>2310000</v>
      </c>
      <c r="W557" s="2" t="s">
        <v>75</v>
      </c>
      <c r="X557" t="str">
        <f t="shared" si="41"/>
        <v>1000001212KARYA MATERIALBAMBANGAGT602141CRdStanford Charcoal60X6014BOX15,12M2165000Abu-abu231000045243111452431102310000Bekasi</v>
      </c>
    </row>
    <row r="558" spans="1:24" x14ac:dyDescent="0.3">
      <c r="A558" s="2">
        <v>1000001212</v>
      </c>
      <c r="B558" s="2" t="s">
        <v>72</v>
      </c>
      <c r="C558" s="2" t="s">
        <v>64</v>
      </c>
      <c r="D558" s="2" t="s">
        <v>225</v>
      </c>
      <c r="E558" s="2" t="s">
        <v>226</v>
      </c>
      <c r="F558" s="2" t="s">
        <v>67</v>
      </c>
      <c r="G558" s="3">
        <v>12</v>
      </c>
      <c r="H558" s="2" t="s">
        <v>68</v>
      </c>
      <c r="I558" s="4">
        <v>12.96</v>
      </c>
      <c r="J558" s="2" t="s">
        <v>69</v>
      </c>
      <c r="K558" s="3">
        <v>165000</v>
      </c>
      <c r="L558" s="3" t="s">
        <v>216</v>
      </c>
      <c r="M558" s="3">
        <v>1980000</v>
      </c>
      <c r="N558" s="5">
        <v>45243</v>
      </c>
      <c r="O558" s="43">
        <f t="shared" si="44"/>
        <v>1</v>
      </c>
      <c r="P558" s="43">
        <f t="shared" si="42"/>
        <v>11</v>
      </c>
      <c r="Q558" s="5">
        <v>45243</v>
      </c>
      <c r="R558" s="43">
        <f t="shared" si="45"/>
        <v>11</v>
      </c>
      <c r="S558" s="2"/>
      <c r="T558" s="2"/>
      <c r="U558" s="6">
        <v>0</v>
      </c>
      <c r="V558" s="45">
        <f t="shared" si="43"/>
        <v>1980000</v>
      </c>
      <c r="W558" s="2" t="s">
        <v>75</v>
      </c>
      <c r="X558" t="str">
        <f t="shared" si="41"/>
        <v>1000001212KARYA MATERIALBAMBANGAGT602140CRdStanford Grigio60X6012BOX12,96M2165000Abu-abu198000045243111452431101980000Bekasi</v>
      </c>
    </row>
    <row r="559" spans="1:24" x14ac:dyDescent="0.3">
      <c r="A559" s="2">
        <v>1000001212</v>
      </c>
      <c r="B559" s="2" t="s">
        <v>72</v>
      </c>
      <c r="C559" s="2" t="s">
        <v>64</v>
      </c>
      <c r="D559" s="2" t="s">
        <v>217</v>
      </c>
      <c r="E559" s="2" t="s">
        <v>218</v>
      </c>
      <c r="F559" s="2" t="s">
        <v>67</v>
      </c>
      <c r="G559" s="3">
        <v>24</v>
      </c>
      <c r="H559" s="2" t="s">
        <v>68</v>
      </c>
      <c r="I559" s="4">
        <v>25.92</v>
      </c>
      <c r="J559" s="2" t="s">
        <v>69</v>
      </c>
      <c r="K559" s="3">
        <v>165000</v>
      </c>
      <c r="L559" s="3" t="s">
        <v>216</v>
      </c>
      <c r="M559" s="3">
        <v>3960000</v>
      </c>
      <c r="N559" s="5">
        <v>45246</v>
      </c>
      <c r="O559" s="43">
        <f t="shared" si="44"/>
        <v>4</v>
      </c>
      <c r="P559" s="43">
        <f t="shared" si="42"/>
        <v>11</v>
      </c>
      <c r="Q559" s="5">
        <v>45246</v>
      </c>
      <c r="R559" s="43">
        <f t="shared" si="45"/>
        <v>11</v>
      </c>
      <c r="S559" s="2"/>
      <c r="T559" s="2"/>
      <c r="U559" s="6">
        <v>0</v>
      </c>
      <c r="V559" s="45">
        <f t="shared" si="43"/>
        <v>3960000</v>
      </c>
      <c r="W559" s="2" t="s">
        <v>75</v>
      </c>
      <c r="X559" t="str">
        <f t="shared" si="41"/>
        <v>1000001212KARYA MATERIALBAMBANGAGT602421CRdPetrella Perla60X6024BOX25,92M2165000Abu-abu396000045246411452461103960000Bekasi</v>
      </c>
    </row>
    <row r="560" spans="1:24" x14ac:dyDescent="0.3">
      <c r="A560" s="2">
        <v>1000001212</v>
      </c>
      <c r="B560" s="2" t="s">
        <v>72</v>
      </c>
      <c r="C560" s="2" t="s">
        <v>64</v>
      </c>
      <c r="D560" s="2" t="s">
        <v>227</v>
      </c>
      <c r="E560" s="2" t="s">
        <v>228</v>
      </c>
      <c r="F560" s="2" t="s">
        <v>67</v>
      </c>
      <c r="G560" s="3">
        <v>4</v>
      </c>
      <c r="H560" s="2" t="s">
        <v>68</v>
      </c>
      <c r="I560" s="4">
        <v>4.32</v>
      </c>
      <c r="J560" s="2" t="s">
        <v>69</v>
      </c>
      <c r="K560" s="3">
        <v>165000</v>
      </c>
      <c r="L560" s="3" t="s">
        <v>216</v>
      </c>
      <c r="M560" s="3">
        <v>660000</v>
      </c>
      <c r="N560" s="5">
        <v>45254</v>
      </c>
      <c r="O560" s="43">
        <f t="shared" si="44"/>
        <v>5</v>
      </c>
      <c r="P560" s="43">
        <f t="shared" si="42"/>
        <v>11</v>
      </c>
      <c r="Q560" s="5">
        <v>45254</v>
      </c>
      <c r="R560" s="43">
        <f t="shared" si="45"/>
        <v>11</v>
      </c>
      <c r="S560" s="2"/>
      <c r="T560" s="2"/>
      <c r="U560" s="6">
        <v>0</v>
      </c>
      <c r="V560" s="45">
        <f t="shared" si="43"/>
        <v>660000</v>
      </c>
      <c r="W560" s="2" t="s">
        <v>75</v>
      </c>
      <c r="X560" t="str">
        <f t="shared" si="41"/>
        <v>1000001212KARYA MATERIALBAMBANGAGT602059RdMarmifera White60X604BOX4,32M2165000Abu-abu6600004525451145254110660000Bekasi</v>
      </c>
    </row>
    <row r="561" spans="1:24" x14ac:dyDescent="0.3">
      <c r="A561" s="2">
        <v>1000001212</v>
      </c>
      <c r="B561" s="2" t="s">
        <v>72</v>
      </c>
      <c r="C561" s="2" t="s">
        <v>64</v>
      </c>
      <c r="D561" s="2" t="s">
        <v>229</v>
      </c>
      <c r="E561" s="2" t="s">
        <v>230</v>
      </c>
      <c r="F561" s="2" t="s">
        <v>67</v>
      </c>
      <c r="G561" s="3">
        <v>28</v>
      </c>
      <c r="H561" s="2" t="s">
        <v>68</v>
      </c>
      <c r="I561" s="4">
        <v>30.24</v>
      </c>
      <c r="J561" s="2" t="s">
        <v>69</v>
      </c>
      <c r="K561" s="3">
        <v>165000</v>
      </c>
      <c r="L561" s="3" t="s">
        <v>216</v>
      </c>
      <c r="M561" s="3">
        <v>4620000</v>
      </c>
      <c r="N561" s="5">
        <v>45257</v>
      </c>
      <c r="O561" s="43">
        <f t="shared" si="44"/>
        <v>1</v>
      </c>
      <c r="P561" s="43">
        <f t="shared" si="42"/>
        <v>11</v>
      </c>
      <c r="Q561" s="5">
        <v>45259</v>
      </c>
      <c r="R561" s="43">
        <f t="shared" si="45"/>
        <v>11</v>
      </c>
      <c r="S561" s="2"/>
      <c r="T561" s="2"/>
      <c r="U561" s="6">
        <v>0</v>
      </c>
      <c r="V561" s="45">
        <f t="shared" si="43"/>
        <v>4620000</v>
      </c>
      <c r="W561" s="2" t="s">
        <v>75</v>
      </c>
      <c r="X561" t="str">
        <f t="shared" si="41"/>
        <v>1000001212KARYA MATERIALBAMBANGAGT605517RdPalais Bianca60X6028BOX30,24M2165000Abu-abu462000045257111452591104620000Bekasi</v>
      </c>
    </row>
    <row r="562" spans="1:24" x14ac:dyDescent="0.3">
      <c r="A562" s="2">
        <v>1000001212</v>
      </c>
      <c r="B562" s="2" t="s">
        <v>72</v>
      </c>
      <c r="C562" s="2" t="s">
        <v>64</v>
      </c>
      <c r="D562" s="2" t="s">
        <v>217</v>
      </c>
      <c r="E562" s="2" t="s">
        <v>218</v>
      </c>
      <c r="F562" s="2" t="s">
        <v>67</v>
      </c>
      <c r="G562" s="3">
        <v>3</v>
      </c>
      <c r="H562" s="2" t="s">
        <v>68</v>
      </c>
      <c r="I562" s="4">
        <v>3.24</v>
      </c>
      <c r="J562" s="2" t="s">
        <v>69</v>
      </c>
      <c r="K562" s="3">
        <v>165000</v>
      </c>
      <c r="L562" s="3" t="s">
        <v>216</v>
      </c>
      <c r="M562" s="3">
        <v>495000</v>
      </c>
      <c r="N562" s="5">
        <v>45259</v>
      </c>
      <c r="O562" s="43">
        <f t="shared" si="44"/>
        <v>3</v>
      </c>
      <c r="P562" s="43">
        <f t="shared" si="42"/>
        <v>11</v>
      </c>
      <c r="Q562" s="5">
        <v>45260</v>
      </c>
      <c r="R562" s="43">
        <f t="shared" si="45"/>
        <v>11</v>
      </c>
      <c r="S562" s="2"/>
      <c r="T562" s="2"/>
      <c r="U562" s="6">
        <v>0</v>
      </c>
      <c r="V562" s="45">
        <f t="shared" si="43"/>
        <v>495000</v>
      </c>
      <c r="W562" s="2" t="s">
        <v>75</v>
      </c>
      <c r="X562" t="str">
        <f t="shared" si="41"/>
        <v>1000001212KARYA MATERIALBAMBANGAGT602421CRdPetrella Perla60X603BOX3,24M2165000Abu-abu4950004525931145260110495000Bekasi</v>
      </c>
    </row>
    <row r="563" spans="1:24" x14ac:dyDescent="0.3">
      <c r="A563" s="2">
        <v>1000001212</v>
      </c>
      <c r="B563" s="2" t="s">
        <v>72</v>
      </c>
      <c r="C563" s="2" t="s">
        <v>64</v>
      </c>
      <c r="D563" s="2" t="s">
        <v>217</v>
      </c>
      <c r="E563" s="2" t="s">
        <v>218</v>
      </c>
      <c r="F563" s="2" t="s">
        <v>67</v>
      </c>
      <c r="G563" s="3">
        <v>1</v>
      </c>
      <c r="H563" s="2" t="s">
        <v>68</v>
      </c>
      <c r="I563" s="4">
        <v>1.08</v>
      </c>
      <c r="J563" s="2" t="s">
        <v>69</v>
      </c>
      <c r="K563" s="3">
        <v>165000</v>
      </c>
      <c r="L563" s="3" t="s">
        <v>216</v>
      </c>
      <c r="M563" s="3">
        <v>165000</v>
      </c>
      <c r="N563" s="5">
        <v>45237</v>
      </c>
      <c r="O563" s="43">
        <f t="shared" si="44"/>
        <v>2</v>
      </c>
      <c r="P563" s="43">
        <f t="shared" si="42"/>
        <v>11</v>
      </c>
      <c r="Q563" s="5">
        <v>45237</v>
      </c>
      <c r="R563" s="43">
        <f t="shared" si="45"/>
        <v>11</v>
      </c>
      <c r="S563" s="2"/>
      <c r="T563" s="2"/>
      <c r="U563" s="6">
        <v>0</v>
      </c>
      <c r="V563" s="45">
        <f t="shared" si="43"/>
        <v>165000</v>
      </c>
      <c r="W563" s="2" t="s">
        <v>75</v>
      </c>
      <c r="X563" t="str">
        <f t="shared" si="41"/>
        <v>1000001212KARYA MATERIALBAMBANGAGT602421CRdPetrella Perla60X601BOX1,08M2165000Abu-abu1650004523721145237110165000Bekasi</v>
      </c>
    </row>
    <row r="564" spans="1:24" x14ac:dyDescent="0.3">
      <c r="A564" s="2">
        <v>1000001010</v>
      </c>
      <c r="B564" s="2" t="s">
        <v>63</v>
      </c>
      <c r="C564" s="2" t="s">
        <v>82</v>
      </c>
      <c r="D564" s="2" t="s">
        <v>219</v>
      </c>
      <c r="E564" s="2" t="s">
        <v>220</v>
      </c>
      <c r="F564" s="2" t="s">
        <v>67</v>
      </c>
      <c r="G564" s="3">
        <v>5</v>
      </c>
      <c r="H564" s="2" t="s">
        <v>68</v>
      </c>
      <c r="I564" s="4">
        <v>5.4</v>
      </c>
      <c r="J564" s="2" t="s">
        <v>69</v>
      </c>
      <c r="K564" s="3">
        <v>165000</v>
      </c>
      <c r="L564" s="3" t="s">
        <v>216</v>
      </c>
      <c r="M564" s="3">
        <v>825000</v>
      </c>
      <c r="N564" s="5">
        <v>45230</v>
      </c>
      <c r="O564" s="43">
        <f t="shared" si="44"/>
        <v>2</v>
      </c>
      <c r="P564" s="43">
        <f t="shared" si="42"/>
        <v>10</v>
      </c>
      <c r="Q564" s="5">
        <v>45231</v>
      </c>
      <c r="R564" s="43">
        <f t="shared" si="45"/>
        <v>11</v>
      </c>
      <c r="S564" s="2"/>
      <c r="T564" s="2"/>
      <c r="U564" s="6">
        <v>0</v>
      </c>
      <c r="V564" s="45">
        <f t="shared" si="43"/>
        <v>825000</v>
      </c>
      <c r="W564" s="2" t="s">
        <v>71</v>
      </c>
      <c r="X564" t="str">
        <f t="shared" si="41"/>
        <v>1000001010KERAMIK 123RIZALAGT602422CRdPetrella Grigio60X605BOX5,4M2165000Abu-abu8250004523021045231110825000Depok</v>
      </c>
    </row>
    <row r="565" spans="1:24" x14ac:dyDescent="0.3">
      <c r="A565" s="2">
        <v>1000001010</v>
      </c>
      <c r="B565" s="2" t="s">
        <v>63</v>
      </c>
      <c r="C565" s="2" t="s">
        <v>82</v>
      </c>
      <c r="D565" s="2" t="s">
        <v>225</v>
      </c>
      <c r="E565" s="2" t="s">
        <v>226</v>
      </c>
      <c r="F565" s="2" t="s">
        <v>67</v>
      </c>
      <c r="G565" s="3">
        <v>37</v>
      </c>
      <c r="H565" s="2" t="s">
        <v>68</v>
      </c>
      <c r="I565" s="4">
        <v>39.96</v>
      </c>
      <c r="J565" s="2" t="s">
        <v>69</v>
      </c>
      <c r="K565" s="3">
        <v>165000</v>
      </c>
      <c r="L565" s="3" t="s">
        <v>216</v>
      </c>
      <c r="M565" s="3">
        <v>6105000</v>
      </c>
      <c r="N565" s="5">
        <v>45279</v>
      </c>
      <c r="O565" s="43">
        <f t="shared" si="44"/>
        <v>2</v>
      </c>
      <c r="P565" s="43">
        <f t="shared" si="42"/>
        <v>12</v>
      </c>
      <c r="Q565" s="5">
        <v>45289</v>
      </c>
      <c r="R565" s="43">
        <f t="shared" si="45"/>
        <v>12</v>
      </c>
      <c r="S565" s="2"/>
      <c r="T565" s="2"/>
      <c r="U565" s="6">
        <v>0</v>
      </c>
      <c r="V565" s="45">
        <f t="shared" si="43"/>
        <v>6105000</v>
      </c>
      <c r="W565" s="2" t="s">
        <v>71</v>
      </c>
      <c r="X565" t="str">
        <f t="shared" si="41"/>
        <v>1000001010KERAMIK 123RIZALAGT602140CRdStanford Grigio60X6037BOX39,96M2165000Abu-abu610500045279212452891206105000Depok</v>
      </c>
    </row>
    <row r="566" spans="1:24" x14ac:dyDescent="0.3">
      <c r="A566" s="2">
        <v>1000001010</v>
      </c>
      <c r="B566" s="2" t="s">
        <v>63</v>
      </c>
      <c r="C566" s="2" t="s">
        <v>82</v>
      </c>
      <c r="D566" s="2" t="s">
        <v>225</v>
      </c>
      <c r="E566" s="2" t="s">
        <v>226</v>
      </c>
      <c r="F566" s="2" t="s">
        <v>67</v>
      </c>
      <c r="G566" s="3">
        <v>10</v>
      </c>
      <c r="H566" s="2" t="s">
        <v>68</v>
      </c>
      <c r="I566" s="4">
        <v>10.8</v>
      </c>
      <c r="J566" s="2" t="s">
        <v>69</v>
      </c>
      <c r="K566" s="3">
        <v>165000</v>
      </c>
      <c r="L566" s="3" t="s">
        <v>216</v>
      </c>
      <c r="M566" s="3">
        <v>1650000</v>
      </c>
      <c r="N566" s="5">
        <v>45289</v>
      </c>
      <c r="O566" s="43">
        <f t="shared" si="44"/>
        <v>5</v>
      </c>
      <c r="P566" s="43">
        <f t="shared" si="42"/>
        <v>12</v>
      </c>
      <c r="Q566" s="5">
        <v>45289</v>
      </c>
      <c r="R566" s="43">
        <f t="shared" si="45"/>
        <v>12</v>
      </c>
      <c r="S566" s="2"/>
      <c r="T566" s="2"/>
      <c r="U566" s="6">
        <v>0</v>
      </c>
      <c r="V566" s="45">
        <f t="shared" si="43"/>
        <v>1650000</v>
      </c>
      <c r="W566" s="2" t="s">
        <v>71</v>
      </c>
      <c r="X566" t="str">
        <f t="shared" si="41"/>
        <v>1000001010KERAMIK 123RIZALAGT602140CRdStanford Grigio60X6010BOX10,8M2165000Abu-abu165000045289512452891201650000Depok</v>
      </c>
    </row>
    <row r="567" spans="1:24" x14ac:dyDescent="0.3">
      <c r="A567" s="2">
        <v>1000001010</v>
      </c>
      <c r="B567" s="2" t="s">
        <v>63</v>
      </c>
      <c r="C567" s="2" t="s">
        <v>82</v>
      </c>
      <c r="D567" s="2" t="s">
        <v>225</v>
      </c>
      <c r="E567" s="2" t="s">
        <v>226</v>
      </c>
      <c r="F567" s="2" t="s">
        <v>67</v>
      </c>
      <c r="G567" s="3">
        <v>32</v>
      </c>
      <c r="H567" s="2" t="s">
        <v>68</v>
      </c>
      <c r="I567" s="4">
        <v>34.56</v>
      </c>
      <c r="J567" s="2" t="s">
        <v>69</v>
      </c>
      <c r="K567" s="3">
        <v>165000</v>
      </c>
      <c r="L567" s="3" t="s">
        <v>216</v>
      </c>
      <c r="M567" s="3">
        <v>5280000</v>
      </c>
      <c r="N567" s="5">
        <v>45289</v>
      </c>
      <c r="O567" s="43">
        <f t="shared" si="44"/>
        <v>5</v>
      </c>
      <c r="P567" s="43">
        <f t="shared" si="42"/>
        <v>12</v>
      </c>
      <c r="Q567" s="5">
        <v>45289</v>
      </c>
      <c r="R567" s="43">
        <f t="shared" si="45"/>
        <v>12</v>
      </c>
      <c r="S567" s="2"/>
      <c r="T567" s="2"/>
      <c r="U567" s="6">
        <v>0</v>
      </c>
      <c r="V567" s="45">
        <f t="shared" si="43"/>
        <v>5280000</v>
      </c>
      <c r="W567" s="2" t="s">
        <v>71</v>
      </c>
      <c r="X567" t="str">
        <f t="shared" si="41"/>
        <v>1000001010KERAMIK 123RIZALAGT602140CRdStanford Grigio60X6032BOX34,56M2165000Abu-abu528000045289512452891205280000Depok</v>
      </c>
    </row>
    <row r="568" spans="1:24" x14ac:dyDescent="0.3">
      <c r="A568" s="2">
        <v>1000001111</v>
      </c>
      <c r="B568" s="2" t="s">
        <v>131</v>
      </c>
      <c r="C568" s="2" t="s">
        <v>132</v>
      </c>
      <c r="D568" s="2" t="s">
        <v>217</v>
      </c>
      <c r="E568" s="2" t="s">
        <v>218</v>
      </c>
      <c r="F568" s="2" t="s">
        <v>67</v>
      </c>
      <c r="G568" s="3">
        <v>40</v>
      </c>
      <c r="H568" s="2" t="s">
        <v>68</v>
      </c>
      <c r="I568" s="4">
        <v>43.2</v>
      </c>
      <c r="J568" s="2" t="s">
        <v>69</v>
      </c>
      <c r="K568" s="3">
        <v>165000</v>
      </c>
      <c r="L568" s="3" t="s">
        <v>216</v>
      </c>
      <c r="M568" s="3">
        <v>6600000</v>
      </c>
      <c r="N568" s="5">
        <v>45281</v>
      </c>
      <c r="O568" s="43">
        <f t="shared" si="44"/>
        <v>4</v>
      </c>
      <c r="P568" s="43">
        <f t="shared" si="42"/>
        <v>12</v>
      </c>
      <c r="Q568" s="5">
        <v>45286</v>
      </c>
      <c r="R568" s="43">
        <f t="shared" si="45"/>
        <v>12</v>
      </c>
      <c r="S568" s="2"/>
      <c r="T568" s="2"/>
      <c r="U568" s="6">
        <v>0</v>
      </c>
      <c r="V568" s="45">
        <f t="shared" si="43"/>
        <v>6600000</v>
      </c>
      <c r="W568" s="2" t="s">
        <v>133</v>
      </c>
      <c r="X568" t="str">
        <f t="shared" si="41"/>
        <v>1000001111NIA BANGUNANHARRYAGT602421CRdPetrella Perla60X6040BOX43,2M2165000Abu-abu660000045281412452861206600000Jakarta</v>
      </c>
    </row>
    <row r="569" spans="1:24" x14ac:dyDescent="0.3">
      <c r="A569" s="2">
        <v>1000001010</v>
      </c>
      <c r="B569" s="2" t="s">
        <v>63</v>
      </c>
      <c r="C569" s="2" t="s">
        <v>82</v>
      </c>
      <c r="D569" s="2" t="s">
        <v>219</v>
      </c>
      <c r="E569" s="2" t="s">
        <v>220</v>
      </c>
      <c r="F569" s="2" t="s">
        <v>67</v>
      </c>
      <c r="G569" s="3">
        <v>2</v>
      </c>
      <c r="H569" s="2" t="s">
        <v>68</v>
      </c>
      <c r="I569" s="4">
        <v>2.16</v>
      </c>
      <c r="J569" s="2" t="s">
        <v>69</v>
      </c>
      <c r="K569" s="3">
        <v>165000</v>
      </c>
      <c r="L569" s="3" t="s">
        <v>216</v>
      </c>
      <c r="M569" s="3">
        <v>330000</v>
      </c>
      <c r="N569" s="5">
        <v>45282</v>
      </c>
      <c r="O569" s="43">
        <f t="shared" si="44"/>
        <v>5</v>
      </c>
      <c r="P569" s="43">
        <f t="shared" si="42"/>
        <v>12</v>
      </c>
      <c r="Q569" s="5">
        <v>45282</v>
      </c>
      <c r="R569" s="43">
        <f t="shared" si="45"/>
        <v>12</v>
      </c>
      <c r="S569" s="2"/>
      <c r="T569" s="2"/>
      <c r="U569" s="6">
        <v>0</v>
      </c>
      <c r="V569" s="45">
        <f t="shared" si="43"/>
        <v>330000</v>
      </c>
      <c r="W569" s="2" t="s">
        <v>71</v>
      </c>
      <c r="X569" t="str">
        <f t="shared" si="41"/>
        <v>1000001010KERAMIK 123RIZALAGT602422CRdPetrella Grigio60X602BOX2,16M2165000Abu-abu3300004528251245282120330000Depok</v>
      </c>
    </row>
    <row r="570" spans="1:24" x14ac:dyDescent="0.3">
      <c r="A570" s="2">
        <v>1000001010</v>
      </c>
      <c r="B570" s="2" t="s">
        <v>63</v>
      </c>
      <c r="C570" s="2" t="s">
        <v>82</v>
      </c>
      <c r="D570" s="2" t="s">
        <v>219</v>
      </c>
      <c r="E570" s="2" t="s">
        <v>220</v>
      </c>
      <c r="F570" s="2" t="s">
        <v>67</v>
      </c>
      <c r="G570" s="3">
        <v>9</v>
      </c>
      <c r="H570" s="2" t="s">
        <v>68</v>
      </c>
      <c r="I570" s="4">
        <v>9.7200000000000006</v>
      </c>
      <c r="J570" s="2" t="s">
        <v>69</v>
      </c>
      <c r="K570" s="3">
        <v>165000</v>
      </c>
      <c r="L570" s="3" t="s">
        <v>216</v>
      </c>
      <c r="M570" s="3">
        <v>1485000</v>
      </c>
      <c r="N570" s="5">
        <v>45267</v>
      </c>
      <c r="O570" s="43">
        <f t="shared" si="44"/>
        <v>4</v>
      </c>
      <c r="P570" s="43">
        <f t="shared" si="42"/>
        <v>12</v>
      </c>
      <c r="Q570" s="5">
        <v>45271</v>
      </c>
      <c r="R570" s="43">
        <f t="shared" si="45"/>
        <v>12</v>
      </c>
      <c r="S570" s="2"/>
      <c r="T570" s="2"/>
      <c r="U570" s="6">
        <v>0</v>
      </c>
      <c r="V570" s="45">
        <f t="shared" si="43"/>
        <v>1485000</v>
      </c>
      <c r="W570" s="2" t="s">
        <v>71</v>
      </c>
      <c r="X570" t="str">
        <f t="shared" si="41"/>
        <v>1000001010KERAMIK 123RIZALAGT602422CRdPetrella Grigio60X609BOX9,72M2165000Abu-abu148500045267412452711201485000Depok</v>
      </c>
    </row>
    <row r="571" spans="1:24" x14ac:dyDescent="0.3">
      <c r="A571" s="2">
        <v>1000001010</v>
      </c>
      <c r="B571" s="2" t="s">
        <v>63</v>
      </c>
      <c r="C571" s="2" t="s">
        <v>82</v>
      </c>
      <c r="D571" s="2" t="s">
        <v>219</v>
      </c>
      <c r="E571" s="2" t="s">
        <v>220</v>
      </c>
      <c r="F571" s="2" t="s">
        <v>67</v>
      </c>
      <c r="G571" s="3">
        <v>2</v>
      </c>
      <c r="H571" s="2" t="s">
        <v>68</v>
      </c>
      <c r="I571" s="4">
        <v>2.16</v>
      </c>
      <c r="J571" s="2" t="s">
        <v>69</v>
      </c>
      <c r="K571" s="3">
        <v>165000</v>
      </c>
      <c r="L571" s="3" t="s">
        <v>216</v>
      </c>
      <c r="M571" s="3">
        <v>330000</v>
      </c>
      <c r="N571" s="5">
        <v>45267</v>
      </c>
      <c r="O571" s="43">
        <f t="shared" si="44"/>
        <v>4</v>
      </c>
      <c r="P571" s="43">
        <f t="shared" si="42"/>
        <v>12</v>
      </c>
      <c r="Q571" s="5">
        <v>45271</v>
      </c>
      <c r="R571" s="43">
        <f t="shared" si="45"/>
        <v>12</v>
      </c>
      <c r="S571" s="2"/>
      <c r="T571" s="2"/>
      <c r="U571" s="6">
        <v>0</v>
      </c>
      <c r="V571" s="45">
        <f t="shared" si="43"/>
        <v>330000</v>
      </c>
      <c r="W571" s="2" t="s">
        <v>71</v>
      </c>
      <c r="X571" t="str">
        <f t="shared" si="41"/>
        <v>1000001010KERAMIK 123RIZALAGT602422CRdPetrella Grigio60X602BOX2,16M2165000Abu-abu3300004526741245271120330000Depok</v>
      </c>
    </row>
    <row r="572" spans="1:24" x14ac:dyDescent="0.3">
      <c r="A572" s="2">
        <v>1000001010</v>
      </c>
      <c r="B572" s="2" t="s">
        <v>63</v>
      </c>
      <c r="C572" s="2" t="s">
        <v>82</v>
      </c>
      <c r="D572" s="2" t="s">
        <v>227</v>
      </c>
      <c r="E572" s="2" t="s">
        <v>228</v>
      </c>
      <c r="F572" s="2" t="s">
        <v>67</v>
      </c>
      <c r="G572" s="3">
        <v>7</v>
      </c>
      <c r="H572" s="2" t="s">
        <v>68</v>
      </c>
      <c r="I572" s="4">
        <v>7.56</v>
      </c>
      <c r="J572" s="2" t="s">
        <v>69</v>
      </c>
      <c r="K572" s="3">
        <v>165000</v>
      </c>
      <c r="L572" s="3" t="s">
        <v>216</v>
      </c>
      <c r="M572" s="3">
        <v>1155000</v>
      </c>
      <c r="N572" s="5">
        <v>45271</v>
      </c>
      <c r="O572" s="43">
        <f t="shared" si="44"/>
        <v>1</v>
      </c>
      <c r="P572" s="43">
        <f t="shared" si="42"/>
        <v>12</v>
      </c>
      <c r="Q572" s="5">
        <v>45272</v>
      </c>
      <c r="R572" s="43">
        <f t="shared" si="45"/>
        <v>12</v>
      </c>
      <c r="S572" s="2"/>
      <c r="T572" s="2"/>
      <c r="U572" s="6">
        <v>0</v>
      </c>
      <c r="V572" s="45">
        <f t="shared" si="43"/>
        <v>1155000</v>
      </c>
      <c r="W572" s="2" t="s">
        <v>71</v>
      </c>
      <c r="X572" t="str">
        <f t="shared" si="41"/>
        <v>1000001010KERAMIK 123RIZALAGT602059RdMarmifera White60X607BOX7,56M2165000Abu-abu115500045271112452721201155000Depok</v>
      </c>
    </row>
    <row r="573" spans="1:24" x14ac:dyDescent="0.3">
      <c r="A573" s="2">
        <v>1000001010</v>
      </c>
      <c r="B573" s="2" t="s">
        <v>63</v>
      </c>
      <c r="C573" s="2" t="s">
        <v>82</v>
      </c>
      <c r="D573" s="2" t="s">
        <v>217</v>
      </c>
      <c r="E573" s="2" t="s">
        <v>218</v>
      </c>
      <c r="F573" s="2" t="s">
        <v>67</v>
      </c>
      <c r="G573" s="3">
        <v>10</v>
      </c>
      <c r="H573" s="2" t="s">
        <v>68</v>
      </c>
      <c r="I573" s="4">
        <v>10.8</v>
      </c>
      <c r="J573" s="2" t="s">
        <v>69</v>
      </c>
      <c r="K573" s="3">
        <v>165000</v>
      </c>
      <c r="L573" s="3" t="s">
        <v>216</v>
      </c>
      <c r="M573" s="3">
        <v>1650000</v>
      </c>
      <c r="N573" s="5">
        <v>45272</v>
      </c>
      <c r="O573" s="43">
        <f t="shared" si="44"/>
        <v>2</v>
      </c>
      <c r="P573" s="43">
        <f t="shared" si="42"/>
        <v>12</v>
      </c>
      <c r="Q573" s="5">
        <v>45273</v>
      </c>
      <c r="R573" s="43">
        <f t="shared" si="45"/>
        <v>12</v>
      </c>
      <c r="S573" s="2"/>
      <c r="T573" s="2"/>
      <c r="U573" s="6">
        <v>0</v>
      </c>
      <c r="V573" s="45">
        <f t="shared" si="43"/>
        <v>1650000</v>
      </c>
      <c r="W573" s="2" t="s">
        <v>71</v>
      </c>
      <c r="X573" t="str">
        <f t="shared" si="41"/>
        <v>1000001010KERAMIK 123RIZALAGT602421CRdPetrella Perla60X6010BOX10,8M2165000Abu-abu165000045272212452731201650000Depok</v>
      </c>
    </row>
    <row r="574" spans="1:24" x14ac:dyDescent="0.3">
      <c r="A574" s="2">
        <v>1000001212</v>
      </c>
      <c r="B574" s="2" t="s">
        <v>72</v>
      </c>
      <c r="C574" s="2" t="s">
        <v>64</v>
      </c>
      <c r="D574" s="2" t="s">
        <v>217</v>
      </c>
      <c r="E574" s="2" t="s">
        <v>218</v>
      </c>
      <c r="F574" s="2" t="s">
        <v>67</v>
      </c>
      <c r="G574" s="3">
        <v>1</v>
      </c>
      <c r="H574" s="2" t="s">
        <v>68</v>
      </c>
      <c r="I574" s="4">
        <v>1.08</v>
      </c>
      <c r="J574" s="2" t="s">
        <v>69</v>
      </c>
      <c r="K574" s="3">
        <v>165000</v>
      </c>
      <c r="L574" s="3" t="s">
        <v>216</v>
      </c>
      <c r="M574" s="3">
        <v>165000</v>
      </c>
      <c r="N574" s="5">
        <v>45279</v>
      </c>
      <c r="O574" s="43">
        <f t="shared" si="44"/>
        <v>2</v>
      </c>
      <c r="P574" s="43">
        <f t="shared" si="42"/>
        <v>12</v>
      </c>
      <c r="Q574" s="5">
        <v>45279</v>
      </c>
      <c r="R574" s="43">
        <f t="shared" si="45"/>
        <v>12</v>
      </c>
      <c r="S574" s="2"/>
      <c r="T574" s="2"/>
      <c r="U574" s="6">
        <v>0</v>
      </c>
      <c r="V574" s="45">
        <f t="shared" si="43"/>
        <v>165000</v>
      </c>
      <c r="W574" s="2" t="s">
        <v>75</v>
      </c>
      <c r="X574" t="str">
        <f t="shared" si="41"/>
        <v>1000001212KARYA MATERIALBAMBANGAGT602421CRdPetrella Perla60X601BOX1,08M2165000Abu-abu1650004527921245279120165000Bekasi</v>
      </c>
    </row>
    <row r="575" spans="1:24" x14ac:dyDescent="0.3">
      <c r="A575" s="2">
        <v>1000001212</v>
      </c>
      <c r="B575" s="2" t="s">
        <v>72</v>
      </c>
      <c r="C575" s="2" t="s">
        <v>64</v>
      </c>
      <c r="D575" s="2" t="s">
        <v>219</v>
      </c>
      <c r="E575" s="2" t="s">
        <v>220</v>
      </c>
      <c r="F575" s="2" t="s">
        <v>67</v>
      </c>
      <c r="G575" s="3">
        <v>1</v>
      </c>
      <c r="H575" s="2" t="s">
        <v>68</v>
      </c>
      <c r="I575" s="4">
        <v>1.08</v>
      </c>
      <c r="J575" s="2" t="s">
        <v>69</v>
      </c>
      <c r="K575" s="3">
        <v>165000</v>
      </c>
      <c r="L575" s="3" t="s">
        <v>216</v>
      </c>
      <c r="M575" s="3">
        <v>165000</v>
      </c>
      <c r="N575" s="5">
        <v>45272</v>
      </c>
      <c r="O575" s="43">
        <f t="shared" si="44"/>
        <v>2</v>
      </c>
      <c r="P575" s="43">
        <f t="shared" si="42"/>
        <v>12</v>
      </c>
      <c r="Q575" s="5">
        <v>45272</v>
      </c>
      <c r="R575" s="43">
        <f t="shared" si="45"/>
        <v>12</v>
      </c>
      <c r="S575" s="2"/>
      <c r="T575" s="2"/>
      <c r="U575" s="6">
        <v>0</v>
      </c>
      <c r="V575" s="45">
        <f t="shared" si="43"/>
        <v>165000</v>
      </c>
      <c r="W575" s="2" t="s">
        <v>75</v>
      </c>
      <c r="X575" t="str">
        <f t="shared" si="41"/>
        <v>1000001212KARYA MATERIALBAMBANGAGT602422CRdPetrella Grigio60X601BOX1,08M2165000Abu-abu1650004527221245272120165000Bekasi</v>
      </c>
    </row>
    <row r="576" spans="1:24" x14ac:dyDescent="0.3">
      <c r="A576" s="2">
        <v>1000001212</v>
      </c>
      <c r="B576" s="2" t="s">
        <v>72</v>
      </c>
      <c r="C576" s="2" t="s">
        <v>64</v>
      </c>
      <c r="D576" s="2" t="s">
        <v>219</v>
      </c>
      <c r="E576" s="2" t="s">
        <v>220</v>
      </c>
      <c r="F576" s="2" t="s">
        <v>67</v>
      </c>
      <c r="G576" s="3">
        <v>7</v>
      </c>
      <c r="H576" s="2" t="s">
        <v>68</v>
      </c>
      <c r="I576" s="4">
        <v>7.56</v>
      </c>
      <c r="J576" s="2" t="s">
        <v>69</v>
      </c>
      <c r="K576" s="3">
        <v>165000</v>
      </c>
      <c r="L576" s="3" t="s">
        <v>216</v>
      </c>
      <c r="M576" s="3">
        <v>1155000</v>
      </c>
      <c r="N576" s="5">
        <v>44972</v>
      </c>
      <c r="O576" s="43">
        <f t="shared" si="44"/>
        <v>3</v>
      </c>
      <c r="P576" s="43">
        <f t="shared" si="42"/>
        <v>2</v>
      </c>
      <c r="Q576" s="5">
        <v>44974</v>
      </c>
      <c r="R576" s="43">
        <f t="shared" si="45"/>
        <v>2</v>
      </c>
      <c r="S576" s="2"/>
      <c r="T576" s="2"/>
      <c r="U576" s="6">
        <v>0</v>
      </c>
      <c r="V576" s="45">
        <f t="shared" si="43"/>
        <v>1155000</v>
      </c>
      <c r="W576" s="2" t="s">
        <v>75</v>
      </c>
      <c r="X576" t="str">
        <f t="shared" si="41"/>
        <v>1000001212KARYA MATERIALBAMBANGAGT602422CRdPetrella Grigio60X607BOX7,56M2165000Abu-abu1155000449723244974201155000Bekasi</v>
      </c>
    </row>
    <row r="577" spans="1:24" x14ac:dyDescent="0.3">
      <c r="A577" s="2">
        <v>1000001212</v>
      </c>
      <c r="B577" s="2" t="s">
        <v>72</v>
      </c>
      <c r="C577" s="2" t="s">
        <v>64</v>
      </c>
      <c r="D577" s="2" t="s">
        <v>223</v>
      </c>
      <c r="E577" s="2" t="s">
        <v>224</v>
      </c>
      <c r="F577" s="2" t="s">
        <v>67</v>
      </c>
      <c r="G577" s="3">
        <v>47</v>
      </c>
      <c r="H577" s="2" t="s">
        <v>68</v>
      </c>
      <c r="I577" s="4">
        <v>50.76</v>
      </c>
      <c r="J577" s="2" t="s">
        <v>69</v>
      </c>
      <c r="K577" s="3">
        <v>165000</v>
      </c>
      <c r="L577" s="3" t="s">
        <v>216</v>
      </c>
      <c r="M577" s="3">
        <v>7755000</v>
      </c>
      <c r="N577" s="5">
        <v>44980</v>
      </c>
      <c r="O577" s="43">
        <f t="shared" si="44"/>
        <v>4</v>
      </c>
      <c r="P577" s="43">
        <f t="shared" si="42"/>
        <v>2</v>
      </c>
      <c r="Q577" s="5">
        <v>44980</v>
      </c>
      <c r="R577" s="43">
        <f t="shared" si="45"/>
        <v>2</v>
      </c>
      <c r="S577" s="2"/>
      <c r="T577" s="2"/>
      <c r="U577" s="6">
        <v>0</v>
      </c>
      <c r="V577" s="45">
        <f t="shared" si="43"/>
        <v>7755000</v>
      </c>
      <c r="W577" s="2" t="s">
        <v>75</v>
      </c>
      <c r="X577" t="str">
        <f t="shared" si="41"/>
        <v>1000001212KARYA MATERIALBAMBANGAGT602141CRdStanford Charcoal60X6047BOX50,76M2165000Abu-abu7755000449804244980207755000Bekasi</v>
      </c>
    </row>
    <row r="578" spans="1:24" x14ac:dyDescent="0.3">
      <c r="A578" s="2">
        <v>1000001212</v>
      </c>
      <c r="B578" s="2" t="s">
        <v>72</v>
      </c>
      <c r="C578" s="2" t="s">
        <v>64</v>
      </c>
      <c r="D578" s="2" t="s">
        <v>217</v>
      </c>
      <c r="E578" s="2" t="s">
        <v>218</v>
      </c>
      <c r="F578" s="2" t="s">
        <v>67</v>
      </c>
      <c r="G578" s="3">
        <v>3</v>
      </c>
      <c r="H578" s="2" t="s">
        <v>68</v>
      </c>
      <c r="I578" s="4">
        <v>3.24</v>
      </c>
      <c r="J578" s="2" t="s">
        <v>69</v>
      </c>
      <c r="K578" s="3">
        <v>165000</v>
      </c>
      <c r="L578" s="3" t="s">
        <v>216</v>
      </c>
      <c r="M578" s="3">
        <v>495000</v>
      </c>
      <c r="N578" s="5">
        <v>44981</v>
      </c>
      <c r="O578" s="43">
        <f t="shared" si="44"/>
        <v>5</v>
      </c>
      <c r="P578" s="43">
        <f t="shared" si="42"/>
        <v>2</v>
      </c>
      <c r="Q578" s="5">
        <v>44984</v>
      </c>
      <c r="R578" s="43">
        <f t="shared" si="45"/>
        <v>2</v>
      </c>
      <c r="S578" s="2"/>
      <c r="T578" s="2"/>
      <c r="U578" s="6">
        <v>0</v>
      </c>
      <c r="V578" s="45">
        <f t="shared" si="43"/>
        <v>495000</v>
      </c>
      <c r="W578" s="2" t="s">
        <v>75</v>
      </c>
      <c r="X578" t="str">
        <f t="shared" ref="X578:X641" si="46">_xlfn.CONCAT(A578:W578)</f>
        <v>1000001212KARYA MATERIALBAMBANGAGT602421CRdPetrella Perla60X603BOX3,24M2165000Abu-abu49500044981524498420495000Bekasi</v>
      </c>
    </row>
    <row r="579" spans="1:24" x14ac:dyDescent="0.3">
      <c r="A579" s="2">
        <v>1000001212</v>
      </c>
      <c r="B579" s="2" t="s">
        <v>72</v>
      </c>
      <c r="C579" s="2" t="s">
        <v>64</v>
      </c>
      <c r="D579" s="2" t="s">
        <v>219</v>
      </c>
      <c r="E579" s="2" t="s">
        <v>220</v>
      </c>
      <c r="F579" s="2" t="s">
        <v>67</v>
      </c>
      <c r="G579" s="3">
        <v>35</v>
      </c>
      <c r="H579" s="2" t="s">
        <v>68</v>
      </c>
      <c r="I579" s="4">
        <v>37.799999999999997</v>
      </c>
      <c r="J579" s="2" t="s">
        <v>69</v>
      </c>
      <c r="K579" s="3">
        <v>165000</v>
      </c>
      <c r="L579" s="3" t="s">
        <v>216</v>
      </c>
      <c r="M579" s="3">
        <v>5775000</v>
      </c>
      <c r="N579" s="5">
        <v>44981</v>
      </c>
      <c r="O579" s="43">
        <f t="shared" si="44"/>
        <v>5</v>
      </c>
      <c r="P579" s="43">
        <f t="shared" ref="P579:P642" si="47">MONTH(N579)</f>
        <v>2</v>
      </c>
      <c r="Q579" s="5">
        <v>44984</v>
      </c>
      <c r="R579" s="43">
        <f t="shared" si="45"/>
        <v>2</v>
      </c>
      <c r="S579" s="2"/>
      <c r="T579" s="2"/>
      <c r="U579" s="6">
        <v>0</v>
      </c>
      <c r="V579" s="45">
        <f t="shared" ref="V579:V642" si="48">M579-U579</f>
        <v>5775000</v>
      </c>
      <c r="W579" s="2" t="s">
        <v>75</v>
      </c>
      <c r="X579" t="str">
        <f t="shared" si="46"/>
        <v>1000001212KARYA MATERIALBAMBANGAGT602422CRdPetrella Grigio60X6035BOX37,8M2165000Abu-abu5775000449815244984205775000Bekasi</v>
      </c>
    </row>
    <row r="580" spans="1:24" x14ac:dyDescent="0.3">
      <c r="A580" s="2">
        <v>1000001212</v>
      </c>
      <c r="B580" s="2" t="s">
        <v>72</v>
      </c>
      <c r="C580" s="2" t="s">
        <v>64</v>
      </c>
      <c r="D580" s="2" t="s">
        <v>217</v>
      </c>
      <c r="E580" s="2" t="s">
        <v>218</v>
      </c>
      <c r="F580" s="2" t="s">
        <v>67</v>
      </c>
      <c r="G580" s="3">
        <v>3</v>
      </c>
      <c r="H580" s="2" t="s">
        <v>68</v>
      </c>
      <c r="I580" s="4">
        <v>3.24</v>
      </c>
      <c r="J580" s="2" t="s">
        <v>69</v>
      </c>
      <c r="K580" s="3">
        <v>165000</v>
      </c>
      <c r="L580" s="3" t="s">
        <v>216</v>
      </c>
      <c r="M580" s="3">
        <v>495000</v>
      </c>
      <c r="N580" s="5">
        <v>44964</v>
      </c>
      <c r="O580" s="43">
        <f t="shared" si="44"/>
        <v>2</v>
      </c>
      <c r="P580" s="43">
        <f t="shared" si="47"/>
        <v>2</v>
      </c>
      <c r="Q580" s="5">
        <v>44970</v>
      </c>
      <c r="R580" s="43">
        <f t="shared" si="45"/>
        <v>2</v>
      </c>
      <c r="S580" s="2"/>
      <c r="T580" s="2"/>
      <c r="U580" s="6">
        <v>0</v>
      </c>
      <c r="V580" s="45">
        <f t="shared" si="48"/>
        <v>495000</v>
      </c>
      <c r="W580" s="2" t="s">
        <v>75</v>
      </c>
      <c r="X580" t="str">
        <f t="shared" si="46"/>
        <v>1000001212KARYA MATERIALBAMBANGAGT602421CRdPetrella Perla60X603BOX3,24M2165000Abu-abu49500044964224497020495000Bekasi</v>
      </c>
    </row>
    <row r="581" spans="1:24" x14ac:dyDescent="0.3">
      <c r="A581" s="2">
        <v>1000001212</v>
      </c>
      <c r="B581" s="2" t="s">
        <v>72</v>
      </c>
      <c r="C581" s="2" t="s">
        <v>64</v>
      </c>
      <c r="D581" s="2" t="s">
        <v>214</v>
      </c>
      <c r="E581" s="2" t="s">
        <v>215</v>
      </c>
      <c r="F581" s="2" t="s">
        <v>67</v>
      </c>
      <c r="G581" s="3">
        <v>44</v>
      </c>
      <c r="H581" s="2" t="s">
        <v>68</v>
      </c>
      <c r="I581" s="4">
        <v>47.52</v>
      </c>
      <c r="J581" s="2" t="s">
        <v>69</v>
      </c>
      <c r="K581" s="3">
        <v>165000</v>
      </c>
      <c r="L581" s="3" t="s">
        <v>216</v>
      </c>
      <c r="M581" s="3">
        <v>7260000</v>
      </c>
      <c r="N581" s="5">
        <v>44988</v>
      </c>
      <c r="O581" s="43">
        <f t="shared" si="44"/>
        <v>5</v>
      </c>
      <c r="P581" s="43">
        <f t="shared" si="47"/>
        <v>3</v>
      </c>
      <c r="Q581" s="5">
        <v>44988</v>
      </c>
      <c r="R581" s="43">
        <f t="shared" si="45"/>
        <v>3</v>
      </c>
      <c r="S581" s="2" t="s">
        <v>17</v>
      </c>
      <c r="T581" s="2" t="s">
        <v>91</v>
      </c>
      <c r="U581" s="6">
        <v>1500</v>
      </c>
      <c r="V581" s="45">
        <f t="shared" si="48"/>
        <v>7258500</v>
      </c>
      <c r="W581" s="2" t="s">
        <v>75</v>
      </c>
      <c r="X581" t="str">
        <f t="shared" si="46"/>
        <v>1000001212KARYA MATERIALBAMBANGAGT602139CRdStanford Perla60X6044BOX47,52M2165000Abu-abu72600004498853449883Promo LebaranPromo Diskon Langsung15007258500Bekasi</v>
      </c>
    </row>
    <row r="582" spans="1:24" x14ac:dyDescent="0.3">
      <c r="A582" s="2">
        <v>1000001212</v>
      </c>
      <c r="B582" s="2" t="s">
        <v>72</v>
      </c>
      <c r="C582" s="2" t="s">
        <v>64</v>
      </c>
      <c r="D582" s="2" t="s">
        <v>223</v>
      </c>
      <c r="E582" s="2" t="s">
        <v>224</v>
      </c>
      <c r="F582" s="2" t="s">
        <v>67</v>
      </c>
      <c r="G582" s="3">
        <v>14</v>
      </c>
      <c r="H582" s="2" t="s">
        <v>68</v>
      </c>
      <c r="I582" s="4">
        <v>15.12</v>
      </c>
      <c r="J582" s="2" t="s">
        <v>69</v>
      </c>
      <c r="K582" s="3">
        <v>165000</v>
      </c>
      <c r="L582" s="3" t="s">
        <v>216</v>
      </c>
      <c r="M582" s="3">
        <v>2310000</v>
      </c>
      <c r="N582" s="5">
        <v>44993</v>
      </c>
      <c r="O582" s="43">
        <f t="shared" ref="O582:O645" si="49">WEEKDAY(N582,2)</f>
        <v>3</v>
      </c>
      <c r="P582" s="43">
        <f t="shared" si="47"/>
        <v>3</v>
      </c>
      <c r="Q582" s="5">
        <v>44993</v>
      </c>
      <c r="R582" s="43">
        <f t="shared" ref="R582:R645" si="50">MONTH(Q582)</f>
        <v>3</v>
      </c>
      <c r="S582" s="2" t="s">
        <v>17</v>
      </c>
      <c r="T582" s="2" t="s">
        <v>91</v>
      </c>
      <c r="U582" s="6">
        <v>1500</v>
      </c>
      <c r="V582" s="45">
        <f t="shared" si="48"/>
        <v>2308500</v>
      </c>
      <c r="W582" s="2" t="s">
        <v>75</v>
      </c>
      <c r="X582" t="str">
        <f t="shared" si="46"/>
        <v>1000001212KARYA MATERIALBAMBANGAGT602141CRdStanford Charcoal60X6014BOX15,12M2165000Abu-abu23100004499333449933Promo LebaranPromo Diskon Langsung15002308500Bekasi</v>
      </c>
    </row>
    <row r="583" spans="1:24" x14ac:dyDescent="0.3">
      <c r="A583" s="2">
        <v>1000001212</v>
      </c>
      <c r="B583" s="2" t="s">
        <v>72</v>
      </c>
      <c r="C583" s="2" t="s">
        <v>64</v>
      </c>
      <c r="D583" s="2" t="s">
        <v>217</v>
      </c>
      <c r="E583" s="2" t="s">
        <v>218</v>
      </c>
      <c r="F583" s="2" t="s">
        <v>67</v>
      </c>
      <c r="G583" s="3">
        <v>1</v>
      </c>
      <c r="H583" s="2" t="s">
        <v>68</v>
      </c>
      <c r="I583" s="4">
        <v>1.08</v>
      </c>
      <c r="J583" s="2" t="s">
        <v>69</v>
      </c>
      <c r="K583" s="3">
        <v>165000</v>
      </c>
      <c r="L583" s="3" t="s">
        <v>216</v>
      </c>
      <c r="M583" s="3">
        <v>165000</v>
      </c>
      <c r="N583" s="5">
        <v>44995</v>
      </c>
      <c r="O583" s="43">
        <f t="shared" si="49"/>
        <v>5</v>
      </c>
      <c r="P583" s="43">
        <f t="shared" si="47"/>
        <v>3</v>
      </c>
      <c r="Q583" s="5">
        <v>44995</v>
      </c>
      <c r="R583" s="43">
        <f t="shared" si="50"/>
        <v>3</v>
      </c>
      <c r="S583" s="2" t="s">
        <v>17</v>
      </c>
      <c r="T583" s="2" t="s">
        <v>91</v>
      </c>
      <c r="U583" s="6">
        <v>1500</v>
      </c>
      <c r="V583" s="45">
        <f t="shared" si="48"/>
        <v>163500</v>
      </c>
      <c r="W583" s="2" t="s">
        <v>75</v>
      </c>
      <c r="X583" t="str">
        <f t="shared" si="46"/>
        <v>1000001212KARYA MATERIALBAMBANGAGT602421CRdPetrella Perla60X601BOX1,08M2165000Abu-abu1650004499553449953Promo LebaranPromo Diskon Langsung1500163500Bekasi</v>
      </c>
    </row>
    <row r="584" spans="1:24" x14ac:dyDescent="0.3">
      <c r="A584" s="2">
        <v>1000001212</v>
      </c>
      <c r="B584" s="2" t="s">
        <v>72</v>
      </c>
      <c r="C584" s="2" t="s">
        <v>64</v>
      </c>
      <c r="D584" s="2" t="s">
        <v>225</v>
      </c>
      <c r="E584" s="2" t="s">
        <v>226</v>
      </c>
      <c r="F584" s="2" t="s">
        <v>67</v>
      </c>
      <c r="G584" s="3">
        <v>16</v>
      </c>
      <c r="H584" s="2" t="s">
        <v>68</v>
      </c>
      <c r="I584" s="4">
        <v>17.28</v>
      </c>
      <c r="J584" s="2" t="s">
        <v>69</v>
      </c>
      <c r="K584" s="3">
        <v>165000</v>
      </c>
      <c r="L584" s="3" t="s">
        <v>216</v>
      </c>
      <c r="M584" s="3">
        <v>2640000</v>
      </c>
      <c r="N584" s="5">
        <v>44994</v>
      </c>
      <c r="O584" s="43">
        <f t="shared" si="49"/>
        <v>4</v>
      </c>
      <c r="P584" s="43">
        <f t="shared" si="47"/>
        <v>3</v>
      </c>
      <c r="Q584" s="5">
        <v>44996</v>
      </c>
      <c r="R584" s="43">
        <f t="shared" si="50"/>
        <v>3</v>
      </c>
      <c r="S584" s="2" t="s">
        <v>17</v>
      </c>
      <c r="T584" s="2" t="s">
        <v>91</v>
      </c>
      <c r="U584" s="6">
        <v>1500</v>
      </c>
      <c r="V584" s="45">
        <f t="shared" si="48"/>
        <v>2638500</v>
      </c>
      <c r="W584" s="2" t="s">
        <v>75</v>
      </c>
      <c r="X584" t="str">
        <f t="shared" si="46"/>
        <v>1000001212KARYA MATERIALBAMBANGAGT602140CRdStanford Grigio60X6016BOX17,28M2165000Abu-abu26400004499443449963Promo LebaranPromo Diskon Langsung15002638500Bekasi</v>
      </c>
    </row>
    <row r="585" spans="1:24" x14ac:dyDescent="0.3">
      <c r="A585" s="2">
        <v>1000001212</v>
      </c>
      <c r="B585" s="2" t="s">
        <v>72</v>
      </c>
      <c r="C585" s="2" t="s">
        <v>64</v>
      </c>
      <c r="D585" s="2" t="s">
        <v>214</v>
      </c>
      <c r="E585" s="2" t="s">
        <v>215</v>
      </c>
      <c r="F585" s="2" t="s">
        <v>67</v>
      </c>
      <c r="G585" s="3">
        <v>13</v>
      </c>
      <c r="H585" s="2" t="s">
        <v>68</v>
      </c>
      <c r="I585" s="4">
        <v>14.04</v>
      </c>
      <c r="J585" s="2" t="s">
        <v>69</v>
      </c>
      <c r="K585" s="3">
        <v>165000</v>
      </c>
      <c r="L585" s="3" t="s">
        <v>216</v>
      </c>
      <c r="M585" s="3">
        <v>2145000</v>
      </c>
      <c r="N585" s="5">
        <v>44998</v>
      </c>
      <c r="O585" s="43">
        <f t="shared" si="49"/>
        <v>1</v>
      </c>
      <c r="P585" s="43">
        <f t="shared" si="47"/>
        <v>3</v>
      </c>
      <c r="Q585" s="5">
        <v>44998</v>
      </c>
      <c r="R585" s="43">
        <f t="shared" si="50"/>
        <v>3</v>
      </c>
      <c r="S585" s="2" t="s">
        <v>17</v>
      </c>
      <c r="T585" s="2" t="s">
        <v>91</v>
      </c>
      <c r="U585" s="6">
        <v>1500</v>
      </c>
      <c r="V585" s="45">
        <f t="shared" si="48"/>
        <v>2143500</v>
      </c>
      <c r="W585" s="2" t="s">
        <v>75</v>
      </c>
      <c r="X585" t="str">
        <f t="shared" si="46"/>
        <v>1000001212KARYA MATERIALBAMBANGAGT602139CRdStanford Perla60X6013BOX14,04M2165000Abu-abu21450004499813449983Promo LebaranPromo Diskon Langsung15002143500Bekasi</v>
      </c>
    </row>
    <row r="586" spans="1:24" x14ac:dyDescent="0.3">
      <c r="A586" s="2">
        <v>1000001212</v>
      </c>
      <c r="B586" s="2" t="s">
        <v>72</v>
      </c>
      <c r="C586" s="2" t="s">
        <v>64</v>
      </c>
      <c r="D586" s="2" t="s">
        <v>225</v>
      </c>
      <c r="E586" s="2" t="s">
        <v>226</v>
      </c>
      <c r="F586" s="2" t="s">
        <v>67</v>
      </c>
      <c r="G586" s="3">
        <v>28</v>
      </c>
      <c r="H586" s="2" t="s">
        <v>68</v>
      </c>
      <c r="I586" s="4">
        <v>30.24</v>
      </c>
      <c r="J586" s="2" t="s">
        <v>69</v>
      </c>
      <c r="K586" s="3">
        <v>165000</v>
      </c>
      <c r="L586" s="3" t="s">
        <v>216</v>
      </c>
      <c r="M586" s="3">
        <v>4620000</v>
      </c>
      <c r="N586" s="5">
        <v>44999</v>
      </c>
      <c r="O586" s="43">
        <f t="shared" si="49"/>
        <v>2</v>
      </c>
      <c r="P586" s="43">
        <f t="shared" si="47"/>
        <v>3</v>
      </c>
      <c r="Q586" s="5">
        <v>44999</v>
      </c>
      <c r="R586" s="43">
        <f t="shared" si="50"/>
        <v>3</v>
      </c>
      <c r="S586" s="2" t="s">
        <v>17</v>
      </c>
      <c r="T586" s="2" t="s">
        <v>91</v>
      </c>
      <c r="U586" s="6">
        <v>1500</v>
      </c>
      <c r="V586" s="45">
        <f t="shared" si="48"/>
        <v>4618500</v>
      </c>
      <c r="W586" s="2" t="s">
        <v>75</v>
      </c>
      <c r="X586" t="str">
        <f t="shared" si="46"/>
        <v>1000001212KARYA MATERIALBAMBANGAGT602140CRdStanford Grigio60X6028BOX30,24M2165000Abu-abu46200004499923449993Promo LebaranPromo Diskon Langsung15004618500Bekasi</v>
      </c>
    </row>
    <row r="587" spans="1:24" x14ac:dyDescent="0.3">
      <c r="A587" s="2">
        <v>1000001212</v>
      </c>
      <c r="B587" s="2" t="s">
        <v>72</v>
      </c>
      <c r="C587" s="2" t="s">
        <v>64</v>
      </c>
      <c r="D587" s="2" t="s">
        <v>217</v>
      </c>
      <c r="E587" s="2" t="s">
        <v>218</v>
      </c>
      <c r="F587" s="2" t="s">
        <v>67</v>
      </c>
      <c r="G587" s="3">
        <v>5</v>
      </c>
      <c r="H587" s="2" t="s">
        <v>68</v>
      </c>
      <c r="I587" s="4">
        <v>5.4</v>
      </c>
      <c r="J587" s="2" t="s">
        <v>69</v>
      </c>
      <c r="K587" s="3">
        <v>165000</v>
      </c>
      <c r="L587" s="3" t="s">
        <v>216</v>
      </c>
      <c r="M587" s="3">
        <v>825000</v>
      </c>
      <c r="N587" s="5">
        <v>44999</v>
      </c>
      <c r="O587" s="43">
        <f t="shared" si="49"/>
        <v>2</v>
      </c>
      <c r="P587" s="43">
        <f t="shared" si="47"/>
        <v>3</v>
      </c>
      <c r="Q587" s="5">
        <v>45000</v>
      </c>
      <c r="R587" s="43">
        <f t="shared" si="50"/>
        <v>3</v>
      </c>
      <c r="S587" s="2" t="s">
        <v>17</v>
      </c>
      <c r="T587" s="2" t="s">
        <v>91</v>
      </c>
      <c r="U587" s="6">
        <v>1500</v>
      </c>
      <c r="V587" s="45">
        <f t="shared" si="48"/>
        <v>823500</v>
      </c>
      <c r="W587" s="2" t="s">
        <v>75</v>
      </c>
      <c r="X587" t="str">
        <f t="shared" si="46"/>
        <v>1000001212KARYA MATERIALBAMBANGAGT602421CRdPetrella Perla60X605BOX5,4M2165000Abu-abu8250004499923450003Promo LebaranPromo Diskon Langsung1500823500Bekasi</v>
      </c>
    </row>
    <row r="588" spans="1:24" x14ac:dyDescent="0.3">
      <c r="A588" s="2">
        <v>1000001212</v>
      </c>
      <c r="B588" s="2" t="s">
        <v>72</v>
      </c>
      <c r="C588" s="2" t="s">
        <v>64</v>
      </c>
      <c r="D588" s="2" t="s">
        <v>221</v>
      </c>
      <c r="E588" s="2" t="s">
        <v>222</v>
      </c>
      <c r="F588" s="2" t="s">
        <v>67</v>
      </c>
      <c r="G588" s="3">
        <v>29</v>
      </c>
      <c r="H588" s="2" t="s">
        <v>68</v>
      </c>
      <c r="I588" s="4">
        <v>31.32</v>
      </c>
      <c r="J588" s="2" t="s">
        <v>69</v>
      </c>
      <c r="K588" s="3">
        <v>165000</v>
      </c>
      <c r="L588" s="3" t="s">
        <v>216</v>
      </c>
      <c r="M588" s="3">
        <v>4785000</v>
      </c>
      <c r="N588" s="5">
        <v>45000</v>
      </c>
      <c r="O588" s="43">
        <f t="shared" si="49"/>
        <v>3</v>
      </c>
      <c r="P588" s="43">
        <f t="shared" si="47"/>
        <v>3</v>
      </c>
      <c r="Q588" s="5">
        <v>45002</v>
      </c>
      <c r="R588" s="43">
        <f t="shared" si="50"/>
        <v>3</v>
      </c>
      <c r="S588" s="2" t="s">
        <v>17</v>
      </c>
      <c r="T588" s="2" t="s">
        <v>91</v>
      </c>
      <c r="U588" s="6">
        <v>1500</v>
      </c>
      <c r="V588" s="45">
        <f t="shared" si="48"/>
        <v>4783500</v>
      </c>
      <c r="W588" s="2" t="s">
        <v>75</v>
      </c>
      <c r="X588" t="str">
        <f t="shared" si="46"/>
        <v>1000001212KARYA MATERIALBAMBANGAGT602423CRdPetrella Charcoal60X6029BOX31,32M2165000Abu-abu47850004500033450023Promo LebaranPromo Diskon Langsung15004783500Bekasi</v>
      </c>
    </row>
    <row r="589" spans="1:24" x14ac:dyDescent="0.3">
      <c r="A589" s="2">
        <v>1000001212</v>
      </c>
      <c r="B589" s="2" t="s">
        <v>72</v>
      </c>
      <c r="C589" s="2" t="s">
        <v>64</v>
      </c>
      <c r="D589" s="2" t="s">
        <v>221</v>
      </c>
      <c r="E589" s="2" t="s">
        <v>222</v>
      </c>
      <c r="F589" s="2" t="s">
        <v>67</v>
      </c>
      <c r="G589" s="3">
        <v>1</v>
      </c>
      <c r="H589" s="2" t="s">
        <v>68</v>
      </c>
      <c r="I589" s="4">
        <v>1.08</v>
      </c>
      <c r="J589" s="2" t="s">
        <v>69</v>
      </c>
      <c r="K589" s="3">
        <v>165000</v>
      </c>
      <c r="L589" s="3" t="s">
        <v>216</v>
      </c>
      <c r="M589" s="3">
        <v>165000</v>
      </c>
      <c r="N589" s="5">
        <v>45012</v>
      </c>
      <c r="O589" s="43">
        <f t="shared" si="49"/>
        <v>1</v>
      </c>
      <c r="P589" s="43">
        <f t="shared" si="47"/>
        <v>3</v>
      </c>
      <c r="Q589" s="5">
        <v>45012</v>
      </c>
      <c r="R589" s="43">
        <f t="shared" si="50"/>
        <v>3</v>
      </c>
      <c r="S589" s="2" t="s">
        <v>17</v>
      </c>
      <c r="T589" s="2" t="s">
        <v>91</v>
      </c>
      <c r="U589" s="6">
        <v>1500</v>
      </c>
      <c r="V589" s="45">
        <f t="shared" si="48"/>
        <v>163500</v>
      </c>
      <c r="W589" s="2" t="s">
        <v>75</v>
      </c>
      <c r="X589" t="str">
        <f t="shared" si="46"/>
        <v>1000001212KARYA MATERIALBAMBANGAGT602423CRdPetrella Charcoal60X601BOX1,08M2165000Abu-abu1650004501213450123Promo LebaranPromo Diskon Langsung1500163500Bekasi</v>
      </c>
    </row>
    <row r="590" spans="1:24" x14ac:dyDescent="0.3">
      <c r="A590" s="2">
        <v>1000001212</v>
      </c>
      <c r="B590" s="2" t="s">
        <v>72</v>
      </c>
      <c r="C590" s="2" t="s">
        <v>64</v>
      </c>
      <c r="D590" s="2" t="s">
        <v>221</v>
      </c>
      <c r="E590" s="2" t="s">
        <v>222</v>
      </c>
      <c r="F590" s="2" t="s">
        <v>67</v>
      </c>
      <c r="G590" s="3">
        <v>26</v>
      </c>
      <c r="H590" s="2" t="s">
        <v>68</v>
      </c>
      <c r="I590" s="4">
        <v>28.08</v>
      </c>
      <c r="J590" s="2" t="s">
        <v>69</v>
      </c>
      <c r="K590" s="3">
        <v>165000</v>
      </c>
      <c r="L590" s="3" t="s">
        <v>216</v>
      </c>
      <c r="M590" s="3">
        <v>4290000</v>
      </c>
      <c r="N590" s="5">
        <v>45010</v>
      </c>
      <c r="O590" s="43">
        <f t="shared" si="49"/>
        <v>6</v>
      </c>
      <c r="P590" s="43">
        <f t="shared" si="47"/>
        <v>3</v>
      </c>
      <c r="Q590" s="5">
        <v>45013</v>
      </c>
      <c r="R590" s="43">
        <f t="shared" si="50"/>
        <v>3</v>
      </c>
      <c r="S590" s="2" t="s">
        <v>17</v>
      </c>
      <c r="T590" s="2" t="s">
        <v>91</v>
      </c>
      <c r="U590" s="6">
        <v>1500</v>
      </c>
      <c r="V590" s="45">
        <f t="shared" si="48"/>
        <v>4288500</v>
      </c>
      <c r="W590" s="2" t="s">
        <v>75</v>
      </c>
      <c r="X590" t="str">
        <f t="shared" si="46"/>
        <v>1000001212KARYA MATERIALBAMBANGAGT602423CRdPetrella Charcoal60X6026BOX28,08M2165000Abu-abu42900004501063450133Promo LebaranPromo Diskon Langsung15004288500Bekasi</v>
      </c>
    </row>
    <row r="591" spans="1:24" x14ac:dyDescent="0.3">
      <c r="A591" s="2">
        <v>1000001212</v>
      </c>
      <c r="B591" s="2" t="s">
        <v>72</v>
      </c>
      <c r="C591" s="2" t="s">
        <v>64</v>
      </c>
      <c r="D591" s="2" t="s">
        <v>217</v>
      </c>
      <c r="E591" s="2" t="s">
        <v>218</v>
      </c>
      <c r="F591" s="2" t="s">
        <v>67</v>
      </c>
      <c r="G591" s="3">
        <v>1</v>
      </c>
      <c r="H591" s="2" t="s">
        <v>68</v>
      </c>
      <c r="I591" s="4">
        <v>1.08</v>
      </c>
      <c r="J591" s="2" t="s">
        <v>69</v>
      </c>
      <c r="K591" s="3">
        <v>165000</v>
      </c>
      <c r="L591" s="3" t="s">
        <v>216</v>
      </c>
      <c r="M591" s="3">
        <v>165000</v>
      </c>
      <c r="N591" s="5">
        <v>45029</v>
      </c>
      <c r="O591" s="43">
        <f t="shared" si="49"/>
        <v>4</v>
      </c>
      <c r="P591" s="43">
        <f t="shared" si="47"/>
        <v>4</v>
      </c>
      <c r="Q591" s="5">
        <v>45029</v>
      </c>
      <c r="R591" s="43">
        <f t="shared" si="50"/>
        <v>4</v>
      </c>
      <c r="S591" s="2" t="s">
        <v>17</v>
      </c>
      <c r="T591" s="2" t="s">
        <v>91</v>
      </c>
      <c r="U591" s="6">
        <v>1500</v>
      </c>
      <c r="V591" s="45">
        <f t="shared" si="48"/>
        <v>163500</v>
      </c>
      <c r="W591" s="2" t="s">
        <v>75</v>
      </c>
      <c r="X591" t="str">
        <f t="shared" si="46"/>
        <v>1000001212KARYA MATERIALBAMBANGAGT602421CRdPetrella Perla60X601BOX1,08M2165000Abu-abu1650004502944450294Promo LebaranPromo Diskon Langsung1500163500Bekasi</v>
      </c>
    </row>
    <row r="592" spans="1:24" x14ac:dyDescent="0.3">
      <c r="A592" s="2">
        <v>1000001212</v>
      </c>
      <c r="B592" s="2" t="s">
        <v>72</v>
      </c>
      <c r="C592" s="2" t="s">
        <v>64</v>
      </c>
      <c r="D592" s="2" t="s">
        <v>221</v>
      </c>
      <c r="E592" s="2" t="s">
        <v>222</v>
      </c>
      <c r="F592" s="2" t="s">
        <v>67</v>
      </c>
      <c r="G592" s="3">
        <v>3</v>
      </c>
      <c r="H592" s="2" t="s">
        <v>68</v>
      </c>
      <c r="I592" s="4">
        <v>3.24</v>
      </c>
      <c r="J592" s="2" t="s">
        <v>69</v>
      </c>
      <c r="K592" s="3">
        <v>165000</v>
      </c>
      <c r="L592" s="3" t="s">
        <v>216</v>
      </c>
      <c r="M592" s="3">
        <v>495000</v>
      </c>
      <c r="N592" s="5">
        <v>45029</v>
      </c>
      <c r="O592" s="43">
        <f t="shared" si="49"/>
        <v>4</v>
      </c>
      <c r="P592" s="43">
        <f t="shared" si="47"/>
        <v>4</v>
      </c>
      <c r="Q592" s="5">
        <v>45029</v>
      </c>
      <c r="R592" s="43">
        <f t="shared" si="50"/>
        <v>4</v>
      </c>
      <c r="S592" s="2" t="s">
        <v>17</v>
      </c>
      <c r="T592" s="2" t="s">
        <v>91</v>
      </c>
      <c r="U592" s="6">
        <v>1500</v>
      </c>
      <c r="V592" s="45">
        <f t="shared" si="48"/>
        <v>493500</v>
      </c>
      <c r="W592" s="2" t="s">
        <v>75</v>
      </c>
      <c r="X592" t="str">
        <f t="shared" si="46"/>
        <v>1000001212KARYA MATERIALBAMBANGAGT602423CRdPetrella Charcoal60X603BOX3,24M2165000Abu-abu4950004502944450294Promo LebaranPromo Diskon Langsung1500493500Bekasi</v>
      </c>
    </row>
    <row r="593" spans="1:24" x14ac:dyDescent="0.3">
      <c r="A593" s="2">
        <v>1000001212</v>
      </c>
      <c r="B593" s="2" t="s">
        <v>72</v>
      </c>
      <c r="C593" s="2" t="s">
        <v>64</v>
      </c>
      <c r="D593" s="2" t="s">
        <v>219</v>
      </c>
      <c r="E593" s="2" t="s">
        <v>220</v>
      </c>
      <c r="F593" s="2" t="s">
        <v>67</v>
      </c>
      <c r="G593" s="3">
        <v>15</v>
      </c>
      <c r="H593" s="2" t="s">
        <v>68</v>
      </c>
      <c r="I593" s="4">
        <v>16.2</v>
      </c>
      <c r="J593" s="2" t="s">
        <v>69</v>
      </c>
      <c r="K593" s="3">
        <v>165000</v>
      </c>
      <c r="L593" s="3" t="s">
        <v>216</v>
      </c>
      <c r="M593" s="3">
        <v>2475000</v>
      </c>
      <c r="N593" s="5">
        <v>45015</v>
      </c>
      <c r="O593" s="43">
        <f t="shared" si="49"/>
        <v>4</v>
      </c>
      <c r="P593" s="43">
        <f t="shared" si="47"/>
        <v>3</v>
      </c>
      <c r="Q593" s="5">
        <v>45017</v>
      </c>
      <c r="R593" s="43">
        <f t="shared" si="50"/>
        <v>4</v>
      </c>
      <c r="S593" s="2" t="s">
        <v>17</v>
      </c>
      <c r="T593" s="2" t="s">
        <v>91</v>
      </c>
      <c r="U593" s="6">
        <v>1500</v>
      </c>
      <c r="V593" s="45">
        <f t="shared" si="48"/>
        <v>2473500</v>
      </c>
      <c r="W593" s="2" t="s">
        <v>75</v>
      </c>
      <c r="X593" t="str">
        <f t="shared" si="46"/>
        <v>1000001212KARYA MATERIALBAMBANGAGT602422CRdPetrella Grigio60X6015BOX16,2M2165000Abu-abu24750004501543450174Promo LebaranPromo Diskon Langsung15002473500Bekasi</v>
      </c>
    </row>
    <row r="594" spans="1:24" x14ac:dyDescent="0.3">
      <c r="A594" s="2">
        <v>1000001212</v>
      </c>
      <c r="B594" s="2" t="s">
        <v>72</v>
      </c>
      <c r="C594" s="2" t="s">
        <v>64</v>
      </c>
      <c r="D594" s="2" t="s">
        <v>223</v>
      </c>
      <c r="E594" s="2" t="s">
        <v>224</v>
      </c>
      <c r="F594" s="2" t="s">
        <v>67</v>
      </c>
      <c r="G594" s="3">
        <v>22</v>
      </c>
      <c r="H594" s="2" t="s">
        <v>68</v>
      </c>
      <c r="I594" s="4">
        <v>23.76</v>
      </c>
      <c r="J594" s="2" t="s">
        <v>69</v>
      </c>
      <c r="K594" s="3">
        <v>165000</v>
      </c>
      <c r="L594" s="3" t="s">
        <v>216</v>
      </c>
      <c r="M594" s="3">
        <v>3630000</v>
      </c>
      <c r="N594" s="5">
        <v>45050</v>
      </c>
      <c r="O594" s="43">
        <f t="shared" si="49"/>
        <v>4</v>
      </c>
      <c r="P594" s="43">
        <f t="shared" si="47"/>
        <v>5</v>
      </c>
      <c r="Q594" s="5">
        <v>45050</v>
      </c>
      <c r="R594" s="43">
        <f t="shared" si="50"/>
        <v>5</v>
      </c>
      <c r="S594" s="2" t="s">
        <v>17</v>
      </c>
      <c r="T594" s="2" t="s">
        <v>91</v>
      </c>
      <c r="U594" s="6">
        <v>1500</v>
      </c>
      <c r="V594" s="45">
        <f t="shared" si="48"/>
        <v>3628500</v>
      </c>
      <c r="W594" s="2" t="s">
        <v>75</v>
      </c>
      <c r="X594" t="str">
        <f t="shared" si="46"/>
        <v>1000001212KARYA MATERIALBAMBANGAGT602141CRdStanford Charcoal60X6022BOX23,76M2165000Abu-abu36300004505045450505Promo LebaranPromo Diskon Langsung15003628500Bekasi</v>
      </c>
    </row>
    <row r="595" spans="1:24" x14ac:dyDescent="0.3">
      <c r="A595" s="2">
        <v>1000001212</v>
      </c>
      <c r="B595" s="2" t="s">
        <v>72</v>
      </c>
      <c r="C595" s="2" t="s">
        <v>64</v>
      </c>
      <c r="D595" s="2" t="s">
        <v>223</v>
      </c>
      <c r="E595" s="2" t="s">
        <v>224</v>
      </c>
      <c r="F595" s="2" t="s">
        <v>67</v>
      </c>
      <c r="G595" s="3">
        <v>3</v>
      </c>
      <c r="H595" s="2" t="s">
        <v>68</v>
      </c>
      <c r="I595" s="4">
        <v>3.24</v>
      </c>
      <c r="J595" s="2" t="s">
        <v>69</v>
      </c>
      <c r="K595" s="3">
        <v>165000</v>
      </c>
      <c r="L595" s="3" t="s">
        <v>216</v>
      </c>
      <c r="M595" s="3">
        <v>495000</v>
      </c>
      <c r="N595" s="5">
        <v>45063</v>
      </c>
      <c r="O595" s="43">
        <f t="shared" si="49"/>
        <v>3</v>
      </c>
      <c r="P595" s="43">
        <f t="shared" si="47"/>
        <v>5</v>
      </c>
      <c r="Q595" s="5">
        <v>45065</v>
      </c>
      <c r="R595" s="43">
        <f t="shared" si="50"/>
        <v>5</v>
      </c>
      <c r="S595" s="2" t="s">
        <v>17</v>
      </c>
      <c r="T595" s="2" t="s">
        <v>91</v>
      </c>
      <c r="U595" s="6">
        <v>1500</v>
      </c>
      <c r="V595" s="45">
        <f t="shared" si="48"/>
        <v>493500</v>
      </c>
      <c r="W595" s="2" t="s">
        <v>75</v>
      </c>
      <c r="X595" t="str">
        <f t="shared" si="46"/>
        <v>1000001212KARYA MATERIALBAMBANGAGT602141CRdStanford Charcoal60X603BOX3,24M2165000Abu-abu4950004506335450655Promo LebaranPromo Diskon Langsung1500493500Bekasi</v>
      </c>
    </row>
    <row r="596" spans="1:24" x14ac:dyDescent="0.3">
      <c r="A596" s="2">
        <v>1000001212</v>
      </c>
      <c r="B596" s="2" t="s">
        <v>72</v>
      </c>
      <c r="C596" s="2" t="s">
        <v>64</v>
      </c>
      <c r="D596" s="2" t="s">
        <v>221</v>
      </c>
      <c r="E596" s="2" t="s">
        <v>222</v>
      </c>
      <c r="F596" s="2" t="s">
        <v>67</v>
      </c>
      <c r="G596" s="3">
        <v>7</v>
      </c>
      <c r="H596" s="2" t="s">
        <v>68</v>
      </c>
      <c r="I596" s="4">
        <v>7.56</v>
      </c>
      <c r="J596" s="2" t="s">
        <v>69</v>
      </c>
      <c r="K596" s="3">
        <v>165000</v>
      </c>
      <c r="L596" s="3" t="s">
        <v>216</v>
      </c>
      <c r="M596" s="3">
        <v>1155000</v>
      </c>
      <c r="N596" s="5">
        <v>45065</v>
      </c>
      <c r="O596" s="43">
        <f t="shared" si="49"/>
        <v>5</v>
      </c>
      <c r="P596" s="43">
        <f t="shared" si="47"/>
        <v>5</v>
      </c>
      <c r="Q596" s="5">
        <v>45065</v>
      </c>
      <c r="R596" s="43">
        <f t="shared" si="50"/>
        <v>5</v>
      </c>
      <c r="S596" s="2" t="s">
        <v>17</v>
      </c>
      <c r="T596" s="2" t="s">
        <v>91</v>
      </c>
      <c r="U596" s="6">
        <v>1500</v>
      </c>
      <c r="V596" s="45">
        <f t="shared" si="48"/>
        <v>1153500</v>
      </c>
      <c r="W596" s="2" t="s">
        <v>75</v>
      </c>
      <c r="X596" t="str">
        <f t="shared" si="46"/>
        <v>1000001212KARYA MATERIALBAMBANGAGT602423CRdPetrella Charcoal60X607BOX7,56M2165000Abu-abu11550004506555450655Promo LebaranPromo Diskon Langsung15001153500Bekasi</v>
      </c>
    </row>
    <row r="597" spans="1:24" x14ac:dyDescent="0.3">
      <c r="A597" s="2">
        <v>1000001212</v>
      </c>
      <c r="B597" s="2" t="s">
        <v>72</v>
      </c>
      <c r="C597" s="2" t="s">
        <v>64</v>
      </c>
      <c r="D597" s="2" t="s">
        <v>223</v>
      </c>
      <c r="E597" s="2" t="s">
        <v>224</v>
      </c>
      <c r="F597" s="2" t="s">
        <v>67</v>
      </c>
      <c r="G597" s="3">
        <v>13</v>
      </c>
      <c r="H597" s="2" t="s">
        <v>68</v>
      </c>
      <c r="I597" s="4">
        <v>14.04</v>
      </c>
      <c r="J597" s="2" t="s">
        <v>69</v>
      </c>
      <c r="K597" s="3">
        <v>165000</v>
      </c>
      <c r="L597" s="3" t="s">
        <v>216</v>
      </c>
      <c r="M597" s="3">
        <v>2145000</v>
      </c>
      <c r="N597" s="5">
        <v>45065</v>
      </c>
      <c r="O597" s="43">
        <f t="shared" si="49"/>
        <v>5</v>
      </c>
      <c r="P597" s="43">
        <f t="shared" si="47"/>
        <v>5</v>
      </c>
      <c r="Q597" s="5">
        <v>45065</v>
      </c>
      <c r="R597" s="43">
        <f t="shared" si="50"/>
        <v>5</v>
      </c>
      <c r="S597" s="2" t="s">
        <v>17</v>
      </c>
      <c r="T597" s="2" t="s">
        <v>91</v>
      </c>
      <c r="U597" s="6">
        <v>1500</v>
      </c>
      <c r="V597" s="45">
        <f t="shared" si="48"/>
        <v>2143500</v>
      </c>
      <c r="W597" s="2" t="s">
        <v>75</v>
      </c>
      <c r="X597" t="str">
        <f t="shared" si="46"/>
        <v>1000001212KARYA MATERIALBAMBANGAGT602141CRdStanford Charcoal60X6013BOX14,04M2165000Abu-abu21450004506555450655Promo LebaranPromo Diskon Langsung15002143500Bekasi</v>
      </c>
    </row>
    <row r="598" spans="1:24" x14ac:dyDescent="0.3">
      <c r="A598" s="2">
        <v>1000001212</v>
      </c>
      <c r="B598" s="2" t="s">
        <v>72</v>
      </c>
      <c r="C598" s="2" t="s">
        <v>64</v>
      </c>
      <c r="D598" s="2" t="s">
        <v>225</v>
      </c>
      <c r="E598" s="2" t="s">
        <v>226</v>
      </c>
      <c r="F598" s="2" t="s">
        <v>67</v>
      </c>
      <c r="G598" s="3">
        <v>4</v>
      </c>
      <c r="H598" s="2" t="s">
        <v>68</v>
      </c>
      <c r="I598" s="4">
        <v>4.32</v>
      </c>
      <c r="J598" s="2" t="s">
        <v>69</v>
      </c>
      <c r="K598" s="3">
        <v>165000</v>
      </c>
      <c r="L598" s="3" t="s">
        <v>216</v>
      </c>
      <c r="M598" s="3">
        <v>660000</v>
      </c>
      <c r="N598" s="5">
        <v>45070</v>
      </c>
      <c r="O598" s="43">
        <f t="shared" si="49"/>
        <v>3</v>
      </c>
      <c r="P598" s="43">
        <f t="shared" si="47"/>
        <v>5</v>
      </c>
      <c r="Q598" s="5">
        <v>45072</v>
      </c>
      <c r="R598" s="43">
        <f t="shared" si="50"/>
        <v>5</v>
      </c>
      <c r="S598" s="2" t="s">
        <v>17</v>
      </c>
      <c r="T598" s="2" t="s">
        <v>91</v>
      </c>
      <c r="U598" s="6">
        <v>1500</v>
      </c>
      <c r="V598" s="45">
        <f t="shared" si="48"/>
        <v>658500</v>
      </c>
      <c r="W598" s="2" t="s">
        <v>75</v>
      </c>
      <c r="X598" t="str">
        <f t="shared" si="46"/>
        <v>1000001212KARYA MATERIALBAMBANGAGT602140CRdStanford Grigio60X604BOX4,32M2165000Abu-abu6600004507035450725Promo LebaranPromo Diskon Langsung1500658500Bekasi</v>
      </c>
    </row>
    <row r="599" spans="1:24" x14ac:dyDescent="0.3">
      <c r="A599" s="2">
        <v>1000001010</v>
      </c>
      <c r="B599" s="2" t="s">
        <v>63</v>
      </c>
      <c r="C599" s="2" t="s">
        <v>82</v>
      </c>
      <c r="D599" s="2" t="s">
        <v>225</v>
      </c>
      <c r="E599" s="2" t="s">
        <v>226</v>
      </c>
      <c r="F599" s="2" t="s">
        <v>67</v>
      </c>
      <c r="G599" s="3">
        <v>83</v>
      </c>
      <c r="H599" s="2" t="s">
        <v>68</v>
      </c>
      <c r="I599" s="4">
        <v>89.64</v>
      </c>
      <c r="J599" s="2" t="s">
        <v>69</v>
      </c>
      <c r="K599" s="3">
        <v>165000</v>
      </c>
      <c r="L599" s="3" t="s">
        <v>216</v>
      </c>
      <c r="M599" s="3">
        <v>13695000</v>
      </c>
      <c r="N599" s="5">
        <v>45234</v>
      </c>
      <c r="O599" s="43">
        <f t="shared" si="49"/>
        <v>6</v>
      </c>
      <c r="P599" s="43">
        <f t="shared" si="47"/>
        <v>11</v>
      </c>
      <c r="Q599" s="5">
        <v>45238</v>
      </c>
      <c r="R599" s="43">
        <f t="shared" si="50"/>
        <v>11</v>
      </c>
      <c r="S599" s="2"/>
      <c r="T599" s="2"/>
      <c r="U599" s="6">
        <v>0</v>
      </c>
      <c r="V599" s="45">
        <f t="shared" si="48"/>
        <v>13695000</v>
      </c>
      <c r="W599" s="2" t="s">
        <v>71</v>
      </c>
      <c r="X599" t="str">
        <f t="shared" si="46"/>
        <v>1000001010KERAMIK 123RIZALAGT602140CRdStanford Grigio60X6083BOX89,64M2165000Abu-abu13695000452346114523811013695000Depok</v>
      </c>
    </row>
    <row r="600" spans="1:24" x14ac:dyDescent="0.3">
      <c r="A600" s="2">
        <v>1000001010</v>
      </c>
      <c r="B600" s="2" t="s">
        <v>63</v>
      </c>
      <c r="C600" s="2" t="s">
        <v>82</v>
      </c>
      <c r="D600" s="2" t="s">
        <v>225</v>
      </c>
      <c r="E600" s="2" t="s">
        <v>226</v>
      </c>
      <c r="F600" s="2" t="s">
        <v>67</v>
      </c>
      <c r="G600" s="3">
        <v>6</v>
      </c>
      <c r="H600" s="2" t="s">
        <v>68</v>
      </c>
      <c r="I600" s="4">
        <v>6.48</v>
      </c>
      <c r="J600" s="2" t="s">
        <v>69</v>
      </c>
      <c r="K600" s="3">
        <v>165000</v>
      </c>
      <c r="L600" s="3" t="s">
        <v>216</v>
      </c>
      <c r="M600" s="3">
        <v>990000</v>
      </c>
      <c r="N600" s="5">
        <v>45234</v>
      </c>
      <c r="O600" s="43">
        <f t="shared" si="49"/>
        <v>6</v>
      </c>
      <c r="P600" s="43">
        <f t="shared" si="47"/>
        <v>11</v>
      </c>
      <c r="Q600" s="5">
        <v>45238</v>
      </c>
      <c r="R600" s="43">
        <f t="shared" si="50"/>
        <v>11</v>
      </c>
      <c r="S600" s="2"/>
      <c r="T600" s="2"/>
      <c r="U600" s="6">
        <v>0</v>
      </c>
      <c r="V600" s="45">
        <f t="shared" si="48"/>
        <v>990000</v>
      </c>
      <c r="W600" s="2" t="s">
        <v>71</v>
      </c>
      <c r="X600" t="str">
        <f t="shared" si="46"/>
        <v>1000001010KERAMIK 123RIZALAGT602140CRdStanford Grigio60X606BOX6,48M2165000Abu-abu9900004523461145238110990000Depok</v>
      </c>
    </row>
    <row r="601" spans="1:24" x14ac:dyDescent="0.3">
      <c r="A601" s="2">
        <v>1000001010</v>
      </c>
      <c r="B601" s="2" t="s">
        <v>63</v>
      </c>
      <c r="C601" s="2" t="s">
        <v>64</v>
      </c>
      <c r="D601" s="2" t="s">
        <v>208</v>
      </c>
      <c r="E601" s="2" t="s">
        <v>209</v>
      </c>
      <c r="F601" s="2" t="s">
        <v>32</v>
      </c>
      <c r="G601" s="3">
        <v>93</v>
      </c>
      <c r="H601" s="2" t="s">
        <v>68</v>
      </c>
      <c r="I601" s="4">
        <v>100.44</v>
      </c>
      <c r="J601" s="2" t="s">
        <v>69</v>
      </c>
      <c r="K601" s="3">
        <v>165000</v>
      </c>
      <c r="L601" s="3" t="s">
        <v>216</v>
      </c>
      <c r="M601" s="3">
        <v>15345000</v>
      </c>
      <c r="N601" s="5">
        <v>44979</v>
      </c>
      <c r="O601" s="43">
        <f t="shared" si="49"/>
        <v>3</v>
      </c>
      <c r="P601" s="43">
        <f t="shared" si="47"/>
        <v>2</v>
      </c>
      <c r="Q601" s="5">
        <v>44980</v>
      </c>
      <c r="R601" s="43">
        <f t="shared" si="50"/>
        <v>2</v>
      </c>
      <c r="S601" s="2"/>
      <c r="T601" s="2"/>
      <c r="U601" s="6">
        <v>0</v>
      </c>
      <c r="V601" s="45">
        <f t="shared" si="48"/>
        <v>15345000</v>
      </c>
      <c r="W601" s="2" t="s">
        <v>71</v>
      </c>
      <c r="X601" t="str">
        <f t="shared" si="46"/>
        <v>1000001010KERAMIK 123BAMBANGAGT609889FRdPania Continua60x3093BOX100,44M2165000Abu-abu153450004497932449802015345000Depok</v>
      </c>
    </row>
    <row r="602" spans="1:24" x14ac:dyDescent="0.3">
      <c r="A602" s="2">
        <v>1000001111</v>
      </c>
      <c r="B602" s="2" t="s">
        <v>131</v>
      </c>
      <c r="C602" s="2" t="s">
        <v>132</v>
      </c>
      <c r="D602" s="2" t="s">
        <v>208</v>
      </c>
      <c r="E602" s="2" t="s">
        <v>209</v>
      </c>
      <c r="F602" s="2" t="s">
        <v>32</v>
      </c>
      <c r="G602" s="3">
        <v>13</v>
      </c>
      <c r="H602" s="2" t="s">
        <v>68</v>
      </c>
      <c r="I602" s="4">
        <v>14.04</v>
      </c>
      <c r="J602" s="2" t="s">
        <v>69</v>
      </c>
      <c r="K602" s="3">
        <v>165000</v>
      </c>
      <c r="L602" s="3" t="s">
        <v>216</v>
      </c>
      <c r="M602" s="3">
        <v>2145000</v>
      </c>
      <c r="N602" s="5">
        <v>44994</v>
      </c>
      <c r="O602" s="43">
        <f t="shared" si="49"/>
        <v>4</v>
      </c>
      <c r="P602" s="43">
        <f t="shared" si="47"/>
        <v>3</v>
      </c>
      <c r="Q602" s="5">
        <v>44996</v>
      </c>
      <c r="R602" s="43">
        <f t="shared" si="50"/>
        <v>3</v>
      </c>
      <c r="S602" s="2" t="s">
        <v>17</v>
      </c>
      <c r="T602" s="2" t="s">
        <v>91</v>
      </c>
      <c r="U602" s="6">
        <v>2400</v>
      </c>
      <c r="V602" s="45">
        <f t="shared" si="48"/>
        <v>2142600</v>
      </c>
      <c r="W602" s="2" t="s">
        <v>133</v>
      </c>
      <c r="X602" t="str">
        <f t="shared" si="46"/>
        <v>1000001111NIA BANGUNANHARRYAGT609889FRdPania Continua60x3013BOX14,04M2165000Abu-abu21450004499443449963Promo LebaranPromo Diskon Langsung24002142600Jakarta</v>
      </c>
    </row>
    <row r="603" spans="1:24" x14ac:dyDescent="0.3">
      <c r="A603" s="2">
        <v>1000001111</v>
      </c>
      <c r="B603" s="2" t="s">
        <v>131</v>
      </c>
      <c r="C603" s="2" t="s">
        <v>132</v>
      </c>
      <c r="D603" s="2" t="s">
        <v>190</v>
      </c>
      <c r="E603" s="2" t="s">
        <v>191</v>
      </c>
      <c r="F603" s="2" t="s">
        <v>32</v>
      </c>
      <c r="G603" s="3">
        <v>80</v>
      </c>
      <c r="H603" s="2" t="s">
        <v>68</v>
      </c>
      <c r="I603" s="4">
        <v>86.4</v>
      </c>
      <c r="J603" s="2" t="s">
        <v>69</v>
      </c>
      <c r="K603" s="3">
        <v>165000</v>
      </c>
      <c r="L603" s="3" t="s">
        <v>216</v>
      </c>
      <c r="M603" s="3">
        <v>13200000</v>
      </c>
      <c r="N603" s="5">
        <v>45001</v>
      </c>
      <c r="O603" s="43">
        <f t="shared" si="49"/>
        <v>4</v>
      </c>
      <c r="P603" s="43">
        <f t="shared" si="47"/>
        <v>3</v>
      </c>
      <c r="Q603" s="5">
        <v>45008</v>
      </c>
      <c r="R603" s="43">
        <f t="shared" si="50"/>
        <v>3</v>
      </c>
      <c r="S603" s="2" t="s">
        <v>17</v>
      </c>
      <c r="T603" s="2" t="s">
        <v>91</v>
      </c>
      <c r="U603" s="6">
        <v>2400</v>
      </c>
      <c r="V603" s="45">
        <f t="shared" si="48"/>
        <v>13197600</v>
      </c>
      <c r="W603" s="2" t="s">
        <v>133</v>
      </c>
      <c r="X603" t="str">
        <f t="shared" si="46"/>
        <v>1000001111NIA BANGUNANHARRYAGT609877FRdRhodes Perla60x3080BOX86,4M2165000Abu-abu132000004500143450083Promo LebaranPromo Diskon Langsung240013197600Jakarta</v>
      </c>
    </row>
    <row r="604" spans="1:24" x14ac:dyDescent="0.3">
      <c r="A604" s="2">
        <v>1000001111</v>
      </c>
      <c r="B604" s="2" t="s">
        <v>131</v>
      </c>
      <c r="C604" s="2" t="s">
        <v>132</v>
      </c>
      <c r="D604" s="2" t="s">
        <v>200</v>
      </c>
      <c r="E604" s="2" t="s">
        <v>201</v>
      </c>
      <c r="F604" s="2" t="s">
        <v>32</v>
      </c>
      <c r="G604" s="3">
        <v>80</v>
      </c>
      <c r="H604" s="2" t="s">
        <v>68</v>
      </c>
      <c r="I604" s="4">
        <v>86.4</v>
      </c>
      <c r="J604" s="2" t="s">
        <v>69</v>
      </c>
      <c r="K604" s="3">
        <v>165000</v>
      </c>
      <c r="L604" s="3" t="s">
        <v>216</v>
      </c>
      <c r="M604" s="3">
        <v>13200000</v>
      </c>
      <c r="N604" s="5">
        <v>45001</v>
      </c>
      <c r="O604" s="43">
        <f t="shared" si="49"/>
        <v>4</v>
      </c>
      <c r="P604" s="43">
        <f t="shared" si="47"/>
        <v>3</v>
      </c>
      <c r="Q604" s="5">
        <v>45008</v>
      </c>
      <c r="R604" s="43">
        <f t="shared" si="50"/>
        <v>3</v>
      </c>
      <c r="S604" s="2" t="s">
        <v>17</v>
      </c>
      <c r="T604" s="2" t="s">
        <v>91</v>
      </c>
      <c r="U604" s="6">
        <v>2400</v>
      </c>
      <c r="V604" s="45">
        <f t="shared" si="48"/>
        <v>13197600</v>
      </c>
      <c r="W604" s="2" t="s">
        <v>133</v>
      </c>
      <c r="X604" t="str">
        <f t="shared" si="46"/>
        <v>1000001111NIA BANGUNANHARRYAGT609866FRdSalvadori White60x3080BOX86,4M2165000Abu-abu132000004500143450083Promo LebaranPromo Diskon Langsung240013197600Jakarta</v>
      </c>
    </row>
    <row r="605" spans="1:24" x14ac:dyDescent="0.3">
      <c r="A605" s="2">
        <v>1000001111</v>
      </c>
      <c r="B605" s="2" t="s">
        <v>131</v>
      </c>
      <c r="C605" s="2" t="s">
        <v>132</v>
      </c>
      <c r="D605" s="2" t="s">
        <v>186</v>
      </c>
      <c r="E605" s="2" t="s">
        <v>187</v>
      </c>
      <c r="F605" s="2" t="s">
        <v>32</v>
      </c>
      <c r="G605" s="3">
        <v>24</v>
      </c>
      <c r="H605" s="2" t="s">
        <v>68</v>
      </c>
      <c r="I605" s="4">
        <v>25.92</v>
      </c>
      <c r="J605" s="2" t="s">
        <v>69</v>
      </c>
      <c r="K605" s="3">
        <v>165000</v>
      </c>
      <c r="L605" s="3" t="s">
        <v>216</v>
      </c>
      <c r="M605" s="3">
        <v>3960000</v>
      </c>
      <c r="N605" s="5">
        <v>45006</v>
      </c>
      <c r="O605" s="43">
        <f t="shared" si="49"/>
        <v>2</v>
      </c>
      <c r="P605" s="43">
        <f t="shared" si="47"/>
        <v>3</v>
      </c>
      <c r="Q605" s="5">
        <v>45008</v>
      </c>
      <c r="R605" s="43">
        <f t="shared" si="50"/>
        <v>3</v>
      </c>
      <c r="S605" s="2" t="s">
        <v>17</v>
      </c>
      <c r="T605" s="2" t="s">
        <v>91</v>
      </c>
      <c r="U605" s="6">
        <v>2400</v>
      </c>
      <c r="V605" s="45">
        <f t="shared" si="48"/>
        <v>3957600</v>
      </c>
      <c r="W605" s="2" t="s">
        <v>133</v>
      </c>
      <c r="X605" t="str">
        <f t="shared" si="46"/>
        <v>1000001111NIA BANGUNANHARRYAGT609856FRdBotticino Natural60x3024BOX25,92M2165000Abu-abu39600004500623450083Promo LebaranPromo Diskon Langsung24003957600Jakarta</v>
      </c>
    </row>
    <row r="606" spans="1:24" x14ac:dyDescent="0.3">
      <c r="A606" s="2">
        <v>1000001010</v>
      </c>
      <c r="B606" s="2" t="s">
        <v>63</v>
      </c>
      <c r="C606" s="2" t="s">
        <v>64</v>
      </c>
      <c r="D606" s="2" t="s">
        <v>208</v>
      </c>
      <c r="E606" s="2" t="s">
        <v>209</v>
      </c>
      <c r="F606" s="2" t="s">
        <v>32</v>
      </c>
      <c r="G606" s="3">
        <v>15</v>
      </c>
      <c r="H606" s="2" t="s">
        <v>68</v>
      </c>
      <c r="I606" s="4">
        <v>16.2</v>
      </c>
      <c r="J606" s="2" t="s">
        <v>69</v>
      </c>
      <c r="K606" s="3">
        <v>165000</v>
      </c>
      <c r="L606" s="3" t="s">
        <v>216</v>
      </c>
      <c r="M606" s="3">
        <v>2475000</v>
      </c>
      <c r="N606" s="5">
        <v>45006</v>
      </c>
      <c r="O606" s="43">
        <f t="shared" si="49"/>
        <v>2</v>
      </c>
      <c r="P606" s="43">
        <f t="shared" si="47"/>
        <v>3</v>
      </c>
      <c r="Q606" s="5">
        <v>45012</v>
      </c>
      <c r="R606" s="43">
        <f t="shared" si="50"/>
        <v>3</v>
      </c>
      <c r="S606" s="2" t="s">
        <v>17</v>
      </c>
      <c r="T606" s="2" t="s">
        <v>91</v>
      </c>
      <c r="U606" s="6">
        <v>2400</v>
      </c>
      <c r="V606" s="45">
        <f t="shared" si="48"/>
        <v>2472600</v>
      </c>
      <c r="W606" s="2" t="s">
        <v>71</v>
      </c>
      <c r="X606" t="str">
        <f t="shared" si="46"/>
        <v>1000001010KERAMIK 123BAMBANGAGT609889FRdPania Continua60x3015BOX16,2M2165000Abu-abu24750004500623450123Promo LebaranPromo Diskon Langsung24002472600Depok</v>
      </c>
    </row>
    <row r="607" spans="1:24" x14ac:dyDescent="0.3">
      <c r="A607" s="2">
        <v>1000001111</v>
      </c>
      <c r="B607" s="2" t="s">
        <v>131</v>
      </c>
      <c r="C607" s="2" t="s">
        <v>132</v>
      </c>
      <c r="D607" s="2" t="s">
        <v>186</v>
      </c>
      <c r="E607" s="2" t="s">
        <v>187</v>
      </c>
      <c r="F607" s="2" t="s">
        <v>32</v>
      </c>
      <c r="G607" s="3">
        <v>13</v>
      </c>
      <c r="H607" s="2" t="s">
        <v>68</v>
      </c>
      <c r="I607" s="4">
        <v>14.04</v>
      </c>
      <c r="J607" s="2" t="s">
        <v>69</v>
      </c>
      <c r="K607" s="3">
        <v>165000</v>
      </c>
      <c r="L607" s="3" t="s">
        <v>216</v>
      </c>
      <c r="M607" s="3">
        <v>2145000</v>
      </c>
      <c r="N607" s="5">
        <v>45020</v>
      </c>
      <c r="O607" s="43">
        <f t="shared" si="49"/>
        <v>2</v>
      </c>
      <c r="P607" s="43">
        <f t="shared" si="47"/>
        <v>4</v>
      </c>
      <c r="Q607" s="5">
        <v>45021</v>
      </c>
      <c r="R607" s="43">
        <f t="shared" si="50"/>
        <v>4</v>
      </c>
      <c r="S607" s="2" t="s">
        <v>17</v>
      </c>
      <c r="T607" s="2" t="s">
        <v>91</v>
      </c>
      <c r="U607" s="6">
        <v>2400</v>
      </c>
      <c r="V607" s="45">
        <f t="shared" si="48"/>
        <v>2142600</v>
      </c>
      <c r="W607" s="2" t="s">
        <v>133</v>
      </c>
      <c r="X607" t="str">
        <f t="shared" si="46"/>
        <v>1000001111NIA BANGUNANHARRYAGT609856FRdBotticino Natural60x3013BOX14,04M2165000Abu-abu21450004502024450214Promo LebaranPromo Diskon Langsung24002142600Jakarta</v>
      </c>
    </row>
    <row r="608" spans="1:24" x14ac:dyDescent="0.3">
      <c r="A608" s="2">
        <v>1000001010</v>
      </c>
      <c r="B608" s="2" t="s">
        <v>63</v>
      </c>
      <c r="C608" s="2" t="s">
        <v>64</v>
      </c>
      <c r="D608" s="2" t="s">
        <v>223</v>
      </c>
      <c r="E608" s="2" t="s">
        <v>224</v>
      </c>
      <c r="F608" s="2" t="s">
        <v>67</v>
      </c>
      <c r="G608" s="3">
        <v>9</v>
      </c>
      <c r="H608" s="2" t="s">
        <v>68</v>
      </c>
      <c r="I608" s="4">
        <v>9.7200000000000006</v>
      </c>
      <c r="J608" s="2" t="s">
        <v>69</v>
      </c>
      <c r="K608" s="3">
        <v>170000</v>
      </c>
      <c r="L608" s="3" t="s">
        <v>231</v>
      </c>
      <c r="M608" s="3">
        <v>1530000</v>
      </c>
      <c r="N608" s="5">
        <v>44939</v>
      </c>
      <c r="O608" s="43">
        <f t="shared" si="49"/>
        <v>5</v>
      </c>
      <c r="P608" s="43">
        <f t="shared" si="47"/>
        <v>1</v>
      </c>
      <c r="Q608" s="5">
        <v>44940</v>
      </c>
      <c r="R608" s="43">
        <f t="shared" si="50"/>
        <v>1</v>
      </c>
      <c r="S608" s="2"/>
      <c r="T608" s="2"/>
      <c r="U608" s="2">
        <v>0</v>
      </c>
      <c r="V608" s="45">
        <f t="shared" si="48"/>
        <v>1530000</v>
      </c>
      <c r="W608" s="2" t="s">
        <v>71</v>
      </c>
      <c r="X608" t="str">
        <f t="shared" si="46"/>
        <v>1000001010KERAMIK 123BAMBANGAGT602141CRdStanford Charcoal60X609BOX9,72M2170000Kuning1530000449395144940101530000Depok</v>
      </c>
    </row>
    <row r="609" spans="1:24" x14ac:dyDescent="0.3">
      <c r="A609" s="2">
        <v>1000001111</v>
      </c>
      <c r="B609" s="2" t="s">
        <v>131</v>
      </c>
      <c r="C609" s="2" t="s">
        <v>132</v>
      </c>
      <c r="D609" s="2" t="s">
        <v>217</v>
      </c>
      <c r="E609" s="2" t="s">
        <v>218</v>
      </c>
      <c r="F609" s="2" t="s">
        <v>67</v>
      </c>
      <c r="G609" s="3">
        <v>40</v>
      </c>
      <c r="H609" s="2" t="s">
        <v>68</v>
      </c>
      <c r="I609" s="4">
        <v>43.2</v>
      </c>
      <c r="J609" s="2" t="s">
        <v>69</v>
      </c>
      <c r="K609" s="3">
        <v>170000</v>
      </c>
      <c r="L609" s="3" t="s">
        <v>231</v>
      </c>
      <c r="M609" s="3">
        <v>6800000</v>
      </c>
      <c r="N609" s="5">
        <v>44946</v>
      </c>
      <c r="O609" s="43">
        <f t="shared" si="49"/>
        <v>5</v>
      </c>
      <c r="P609" s="43">
        <f t="shared" si="47"/>
        <v>1</v>
      </c>
      <c r="Q609" s="5">
        <v>44946</v>
      </c>
      <c r="R609" s="43">
        <f t="shared" si="50"/>
        <v>1</v>
      </c>
      <c r="S609" s="2"/>
      <c r="T609" s="2"/>
      <c r="U609" s="2">
        <v>0</v>
      </c>
      <c r="V609" s="45">
        <f t="shared" si="48"/>
        <v>6800000</v>
      </c>
      <c r="W609" s="2" t="s">
        <v>133</v>
      </c>
      <c r="X609" t="str">
        <f t="shared" si="46"/>
        <v>1000001111NIA BANGUNANHARRYAGT602421CRdPetrella Perla60X6040BOX43,2M2170000Kuning6800000449465144946106800000Jakarta</v>
      </c>
    </row>
    <row r="610" spans="1:24" x14ac:dyDescent="0.3">
      <c r="A610" s="2">
        <v>1000001111</v>
      </c>
      <c r="B610" s="2" t="s">
        <v>131</v>
      </c>
      <c r="C610" s="2" t="s">
        <v>132</v>
      </c>
      <c r="D610" s="2" t="s">
        <v>217</v>
      </c>
      <c r="E610" s="2" t="s">
        <v>218</v>
      </c>
      <c r="F610" s="2" t="s">
        <v>67</v>
      </c>
      <c r="G610" s="3">
        <v>50</v>
      </c>
      <c r="H610" s="2" t="s">
        <v>68</v>
      </c>
      <c r="I610" s="4">
        <v>54</v>
      </c>
      <c r="J610" s="2" t="s">
        <v>69</v>
      </c>
      <c r="K610" s="3">
        <v>170000</v>
      </c>
      <c r="L610" s="3" t="s">
        <v>231</v>
      </c>
      <c r="M610" s="3">
        <v>8500000</v>
      </c>
      <c r="N610" s="5">
        <v>44946</v>
      </c>
      <c r="O610" s="43">
        <f t="shared" si="49"/>
        <v>5</v>
      </c>
      <c r="P610" s="43">
        <f t="shared" si="47"/>
        <v>1</v>
      </c>
      <c r="Q610" s="5">
        <v>44946</v>
      </c>
      <c r="R610" s="43">
        <f t="shared" si="50"/>
        <v>1</v>
      </c>
      <c r="S610" s="2"/>
      <c r="T610" s="2"/>
      <c r="U610" s="2">
        <v>0</v>
      </c>
      <c r="V610" s="45">
        <f t="shared" si="48"/>
        <v>8500000</v>
      </c>
      <c r="W610" s="2" t="s">
        <v>133</v>
      </c>
      <c r="X610" t="str">
        <f t="shared" si="46"/>
        <v>1000001111NIA BANGUNANHARRYAGT602421CRdPetrella Perla60X6050BOX54M2170000Kuning8500000449465144946108500000Jakarta</v>
      </c>
    </row>
    <row r="611" spans="1:24" x14ac:dyDescent="0.3">
      <c r="A611" s="2">
        <v>1000001111</v>
      </c>
      <c r="B611" s="2" t="s">
        <v>131</v>
      </c>
      <c r="C611" s="2" t="s">
        <v>132</v>
      </c>
      <c r="D611" s="2" t="s">
        <v>217</v>
      </c>
      <c r="E611" s="2" t="s">
        <v>218</v>
      </c>
      <c r="F611" s="2" t="s">
        <v>67</v>
      </c>
      <c r="G611" s="3">
        <v>80</v>
      </c>
      <c r="H611" s="2" t="s">
        <v>68</v>
      </c>
      <c r="I611" s="4">
        <v>86.4</v>
      </c>
      <c r="J611" s="2" t="s">
        <v>69</v>
      </c>
      <c r="K611" s="3">
        <v>170000</v>
      </c>
      <c r="L611" s="3" t="s">
        <v>231</v>
      </c>
      <c r="M611" s="3">
        <v>13600000</v>
      </c>
      <c r="N611" s="5">
        <v>44946</v>
      </c>
      <c r="O611" s="43">
        <f t="shared" si="49"/>
        <v>5</v>
      </c>
      <c r="P611" s="43">
        <f t="shared" si="47"/>
        <v>1</v>
      </c>
      <c r="Q611" s="5">
        <v>44949</v>
      </c>
      <c r="R611" s="43">
        <f t="shared" si="50"/>
        <v>1</v>
      </c>
      <c r="S611" s="2"/>
      <c r="T611" s="2"/>
      <c r="U611" s="2">
        <v>0</v>
      </c>
      <c r="V611" s="45">
        <f t="shared" si="48"/>
        <v>13600000</v>
      </c>
      <c r="W611" s="2" t="s">
        <v>133</v>
      </c>
      <c r="X611" t="str">
        <f t="shared" si="46"/>
        <v>1000001111NIA BANGUNANHARRYAGT602421CRdPetrella Perla60X6080BOX86,4M2170000Kuning136000004494651449491013600000Jakarta</v>
      </c>
    </row>
    <row r="612" spans="1:24" x14ac:dyDescent="0.3">
      <c r="A612" s="2">
        <v>1000001010</v>
      </c>
      <c r="B612" s="2" t="s">
        <v>63</v>
      </c>
      <c r="C612" s="2" t="s">
        <v>64</v>
      </c>
      <c r="D612" s="2" t="s">
        <v>219</v>
      </c>
      <c r="E612" s="2" t="s">
        <v>220</v>
      </c>
      <c r="F612" s="2" t="s">
        <v>67</v>
      </c>
      <c r="G612" s="3">
        <v>9</v>
      </c>
      <c r="H612" s="2" t="s">
        <v>68</v>
      </c>
      <c r="I612" s="4">
        <v>9.7200000000000006</v>
      </c>
      <c r="J612" s="2" t="s">
        <v>69</v>
      </c>
      <c r="K612" s="3">
        <v>170000</v>
      </c>
      <c r="L612" s="3" t="s">
        <v>231</v>
      </c>
      <c r="M612" s="3">
        <v>1530000</v>
      </c>
      <c r="N612" s="5">
        <v>44951</v>
      </c>
      <c r="O612" s="43">
        <f t="shared" si="49"/>
        <v>3</v>
      </c>
      <c r="P612" s="43">
        <f t="shared" si="47"/>
        <v>1</v>
      </c>
      <c r="Q612" s="5">
        <v>44951</v>
      </c>
      <c r="R612" s="43">
        <f t="shared" si="50"/>
        <v>1</v>
      </c>
      <c r="S612" s="2"/>
      <c r="T612" s="2"/>
      <c r="U612" s="2">
        <v>0</v>
      </c>
      <c r="V612" s="45">
        <f t="shared" si="48"/>
        <v>1530000</v>
      </c>
      <c r="W612" s="2" t="s">
        <v>71</v>
      </c>
      <c r="X612" t="str">
        <f t="shared" si="46"/>
        <v>1000001010KERAMIK 123BAMBANGAGT602422CRdPetrella Grigio60X609BOX9,72M2170000Kuning1530000449513144951101530000Depok</v>
      </c>
    </row>
    <row r="613" spans="1:24" x14ac:dyDescent="0.3">
      <c r="A613" s="2">
        <v>1000001111</v>
      </c>
      <c r="B613" s="2" t="s">
        <v>131</v>
      </c>
      <c r="C613" s="2" t="s">
        <v>132</v>
      </c>
      <c r="D613" s="2" t="s">
        <v>221</v>
      </c>
      <c r="E613" s="2" t="s">
        <v>222</v>
      </c>
      <c r="F613" s="2" t="s">
        <v>67</v>
      </c>
      <c r="G613" s="3">
        <v>1</v>
      </c>
      <c r="H613" s="2" t="s">
        <v>68</v>
      </c>
      <c r="I613" s="4">
        <v>1.08</v>
      </c>
      <c r="J613" s="2" t="s">
        <v>69</v>
      </c>
      <c r="K613" s="3">
        <v>170000</v>
      </c>
      <c r="L613" s="3" t="s">
        <v>231</v>
      </c>
      <c r="M613" s="3">
        <v>170000</v>
      </c>
      <c r="N613" s="5">
        <v>44956</v>
      </c>
      <c r="O613" s="43">
        <f t="shared" si="49"/>
        <v>1</v>
      </c>
      <c r="P613" s="43">
        <f t="shared" si="47"/>
        <v>1</v>
      </c>
      <c r="Q613" s="5">
        <v>44957</v>
      </c>
      <c r="R613" s="43">
        <f t="shared" si="50"/>
        <v>1</v>
      </c>
      <c r="S613" s="2"/>
      <c r="T613" s="2"/>
      <c r="U613" s="2">
        <v>0</v>
      </c>
      <c r="V613" s="45">
        <f t="shared" si="48"/>
        <v>170000</v>
      </c>
      <c r="W613" s="2" t="s">
        <v>133</v>
      </c>
      <c r="X613" t="str">
        <f t="shared" si="46"/>
        <v>1000001111NIA BANGUNANHARRYAGT602423CRdPetrella Charcoal60X601BOX1,08M2170000Kuning17000044956114495710170000Jakarta</v>
      </c>
    </row>
    <row r="614" spans="1:24" x14ac:dyDescent="0.3">
      <c r="A614" s="2">
        <v>1000001010</v>
      </c>
      <c r="B614" s="2" t="s">
        <v>63</v>
      </c>
      <c r="C614" s="2" t="s">
        <v>64</v>
      </c>
      <c r="D614" s="2" t="s">
        <v>221</v>
      </c>
      <c r="E614" s="2" t="s">
        <v>222</v>
      </c>
      <c r="F614" s="2" t="s">
        <v>67</v>
      </c>
      <c r="G614" s="3">
        <v>16</v>
      </c>
      <c r="H614" s="2" t="s">
        <v>68</v>
      </c>
      <c r="I614" s="4">
        <v>17.28</v>
      </c>
      <c r="J614" s="2" t="s">
        <v>69</v>
      </c>
      <c r="K614" s="3">
        <v>170000</v>
      </c>
      <c r="L614" s="3" t="s">
        <v>231</v>
      </c>
      <c r="M614" s="3">
        <v>2720000</v>
      </c>
      <c r="N614" s="5">
        <v>44932</v>
      </c>
      <c r="O614" s="43">
        <f t="shared" si="49"/>
        <v>5</v>
      </c>
      <c r="P614" s="43">
        <f t="shared" si="47"/>
        <v>1</v>
      </c>
      <c r="Q614" s="5">
        <v>44932</v>
      </c>
      <c r="R614" s="43">
        <f t="shared" si="50"/>
        <v>1</v>
      </c>
      <c r="S614" s="2"/>
      <c r="T614" s="2"/>
      <c r="U614" s="2">
        <v>0</v>
      </c>
      <c r="V614" s="45">
        <f t="shared" si="48"/>
        <v>2720000</v>
      </c>
      <c r="W614" s="2" t="s">
        <v>71</v>
      </c>
      <c r="X614" t="str">
        <f t="shared" si="46"/>
        <v>1000001010KERAMIK 123BAMBANGAGT602423CRdPetrella Charcoal60X6016BOX17,28M2170000Kuning2720000449325144932102720000Depok</v>
      </c>
    </row>
    <row r="615" spans="1:24" x14ac:dyDescent="0.3">
      <c r="A615" s="2">
        <v>1000001111</v>
      </c>
      <c r="B615" s="2" t="s">
        <v>131</v>
      </c>
      <c r="C615" s="2" t="s">
        <v>132</v>
      </c>
      <c r="D615" s="2" t="s">
        <v>221</v>
      </c>
      <c r="E615" s="2" t="s">
        <v>222</v>
      </c>
      <c r="F615" s="2" t="s">
        <v>67</v>
      </c>
      <c r="G615" s="3">
        <v>160</v>
      </c>
      <c r="H615" s="2" t="s">
        <v>68</v>
      </c>
      <c r="I615" s="4">
        <v>172.8</v>
      </c>
      <c r="J615" s="2" t="s">
        <v>69</v>
      </c>
      <c r="K615" s="3">
        <v>170000</v>
      </c>
      <c r="L615" s="3" t="s">
        <v>231</v>
      </c>
      <c r="M615" s="3">
        <v>27200000</v>
      </c>
      <c r="N615" s="5">
        <v>44974</v>
      </c>
      <c r="O615" s="43">
        <f t="shared" si="49"/>
        <v>5</v>
      </c>
      <c r="P615" s="43">
        <f t="shared" si="47"/>
        <v>2</v>
      </c>
      <c r="Q615" s="5">
        <v>44978</v>
      </c>
      <c r="R615" s="43">
        <f t="shared" si="50"/>
        <v>2</v>
      </c>
      <c r="S615" s="2"/>
      <c r="T615" s="2"/>
      <c r="U615" s="6">
        <v>0</v>
      </c>
      <c r="V615" s="45">
        <f t="shared" si="48"/>
        <v>27200000</v>
      </c>
      <c r="W615" s="2" t="s">
        <v>133</v>
      </c>
      <c r="X615" t="str">
        <f t="shared" si="46"/>
        <v>1000001111NIA BANGUNANHARRYAGT602423CRdPetrella Charcoal60X60160BOX172,8M2170000Kuning272000004497452449782027200000Jakarta</v>
      </c>
    </row>
    <row r="616" spans="1:24" x14ac:dyDescent="0.3">
      <c r="A616" s="2">
        <v>1000001111</v>
      </c>
      <c r="B616" s="2" t="s">
        <v>131</v>
      </c>
      <c r="C616" s="2" t="s">
        <v>132</v>
      </c>
      <c r="D616" s="2" t="s">
        <v>219</v>
      </c>
      <c r="E616" s="2" t="s">
        <v>220</v>
      </c>
      <c r="F616" s="2" t="s">
        <v>67</v>
      </c>
      <c r="G616" s="3">
        <v>40</v>
      </c>
      <c r="H616" s="2" t="s">
        <v>68</v>
      </c>
      <c r="I616" s="4">
        <v>43.2</v>
      </c>
      <c r="J616" s="2" t="s">
        <v>69</v>
      </c>
      <c r="K616" s="3">
        <v>170000</v>
      </c>
      <c r="L616" s="3" t="s">
        <v>231</v>
      </c>
      <c r="M616" s="3">
        <v>6800000</v>
      </c>
      <c r="N616" s="5">
        <v>44974</v>
      </c>
      <c r="O616" s="43">
        <f t="shared" si="49"/>
        <v>5</v>
      </c>
      <c r="P616" s="43">
        <f t="shared" si="47"/>
        <v>2</v>
      </c>
      <c r="Q616" s="5">
        <v>44978</v>
      </c>
      <c r="R616" s="43">
        <f t="shared" si="50"/>
        <v>2</v>
      </c>
      <c r="S616" s="2"/>
      <c r="T616" s="2"/>
      <c r="U616" s="6">
        <v>0</v>
      </c>
      <c r="V616" s="45">
        <f t="shared" si="48"/>
        <v>6800000</v>
      </c>
      <c r="W616" s="2" t="s">
        <v>133</v>
      </c>
      <c r="X616" t="str">
        <f t="shared" si="46"/>
        <v>1000001111NIA BANGUNANHARRYAGT602422CRdPetrella Grigio60X6040BOX43,2M2170000Kuning6800000449745244978206800000Jakarta</v>
      </c>
    </row>
    <row r="617" spans="1:24" x14ac:dyDescent="0.3">
      <c r="A617" s="2">
        <v>1000001111</v>
      </c>
      <c r="B617" s="2" t="s">
        <v>131</v>
      </c>
      <c r="C617" s="2" t="s">
        <v>132</v>
      </c>
      <c r="D617" s="2" t="s">
        <v>221</v>
      </c>
      <c r="E617" s="2" t="s">
        <v>222</v>
      </c>
      <c r="F617" s="2" t="s">
        <v>67</v>
      </c>
      <c r="G617" s="3">
        <v>15</v>
      </c>
      <c r="H617" s="2" t="s">
        <v>68</v>
      </c>
      <c r="I617" s="4">
        <v>16.2</v>
      </c>
      <c r="J617" s="2" t="s">
        <v>69</v>
      </c>
      <c r="K617" s="3">
        <v>170000</v>
      </c>
      <c r="L617" s="3" t="s">
        <v>231</v>
      </c>
      <c r="M617" s="3">
        <v>2550000</v>
      </c>
      <c r="N617" s="5">
        <v>44965</v>
      </c>
      <c r="O617" s="43">
        <f t="shared" si="49"/>
        <v>3</v>
      </c>
      <c r="P617" s="43">
        <f t="shared" si="47"/>
        <v>2</v>
      </c>
      <c r="Q617" s="5">
        <v>44965</v>
      </c>
      <c r="R617" s="43">
        <f t="shared" si="50"/>
        <v>2</v>
      </c>
      <c r="S617" s="2"/>
      <c r="T617" s="2"/>
      <c r="U617" s="6">
        <v>0</v>
      </c>
      <c r="V617" s="45">
        <f t="shared" si="48"/>
        <v>2550000</v>
      </c>
      <c r="W617" s="2" t="s">
        <v>133</v>
      </c>
      <c r="X617" t="str">
        <f t="shared" si="46"/>
        <v>1000001111NIA BANGUNANHARRYAGT602423CRdPetrella Charcoal60X6015BOX16,2M2170000Kuning2550000449653244965202550000Jakarta</v>
      </c>
    </row>
    <row r="618" spans="1:24" x14ac:dyDescent="0.3">
      <c r="A618" s="2">
        <v>1000001111</v>
      </c>
      <c r="B618" s="2" t="s">
        <v>131</v>
      </c>
      <c r="C618" s="2" t="s">
        <v>132</v>
      </c>
      <c r="D618" s="2" t="s">
        <v>221</v>
      </c>
      <c r="E618" s="2" t="s">
        <v>222</v>
      </c>
      <c r="F618" s="2" t="s">
        <v>67</v>
      </c>
      <c r="G618" s="3">
        <v>240</v>
      </c>
      <c r="H618" s="2" t="s">
        <v>68</v>
      </c>
      <c r="I618" s="4">
        <v>259.2</v>
      </c>
      <c r="J618" s="2" t="s">
        <v>69</v>
      </c>
      <c r="K618" s="3">
        <v>170000</v>
      </c>
      <c r="L618" s="3" t="s">
        <v>231</v>
      </c>
      <c r="M618" s="3">
        <v>40800000</v>
      </c>
      <c r="N618" s="5">
        <v>45001</v>
      </c>
      <c r="O618" s="43">
        <f t="shared" si="49"/>
        <v>4</v>
      </c>
      <c r="P618" s="43">
        <f t="shared" si="47"/>
        <v>3</v>
      </c>
      <c r="Q618" s="5">
        <v>45008</v>
      </c>
      <c r="R618" s="43">
        <f t="shared" si="50"/>
        <v>3</v>
      </c>
      <c r="S618" s="2" t="s">
        <v>17</v>
      </c>
      <c r="T618" s="2" t="s">
        <v>91</v>
      </c>
      <c r="U618" s="6">
        <v>1500</v>
      </c>
      <c r="V618" s="45">
        <f t="shared" si="48"/>
        <v>40798500</v>
      </c>
      <c r="W618" s="2" t="s">
        <v>133</v>
      </c>
      <c r="X618" t="str">
        <f t="shared" si="46"/>
        <v>1000001111NIA BANGUNANHARRYAGT602423CRdPetrella Charcoal60X60240BOX259,2M2170000Kuning408000004500143450083Promo LebaranPromo Diskon Langsung150040798500Jakarta</v>
      </c>
    </row>
    <row r="619" spans="1:24" x14ac:dyDescent="0.3">
      <c r="A619" s="2">
        <v>1000001111</v>
      </c>
      <c r="B619" s="2" t="s">
        <v>131</v>
      </c>
      <c r="C619" s="2" t="s">
        <v>132</v>
      </c>
      <c r="D619" s="2" t="s">
        <v>219</v>
      </c>
      <c r="E619" s="2" t="s">
        <v>220</v>
      </c>
      <c r="F619" s="2" t="s">
        <v>67</v>
      </c>
      <c r="G619" s="3">
        <v>80</v>
      </c>
      <c r="H619" s="2" t="s">
        <v>68</v>
      </c>
      <c r="I619" s="4">
        <v>86.4</v>
      </c>
      <c r="J619" s="2" t="s">
        <v>69</v>
      </c>
      <c r="K619" s="3">
        <v>170000</v>
      </c>
      <c r="L619" s="3" t="s">
        <v>231</v>
      </c>
      <c r="M619" s="3">
        <v>13600000</v>
      </c>
      <c r="N619" s="5">
        <v>45001</v>
      </c>
      <c r="O619" s="43">
        <f t="shared" si="49"/>
        <v>4</v>
      </c>
      <c r="P619" s="43">
        <f t="shared" si="47"/>
        <v>3</v>
      </c>
      <c r="Q619" s="5">
        <v>45008</v>
      </c>
      <c r="R619" s="43">
        <f t="shared" si="50"/>
        <v>3</v>
      </c>
      <c r="S619" s="2" t="s">
        <v>17</v>
      </c>
      <c r="T619" s="2" t="s">
        <v>91</v>
      </c>
      <c r="U619" s="6">
        <v>1500</v>
      </c>
      <c r="V619" s="45">
        <f t="shared" si="48"/>
        <v>13598500</v>
      </c>
      <c r="W619" s="2" t="s">
        <v>133</v>
      </c>
      <c r="X619" t="str">
        <f t="shared" si="46"/>
        <v>1000001111NIA BANGUNANHARRYAGT602422CRdPetrella Grigio60X6080BOX86,4M2170000Kuning136000004500143450083Promo LebaranPromo Diskon Langsung150013598500Jakarta</v>
      </c>
    </row>
    <row r="620" spans="1:24" x14ac:dyDescent="0.3">
      <c r="A620" s="2">
        <v>1000001111</v>
      </c>
      <c r="B620" s="2" t="s">
        <v>131</v>
      </c>
      <c r="C620" s="2" t="s">
        <v>132</v>
      </c>
      <c r="D620" s="2" t="s">
        <v>217</v>
      </c>
      <c r="E620" s="2" t="s">
        <v>218</v>
      </c>
      <c r="F620" s="2" t="s">
        <v>67</v>
      </c>
      <c r="G620" s="3">
        <v>80</v>
      </c>
      <c r="H620" s="2" t="s">
        <v>68</v>
      </c>
      <c r="I620" s="4">
        <v>86.4</v>
      </c>
      <c r="J620" s="2" t="s">
        <v>69</v>
      </c>
      <c r="K620" s="3">
        <v>170000</v>
      </c>
      <c r="L620" s="3" t="s">
        <v>231</v>
      </c>
      <c r="M620" s="3">
        <v>13600000</v>
      </c>
      <c r="N620" s="5">
        <v>45012</v>
      </c>
      <c r="O620" s="43">
        <f t="shared" si="49"/>
        <v>1</v>
      </c>
      <c r="P620" s="43">
        <f t="shared" si="47"/>
        <v>3</v>
      </c>
      <c r="Q620" s="5">
        <v>45012</v>
      </c>
      <c r="R620" s="43">
        <f t="shared" si="50"/>
        <v>3</v>
      </c>
      <c r="S620" s="2" t="s">
        <v>17</v>
      </c>
      <c r="T620" s="2" t="s">
        <v>91</v>
      </c>
      <c r="U620" s="6">
        <v>1500</v>
      </c>
      <c r="V620" s="45">
        <f t="shared" si="48"/>
        <v>13598500</v>
      </c>
      <c r="W620" s="2" t="s">
        <v>133</v>
      </c>
      <c r="X620" t="str">
        <f t="shared" si="46"/>
        <v>1000001111NIA BANGUNANHARRYAGT602421CRdPetrella Perla60X6080BOX86,4M2170000Kuning136000004501213450123Promo LebaranPromo Diskon Langsung150013598500Jakarta</v>
      </c>
    </row>
    <row r="621" spans="1:24" x14ac:dyDescent="0.3">
      <c r="A621" s="2">
        <v>1000001010</v>
      </c>
      <c r="B621" s="2" t="s">
        <v>63</v>
      </c>
      <c r="C621" s="2" t="s">
        <v>64</v>
      </c>
      <c r="D621" s="2" t="s">
        <v>221</v>
      </c>
      <c r="E621" s="2" t="s">
        <v>222</v>
      </c>
      <c r="F621" s="2" t="s">
        <v>67</v>
      </c>
      <c r="G621" s="3">
        <v>32</v>
      </c>
      <c r="H621" s="2" t="s">
        <v>68</v>
      </c>
      <c r="I621" s="4">
        <v>34.56</v>
      </c>
      <c r="J621" s="2" t="s">
        <v>69</v>
      </c>
      <c r="K621" s="3">
        <v>170000</v>
      </c>
      <c r="L621" s="3" t="s">
        <v>231</v>
      </c>
      <c r="M621" s="3">
        <v>5440000</v>
      </c>
      <c r="N621" s="5">
        <v>45027</v>
      </c>
      <c r="O621" s="43">
        <f t="shared" si="49"/>
        <v>2</v>
      </c>
      <c r="P621" s="43">
        <f t="shared" si="47"/>
        <v>4</v>
      </c>
      <c r="Q621" s="5">
        <v>45028</v>
      </c>
      <c r="R621" s="43">
        <f t="shared" si="50"/>
        <v>4</v>
      </c>
      <c r="S621" s="2" t="s">
        <v>17</v>
      </c>
      <c r="T621" s="2" t="s">
        <v>91</v>
      </c>
      <c r="U621" s="6">
        <v>1500</v>
      </c>
      <c r="V621" s="45">
        <f t="shared" si="48"/>
        <v>5438500</v>
      </c>
      <c r="W621" s="2" t="s">
        <v>71</v>
      </c>
      <c r="X621" t="str">
        <f t="shared" si="46"/>
        <v>1000001010KERAMIK 123BAMBANGAGT602423CRdPetrella Charcoal60X6032BOX34,56M2170000Kuning54400004502724450284Promo LebaranPromo Diskon Langsung15005438500Depok</v>
      </c>
    </row>
    <row r="622" spans="1:24" x14ac:dyDescent="0.3">
      <c r="A622" s="2">
        <v>1000001010</v>
      </c>
      <c r="B622" s="2" t="s">
        <v>63</v>
      </c>
      <c r="C622" s="2" t="s">
        <v>64</v>
      </c>
      <c r="D622" s="2" t="s">
        <v>214</v>
      </c>
      <c r="E622" s="2" t="s">
        <v>215</v>
      </c>
      <c r="F622" s="2" t="s">
        <v>67</v>
      </c>
      <c r="G622" s="3">
        <v>20</v>
      </c>
      <c r="H622" s="2" t="s">
        <v>68</v>
      </c>
      <c r="I622" s="4">
        <v>21.6</v>
      </c>
      <c r="J622" s="2" t="s">
        <v>69</v>
      </c>
      <c r="K622" s="3">
        <v>170000</v>
      </c>
      <c r="L622" s="3" t="s">
        <v>231</v>
      </c>
      <c r="M622" s="3">
        <v>3400000</v>
      </c>
      <c r="N622" s="5">
        <v>45020</v>
      </c>
      <c r="O622" s="43">
        <f t="shared" si="49"/>
        <v>2</v>
      </c>
      <c r="P622" s="43">
        <f t="shared" si="47"/>
        <v>4</v>
      </c>
      <c r="Q622" s="5">
        <v>45024</v>
      </c>
      <c r="R622" s="43">
        <f t="shared" si="50"/>
        <v>4</v>
      </c>
      <c r="S622" s="2" t="s">
        <v>17</v>
      </c>
      <c r="T622" s="2" t="s">
        <v>91</v>
      </c>
      <c r="U622" s="6">
        <v>1500</v>
      </c>
      <c r="V622" s="45">
        <f t="shared" si="48"/>
        <v>3398500</v>
      </c>
      <c r="W622" s="2" t="s">
        <v>71</v>
      </c>
      <c r="X622" t="str">
        <f t="shared" si="46"/>
        <v>1000001010KERAMIK 123BAMBANGAGT602139CRdStanford Perla60X6020BOX21,6M2170000Kuning34000004502024450244Promo LebaranPromo Diskon Langsung15003398500Depok</v>
      </c>
    </row>
    <row r="623" spans="1:24" x14ac:dyDescent="0.3">
      <c r="A623" s="2">
        <v>1000001010</v>
      </c>
      <c r="B623" s="2" t="s">
        <v>63</v>
      </c>
      <c r="C623" s="2" t="s">
        <v>64</v>
      </c>
      <c r="D623" s="2" t="s">
        <v>219</v>
      </c>
      <c r="E623" s="2" t="s">
        <v>220</v>
      </c>
      <c r="F623" s="2" t="s">
        <v>67</v>
      </c>
      <c r="G623" s="3">
        <v>10</v>
      </c>
      <c r="H623" s="2" t="s">
        <v>68</v>
      </c>
      <c r="I623" s="4">
        <v>10.8</v>
      </c>
      <c r="J623" s="2" t="s">
        <v>69</v>
      </c>
      <c r="K623" s="3">
        <v>170000</v>
      </c>
      <c r="L623" s="3" t="s">
        <v>231</v>
      </c>
      <c r="M623" s="3">
        <v>1700000</v>
      </c>
      <c r="N623" s="5">
        <v>45083</v>
      </c>
      <c r="O623" s="43">
        <f t="shared" si="49"/>
        <v>2</v>
      </c>
      <c r="P623" s="43">
        <f t="shared" si="47"/>
        <v>6</v>
      </c>
      <c r="Q623" s="5">
        <v>45084</v>
      </c>
      <c r="R623" s="43">
        <f t="shared" si="50"/>
        <v>6</v>
      </c>
      <c r="S623" s="2"/>
      <c r="T623" s="2"/>
      <c r="U623" s="6">
        <v>0</v>
      </c>
      <c r="V623" s="45">
        <f t="shared" si="48"/>
        <v>1700000</v>
      </c>
      <c r="W623" s="2" t="s">
        <v>71</v>
      </c>
      <c r="X623" t="str">
        <f t="shared" si="46"/>
        <v>1000001010KERAMIK 123BAMBANGAGT602422CRdPetrella Grigio60X6010BOX10,8M2170000Kuning1700000450832645084601700000Depok</v>
      </c>
    </row>
    <row r="624" spans="1:24" x14ac:dyDescent="0.3">
      <c r="A624" s="2">
        <v>1000001010</v>
      </c>
      <c r="B624" s="2" t="s">
        <v>63</v>
      </c>
      <c r="C624" s="2" t="s">
        <v>64</v>
      </c>
      <c r="D624" s="2" t="s">
        <v>214</v>
      </c>
      <c r="E624" s="2" t="s">
        <v>215</v>
      </c>
      <c r="F624" s="2" t="s">
        <v>67</v>
      </c>
      <c r="G624" s="3">
        <v>73</v>
      </c>
      <c r="H624" s="2" t="s">
        <v>68</v>
      </c>
      <c r="I624" s="4">
        <v>78.84</v>
      </c>
      <c r="J624" s="2" t="s">
        <v>69</v>
      </c>
      <c r="K624" s="3">
        <v>170000</v>
      </c>
      <c r="L624" s="3" t="s">
        <v>231</v>
      </c>
      <c r="M624" s="3">
        <v>12410000</v>
      </c>
      <c r="N624" s="5">
        <v>45087</v>
      </c>
      <c r="O624" s="43">
        <f t="shared" si="49"/>
        <v>6</v>
      </c>
      <c r="P624" s="43">
        <f t="shared" si="47"/>
        <v>6</v>
      </c>
      <c r="Q624" s="5">
        <v>45089</v>
      </c>
      <c r="R624" s="43">
        <f t="shared" si="50"/>
        <v>6</v>
      </c>
      <c r="S624" s="2"/>
      <c r="T624" s="2"/>
      <c r="U624" s="6">
        <v>0</v>
      </c>
      <c r="V624" s="45">
        <f t="shared" si="48"/>
        <v>12410000</v>
      </c>
      <c r="W624" s="2" t="s">
        <v>71</v>
      </c>
      <c r="X624" t="str">
        <f t="shared" si="46"/>
        <v>1000001010KERAMIK 123BAMBANGAGT602139CRdStanford Perla60X6073BOX78,84M2170000Kuning124100004508766450896012410000Depok</v>
      </c>
    </row>
    <row r="625" spans="1:24" x14ac:dyDescent="0.3">
      <c r="A625" s="2">
        <v>1000001010</v>
      </c>
      <c r="B625" s="2" t="s">
        <v>63</v>
      </c>
      <c r="C625" s="2" t="s">
        <v>64</v>
      </c>
      <c r="D625" s="2" t="s">
        <v>217</v>
      </c>
      <c r="E625" s="2" t="s">
        <v>218</v>
      </c>
      <c r="F625" s="2" t="s">
        <v>67</v>
      </c>
      <c r="G625" s="3">
        <v>7</v>
      </c>
      <c r="H625" s="2" t="s">
        <v>68</v>
      </c>
      <c r="I625" s="4">
        <v>7.56</v>
      </c>
      <c r="J625" s="2" t="s">
        <v>69</v>
      </c>
      <c r="K625" s="3">
        <v>170000</v>
      </c>
      <c r="L625" s="3" t="s">
        <v>231</v>
      </c>
      <c r="M625" s="3">
        <v>1190000</v>
      </c>
      <c r="N625" s="5">
        <v>45092</v>
      </c>
      <c r="O625" s="43">
        <f t="shared" si="49"/>
        <v>4</v>
      </c>
      <c r="P625" s="43">
        <f t="shared" si="47"/>
        <v>6</v>
      </c>
      <c r="Q625" s="5">
        <v>45092</v>
      </c>
      <c r="R625" s="43">
        <f t="shared" si="50"/>
        <v>6</v>
      </c>
      <c r="S625" s="2"/>
      <c r="T625" s="2"/>
      <c r="U625" s="6">
        <v>0</v>
      </c>
      <c r="V625" s="45">
        <f t="shared" si="48"/>
        <v>1190000</v>
      </c>
      <c r="W625" s="2" t="s">
        <v>71</v>
      </c>
      <c r="X625" t="str">
        <f t="shared" si="46"/>
        <v>1000001010KERAMIK 123BAMBANGAGT602421CRdPetrella Perla60X607BOX7,56M2170000Kuning1190000450924645092601190000Depok</v>
      </c>
    </row>
    <row r="626" spans="1:24" x14ac:dyDescent="0.3">
      <c r="A626" s="2">
        <v>1000001111</v>
      </c>
      <c r="B626" s="2" t="s">
        <v>131</v>
      </c>
      <c r="C626" s="2" t="s">
        <v>132</v>
      </c>
      <c r="D626" s="2" t="s">
        <v>219</v>
      </c>
      <c r="E626" s="2" t="s">
        <v>220</v>
      </c>
      <c r="F626" s="2" t="s">
        <v>67</v>
      </c>
      <c r="G626" s="3">
        <v>80</v>
      </c>
      <c r="H626" s="2" t="s">
        <v>68</v>
      </c>
      <c r="I626" s="4">
        <v>86.4</v>
      </c>
      <c r="J626" s="2" t="s">
        <v>69</v>
      </c>
      <c r="K626" s="3">
        <v>170000</v>
      </c>
      <c r="L626" s="3" t="s">
        <v>231</v>
      </c>
      <c r="M626" s="3">
        <v>13600000</v>
      </c>
      <c r="N626" s="5">
        <v>45092</v>
      </c>
      <c r="O626" s="43">
        <f t="shared" si="49"/>
        <v>4</v>
      </c>
      <c r="P626" s="43">
        <f t="shared" si="47"/>
        <v>6</v>
      </c>
      <c r="Q626" s="5">
        <v>45099</v>
      </c>
      <c r="R626" s="43">
        <f t="shared" si="50"/>
        <v>6</v>
      </c>
      <c r="S626" s="2"/>
      <c r="T626" s="2"/>
      <c r="U626" s="6">
        <v>0</v>
      </c>
      <c r="V626" s="45">
        <f t="shared" si="48"/>
        <v>13600000</v>
      </c>
      <c r="W626" s="2" t="s">
        <v>133</v>
      </c>
      <c r="X626" t="str">
        <f t="shared" si="46"/>
        <v>1000001111NIA BANGUNANHARRYAGT602422CRdPetrella Grigio60X6080BOX86,4M2170000Kuning136000004509246450996013600000Jakarta</v>
      </c>
    </row>
    <row r="627" spans="1:24" x14ac:dyDescent="0.3">
      <c r="A627" s="2">
        <v>1000001111</v>
      </c>
      <c r="B627" s="2" t="s">
        <v>131</v>
      </c>
      <c r="C627" s="2" t="s">
        <v>132</v>
      </c>
      <c r="D627" s="2" t="s">
        <v>219</v>
      </c>
      <c r="E627" s="2" t="s">
        <v>220</v>
      </c>
      <c r="F627" s="2" t="s">
        <v>67</v>
      </c>
      <c r="G627" s="3">
        <v>50</v>
      </c>
      <c r="H627" s="2" t="s">
        <v>68</v>
      </c>
      <c r="I627" s="4">
        <v>54</v>
      </c>
      <c r="J627" s="2" t="s">
        <v>69</v>
      </c>
      <c r="K627" s="3">
        <v>170000</v>
      </c>
      <c r="L627" s="3" t="s">
        <v>231</v>
      </c>
      <c r="M627" s="3">
        <v>8500000</v>
      </c>
      <c r="N627" s="5">
        <v>45098</v>
      </c>
      <c r="O627" s="43">
        <f t="shared" si="49"/>
        <v>3</v>
      </c>
      <c r="P627" s="43">
        <f t="shared" si="47"/>
        <v>6</v>
      </c>
      <c r="Q627" s="5">
        <v>45099</v>
      </c>
      <c r="R627" s="43">
        <f t="shared" si="50"/>
        <v>6</v>
      </c>
      <c r="S627" s="2"/>
      <c r="T627" s="2"/>
      <c r="U627" s="6">
        <v>0</v>
      </c>
      <c r="V627" s="45">
        <f t="shared" si="48"/>
        <v>8500000</v>
      </c>
      <c r="W627" s="2" t="s">
        <v>133</v>
      </c>
      <c r="X627" t="str">
        <f t="shared" si="46"/>
        <v>1000001111NIA BANGUNANHARRYAGT602422CRdPetrella Grigio60X6050BOX54M2170000Kuning8500000450983645099608500000Jakarta</v>
      </c>
    </row>
    <row r="628" spans="1:24" x14ac:dyDescent="0.3">
      <c r="A628" s="2">
        <v>1000001010</v>
      </c>
      <c r="B628" s="2" t="s">
        <v>63</v>
      </c>
      <c r="C628" s="2" t="s">
        <v>64</v>
      </c>
      <c r="D628" s="2" t="s">
        <v>225</v>
      </c>
      <c r="E628" s="2" t="s">
        <v>226</v>
      </c>
      <c r="F628" s="2" t="s">
        <v>67</v>
      </c>
      <c r="G628" s="3">
        <v>30</v>
      </c>
      <c r="H628" s="2" t="s">
        <v>68</v>
      </c>
      <c r="I628" s="4">
        <v>32.4</v>
      </c>
      <c r="J628" s="2" t="s">
        <v>69</v>
      </c>
      <c r="K628" s="3">
        <v>170000</v>
      </c>
      <c r="L628" s="3" t="s">
        <v>231</v>
      </c>
      <c r="M628" s="3">
        <v>5100000</v>
      </c>
      <c r="N628" s="5">
        <v>45112</v>
      </c>
      <c r="O628" s="43">
        <f t="shared" si="49"/>
        <v>3</v>
      </c>
      <c r="P628" s="43">
        <f t="shared" si="47"/>
        <v>7</v>
      </c>
      <c r="Q628" s="5">
        <v>45112</v>
      </c>
      <c r="R628" s="43">
        <f t="shared" si="50"/>
        <v>7</v>
      </c>
      <c r="S628" s="2"/>
      <c r="T628" s="2"/>
      <c r="U628" s="2">
        <v>0</v>
      </c>
      <c r="V628" s="45">
        <f t="shared" si="48"/>
        <v>5100000</v>
      </c>
      <c r="W628" s="2" t="s">
        <v>71</v>
      </c>
      <c r="X628" t="str">
        <f t="shared" si="46"/>
        <v>1000001010KERAMIK 123BAMBANGAGT602140CRdStanford Grigio60X6030BOX32,4M2170000Kuning5100000451123745112705100000Depok</v>
      </c>
    </row>
    <row r="629" spans="1:24" x14ac:dyDescent="0.3">
      <c r="A629" s="2">
        <v>1000001010</v>
      </c>
      <c r="B629" s="2" t="s">
        <v>63</v>
      </c>
      <c r="C629" s="2" t="s">
        <v>64</v>
      </c>
      <c r="D629" s="2" t="s">
        <v>221</v>
      </c>
      <c r="E629" s="2" t="s">
        <v>222</v>
      </c>
      <c r="F629" s="2" t="s">
        <v>67</v>
      </c>
      <c r="G629" s="3">
        <v>10</v>
      </c>
      <c r="H629" s="2" t="s">
        <v>68</v>
      </c>
      <c r="I629" s="4">
        <v>10.8</v>
      </c>
      <c r="J629" s="2" t="s">
        <v>69</v>
      </c>
      <c r="K629" s="3">
        <v>170000</v>
      </c>
      <c r="L629" s="3" t="s">
        <v>231</v>
      </c>
      <c r="M629" s="3">
        <v>1700000</v>
      </c>
      <c r="N629" s="5">
        <v>45114</v>
      </c>
      <c r="O629" s="43">
        <f t="shared" si="49"/>
        <v>5</v>
      </c>
      <c r="P629" s="43">
        <f t="shared" si="47"/>
        <v>7</v>
      </c>
      <c r="Q629" s="5">
        <v>45117</v>
      </c>
      <c r="R629" s="43">
        <f t="shared" si="50"/>
        <v>7</v>
      </c>
      <c r="S629" s="2"/>
      <c r="T629" s="2"/>
      <c r="U629" s="2">
        <v>0</v>
      </c>
      <c r="V629" s="45">
        <f t="shared" si="48"/>
        <v>1700000</v>
      </c>
      <c r="W629" s="2" t="s">
        <v>71</v>
      </c>
      <c r="X629" t="str">
        <f t="shared" si="46"/>
        <v>1000001010KERAMIK 123BAMBANGAGT602423CRdPetrella Charcoal60X6010BOX10,8M2170000Kuning1700000451145745117701700000Depok</v>
      </c>
    </row>
    <row r="630" spans="1:24" x14ac:dyDescent="0.3">
      <c r="A630" s="2">
        <v>1000001111</v>
      </c>
      <c r="B630" s="2" t="s">
        <v>131</v>
      </c>
      <c r="C630" s="2" t="s">
        <v>132</v>
      </c>
      <c r="D630" s="2" t="s">
        <v>223</v>
      </c>
      <c r="E630" s="2" t="s">
        <v>224</v>
      </c>
      <c r="F630" s="2" t="s">
        <v>67</v>
      </c>
      <c r="G630" s="3">
        <v>48</v>
      </c>
      <c r="H630" s="2" t="s">
        <v>68</v>
      </c>
      <c r="I630" s="4">
        <v>51.84</v>
      </c>
      <c r="J630" s="2" t="s">
        <v>69</v>
      </c>
      <c r="K630" s="3">
        <v>170000</v>
      </c>
      <c r="L630" s="3" t="s">
        <v>231</v>
      </c>
      <c r="M630" s="3">
        <v>8160000</v>
      </c>
      <c r="N630" s="5">
        <v>45149</v>
      </c>
      <c r="O630" s="43">
        <f t="shared" si="49"/>
        <v>5</v>
      </c>
      <c r="P630" s="43">
        <f t="shared" si="47"/>
        <v>8</v>
      </c>
      <c r="Q630" s="5">
        <v>45150</v>
      </c>
      <c r="R630" s="43">
        <f t="shared" si="50"/>
        <v>8</v>
      </c>
      <c r="S630" s="2"/>
      <c r="T630" s="2"/>
      <c r="U630" s="2">
        <v>0</v>
      </c>
      <c r="V630" s="45">
        <f t="shared" si="48"/>
        <v>8160000</v>
      </c>
      <c r="W630" s="2" t="s">
        <v>133</v>
      </c>
      <c r="X630" t="str">
        <f t="shared" si="46"/>
        <v>1000001111NIA BANGUNANHARRYAGT602141CRdStanford Charcoal60X6048BOX51,84M2170000Kuning8160000451495845150808160000Jakarta</v>
      </c>
    </row>
    <row r="631" spans="1:24" x14ac:dyDescent="0.3">
      <c r="A631" s="2">
        <v>1000001111</v>
      </c>
      <c r="B631" s="2" t="s">
        <v>131</v>
      </c>
      <c r="C631" s="2" t="s">
        <v>132</v>
      </c>
      <c r="D631" s="2" t="s">
        <v>217</v>
      </c>
      <c r="E631" s="2" t="s">
        <v>218</v>
      </c>
      <c r="F631" s="2" t="s">
        <v>67</v>
      </c>
      <c r="G631" s="3">
        <v>80</v>
      </c>
      <c r="H631" s="2" t="s">
        <v>68</v>
      </c>
      <c r="I631" s="4">
        <v>86.4</v>
      </c>
      <c r="J631" s="2" t="s">
        <v>69</v>
      </c>
      <c r="K631" s="3">
        <v>170000</v>
      </c>
      <c r="L631" s="3" t="s">
        <v>231</v>
      </c>
      <c r="M631" s="3">
        <v>13600000</v>
      </c>
      <c r="N631" s="5">
        <v>45220</v>
      </c>
      <c r="O631" s="43">
        <f t="shared" si="49"/>
        <v>6</v>
      </c>
      <c r="P631" s="43">
        <f t="shared" si="47"/>
        <v>10</v>
      </c>
      <c r="Q631" s="5">
        <v>45222</v>
      </c>
      <c r="R631" s="43">
        <f t="shared" si="50"/>
        <v>10</v>
      </c>
      <c r="S631" s="2"/>
      <c r="T631" s="2"/>
      <c r="U631" s="6">
        <v>0</v>
      </c>
      <c r="V631" s="45">
        <f t="shared" si="48"/>
        <v>13600000</v>
      </c>
      <c r="W631" s="2" t="s">
        <v>133</v>
      </c>
      <c r="X631" t="str">
        <f t="shared" si="46"/>
        <v>1000001111NIA BANGUNANHARRYAGT602421CRdPetrella Perla60X6080BOX86,4M2170000Kuning13600000452206104522210013600000Jakarta</v>
      </c>
    </row>
    <row r="632" spans="1:24" x14ac:dyDescent="0.3">
      <c r="A632" s="2">
        <v>1000001111</v>
      </c>
      <c r="B632" s="2" t="s">
        <v>131</v>
      </c>
      <c r="C632" s="2" t="s">
        <v>132</v>
      </c>
      <c r="D632" s="2" t="s">
        <v>221</v>
      </c>
      <c r="E632" s="2" t="s">
        <v>222</v>
      </c>
      <c r="F632" s="2" t="s">
        <v>67</v>
      </c>
      <c r="G632" s="3">
        <v>120</v>
      </c>
      <c r="H632" s="2" t="s">
        <v>68</v>
      </c>
      <c r="I632" s="4">
        <v>129.6</v>
      </c>
      <c r="J632" s="2" t="s">
        <v>69</v>
      </c>
      <c r="K632" s="3">
        <v>170000</v>
      </c>
      <c r="L632" s="3" t="s">
        <v>231</v>
      </c>
      <c r="M632" s="3">
        <v>20400000</v>
      </c>
      <c r="N632" s="5">
        <v>45220</v>
      </c>
      <c r="O632" s="43">
        <f t="shared" si="49"/>
        <v>6</v>
      </c>
      <c r="P632" s="43">
        <f t="shared" si="47"/>
        <v>10</v>
      </c>
      <c r="Q632" s="5">
        <v>45224</v>
      </c>
      <c r="R632" s="43">
        <f t="shared" si="50"/>
        <v>10</v>
      </c>
      <c r="S632" s="2"/>
      <c r="T632" s="2"/>
      <c r="U632" s="6">
        <v>0</v>
      </c>
      <c r="V632" s="45">
        <f t="shared" si="48"/>
        <v>20400000</v>
      </c>
      <c r="W632" s="2" t="s">
        <v>133</v>
      </c>
      <c r="X632" t="str">
        <f t="shared" si="46"/>
        <v>1000001111NIA BANGUNANHARRYAGT602423CRdPetrella Charcoal60X60120BOX129,6M2170000Kuning20400000452206104522410020400000Jakarta</v>
      </c>
    </row>
    <row r="633" spans="1:24" x14ac:dyDescent="0.3">
      <c r="A633" s="2">
        <v>1000001111</v>
      </c>
      <c r="B633" s="2" t="s">
        <v>131</v>
      </c>
      <c r="C633" s="2" t="s">
        <v>132</v>
      </c>
      <c r="D633" s="2" t="s">
        <v>219</v>
      </c>
      <c r="E633" s="2" t="s">
        <v>220</v>
      </c>
      <c r="F633" s="2" t="s">
        <v>67</v>
      </c>
      <c r="G633" s="3">
        <v>80</v>
      </c>
      <c r="H633" s="2" t="s">
        <v>68</v>
      </c>
      <c r="I633" s="4">
        <v>86.4</v>
      </c>
      <c r="J633" s="2" t="s">
        <v>69</v>
      </c>
      <c r="K633" s="3">
        <v>170000</v>
      </c>
      <c r="L633" s="3" t="s">
        <v>231</v>
      </c>
      <c r="M633" s="3">
        <v>13600000</v>
      </c>
      <c r="N633" s="5">
        <v>45220</v>
      </c>
      <c r="O633" s="43">
        <f t="shared" si="49"/>
        <v>6</v>
      </c>
      <c r="P633" s="43">
        <f t="shared" si="47"/>
        <v>10</v>
      </c>
      <c r="Q633" s="5">
        <v>45224</v>
      </c>
      <c r="R633" s="43">
        <f t="shared" si="50"/>
        <v>10</v>
      </c>
      <c r="S633" s="2"/>
      <c r="T633" s="2"/>
      <c r="U633" s="6">
        <v>0</v>
      </c>
      <c r="V633" s="45">
        <f t="shared" si="48"/>
        <v>13600000</v>
      </c>
      <c r="W633" s="2" t="s">
        <v>133</v>
      </c>
      <c r="X633" t="str">
        <f t="shared" si="46"/>
        <v>1000001111NIA BANGUNANHARRYAGT602422CRdPetrella Grigio60X6080BOX86,4M2170000Kuning13600000452206104522410013600000Jakarta</v>
      </c>
    </row>
    <row r="634" spans="1:24" x14ac:dyDescent="0.3">
      <c r="A634" s="2">
        <v>1000001111</v>
      </c>
      <c r="B634" s="2" t="s">
        <v>131</v>
      </c>
      <c r="C634" s="2" t="s">
        <v>132</v>
      </c>
      <c r="D634" s="2" t="s">
        <v>219</v>
      </c>
      <c r="E634" s="2" t="s">
        <v>220</v>
      </c>
      <c r="F634" s="2" t="s">
        <v>67</v>
      </c>
      <c r="G634" s="3">
        <v>40</v>
      </c>
      <c r="H634" s="2" t="s">
        <v>68</v>
      </c>
      <c r="I634" s="4">
        <v>43.2</v>
      </c>
      <c r="J634" s="2" t="s">
        <v>69</v>
      </c>
      <c r="K634" s="3">
        <v>170000</v>
      </c>
      <c r="L634" s="3" t="s">
        <v>231</v>
      </c>
      <c r="M634" s="3">
        <v>6800000</v>
      </c>
      <c r="N634" s="5">
        <v>45259</v>
      </c>
      <c r="O634" s="43">
        <f t="shared" si="49"/>
        <v>3</v>
      </c>
      <c r="P634" s="43">
        <f t="shared" si="47"/>
        <v>11</v>
      </c>
      <c r="Q634" s="5">
        <v>45260</v>
      </c>
      <c r="R634" s="43">
        <f t="shared" si="50"/>
        <v>11</v>
      </c>
      <c r="S634" s="2"/>
      <c r="T634" s="2"/>
      <c r="U634" s="6">
        <v>0</v>
      </c>
      <c r="V634" s="45">
        <f t="shared" si="48"/>
        <v>6800000</v>
      </c>
      <c r="W634" s="2" t="s">
        <v>133</v>
      </c>
      <c r="X634" t="str">
        <f t="shared" si="46"/>
        <v>1000001111NIA BANGUNANHARRYAGT602422CRdPetrella Grigio60X6040BOX43,2M2170000Kuning680000045259311452601106800000Jakarta</v>
      </c>
    </row>
    <row r="635" spans="1:24" x14ac:dyDescent="0.3">
      <c r="A635" s="2">
        <v>1000001111</v>
      </c>
      <c r="B635" s="2" t="s">
        <v>131</v>
      </c>
      <c r="C635" s="2" t="s">
        <v>132</v>
      </c>
      <c r="D635" s="2" t="s">
        <v>221</v>
      </c>
      <c r="E635" s="2" t="s">
        <v>222</v>
      </c>
      <c r="F635" s="2" t="s">
        <v>67</v>
      </c>
      <c r="G635" s="3">
        <v>80</v>
      </c>
      <c r="H635" s="2" t="s">
        <v>68</v>
      </c>
      <c r="I635" s="4">
        <v>86.4</v>
      </c>
      <c r="J635" s="2" t="s">
        <v>69</v>
      </c>
      <c r="K635" s="3">
        <v>170000</v>
      </c>
      <c r="L635" s="3" t="s">
        <v>231</v>
      </c>
      <c r="M635" s="3">
        <v>13600000</v>
      </c>
      <c r="N635" s="5">
        <v>45259</v>
      </c>
      <c r="O635" s="43">
        <f t="shared" si="49"/>
        <v>3</v>
      </c>
      <c r="P635" s="43">
        <f t="shared" si="47"/>
        <v>11</v>
      </c>
      <c r="Q635" s="5">
        <v>45260</v>
      </c>
      <c r="R635" s="43">
        <f t="shared" si="50"/>
        <v>11</v>
      </c>
      <c r="S635" s="2"/>
      <c r="T635" s="2"/>
      <c r="U635" s="6">
        <v>0</v>
      </c>
      <c r="V635" s="45">
        <f t="shared" si="48"/>
        <v>13600000</v>
      </c>
      <c r="W635" s="2" t="s">
        <v>133</v>
      </c>
      <c r="X635" t="str">
        <f t="shared" si="46"/>
        <v>1000001111NIA BANGUNANHARRYAGT602423CRdPetrella Charcoal60X6080BOX86,4M2170000Kuning13600000452593114526011013600000Jakarta</v>
      </c>
    </row>
    <row r="636" spans="1:24" x14ac:dyDescent="0.3">
      <c r="A636" s="2">
        <v>1000001111</v>
      </c>
      <c r="B636" s="2" t="s">
        <v>131</v>
      </c>
      <c r="C636" s="2" t="s">
        <v>132</v>
      </c>
      <c r="D636" s="2" t="s">
        <v>225</v>
      </c>
      <c r="E636" s="2" t="s">
        <v>226</v>
      </c>
      <c r="F636" s="2" t="s">
        <v>67</v>
      </c>
      <c r="G636" s="3">
        <v>21</v>
      </c>
      <c r="H636" s="2" t="s">
        <v>68</v>
      </c>
      <c r="I636" s="4">
        <v>22.68</v>
      </c>
      <c r="J636" s="2" t="s">
        <v>69</v>
      </c>
      <c r="K636" s="3">
        <v>170000</v>
      </c>
      <c r="L636" s="3" t="s">
        <v>231</v>
      </c>
      <c r="M636" s="3">
        <v>3570000</v>
      </c>
      <c r="N636" s="5">
        <v>45265</v>
      </c>
      <c r="O636" s="43">
        <f t="shared" si="49"/>
        <v>2</v>
      </c>
      <c r="P636" s="43">
        <f t="shared" si="47"/>
        <v>12</v>
      </c>
      <c r="Q636" s="5">
        <v>45266</v>
      </c>
      <c r="R636" s="43">
        <f t="shared" si="50"/>
        <v>12</v>
      </c>
      <c r="S636" s="2"/>
      <c r="T636" s="2"/>
      <c r="U636" s="6">
        <v>0</v>
      </c>
      <c r="V636" s="45">
        <f t="shared" si="48"/>
        <v>3570000</v>
      </c>
      <c r="W636" s="2" t="s">
        <v>133</v>
      </c>
      <c r="X636" t="str">
        <f t="shared" si="46"/>
        <v>1000001111NIA BANGUNANHARRYAGT602140CRdStanford Grigio60X6021BOX22,68M2170000Kuning357000045265212452661203570000Jakarta</v>
      </c>
    </row>
    <row r="637" spans="1:24" x14ac:dyDescent="0.3">
      <c r="A637" s="2">
        <v>1000001111</v>
      </c>
      <c r="B637" s="2" t="s">
        <v>131</v>
      </c>
      <c r="C637" s="2" t="s">
        <v>132</v>
      </c>
      <c r="D637" s="2" t="s">
        <v>225</v>
      </c>
      <c r="E637" s="2" t="s">
        <v>226</v>
      </c>
      <c r="F637" s="2" t="s">
        <v>67</v>
      </c>
      <c r="G637" s="3">
        <v>3</v>
      </c>
      <c r="H637" s="2" t="s">
        <v>68</v>
      </c>
      <c r="I637" s="4">
        <v>3.24</v>
      </c>
      <c r="J637" s="2" t="s">
        <v>69</v>
      </c>
      <c r="K637" s="3">
        <v>170000</v>
      </c>
      <c r="L637" s="3" t="s">
        <v>231</v>
      </c>
      <c r="M637" s="3">
        <v>510000</v>
      </c>
      <c r="N637" s="5">
        <v>45272</v>
      </c>
      <c r="O637" s="43">
        <f t="shared" si="49"/>
        <v>2</v>
      </c>
      <c r="P637" s="43">
        <f t="shared" si="47"/>
        <v>12</v>
      </c>
      <c r="Q637" s="5">
        <v>45273</v>
      </c>
      <c r="R637" s="43">
        <f t="shared" si="50"/>
        <v>12</v>
      </c>
      <c r="S637" s="2"/>
      <c r="T637" s="2"/>
      <c r="U637" s="6">
        <v>0</v>
      </c>
      <c r="V637" s="45">
        <f t="shared" si="48"/>
        <v>510000</v>
      </c>
      <c r="W637" s="2" t="s">
        <v>133</v>
      </c>
      <c r="X637" t="str">
        <f t="shared" si="46"/>
        <v>1000001111NIA BANGUNANHARRYAGT602140CRdStanford Grigio60X603BOX3,24M2170000Kuning5100004527221245273120510000Jakarta</v>
      </c>
    </row>
    <row r="638" spans="1:24" x14ac:dyDescent="0.3">
      <c r="A638" s="2">
        <v>1000001212</v>
      </c>
      <c r="B638" s="2" t="s">
        <v>72</v>
      </c>
      <c r="C638" s="2" t="s">
        <v>64</v>
      </c>
      <c r="D638" s="2" t="s">
        <v>232</v>
      </c>
      <c r="E638" s="2" t="s">
        <v>233</v>
      </c>
      <c r="F638" s="2" t="s">
        <v>67</v>
      </c>
      <c r="G638" s="3">
        <v>49</v>
      </c>
      <c r="H638" s="2" t="s">
        <v>68</v>
      </c>
      <c r="I638" s="4">
        <v>52.92</v>
      </c>
      <c r="J638" s="2" t="s">
        <v>69</v>
      </c>
      <c r="K638" s="3">
        <v>180000</v>
      </c>
      <c r="L638" s="3" t="s">
        <v>234</v>
      </c>
      <c r="M638" s="3">
        <v>8820000</v>
      </c>
      <c r="N638" s="5">
        <v>44961</v>
      </c>
      <c r="O638" s="43">
        <f t="shared" si="49"/>
        <v>6</v>
      </c>
      <c r="P638" s="43">
        <f t="shared" si="47"/>
        <v>2</v>
      </c>
      <c r="Q638" s="5">
        <v>44967</v>
      </c>
      <c r="R638" s="43">
        <f t="shared" si="50"/>
        <v>2</v>
      </c>
      <c r="S638" s="2"/>
      <c r="T638" s="2"/>
      <c r="U638" s="6">
        <v>0</v>
      </c>
      <c r="V638" s="45">
        <f t="shared" si="48"/>
        <v>8820000</v>
      </c>
      <c r="W638" s="2" t="s">
        <v>75</v>
      </c>
      <c r="X638" t="str">
        <f t="shared" si="46"/>
        <v>1000001212KARYA MATERIALBAMBANGAGT602405RdArcade Bone60X6049BOX52,92M2180000Lilac8820000449616244967208820000Bekasi</v>
      </c>
    </row>
    <row r="639" spans="1:24" x14ac:dyDescent="0.3">
      <c r="A639" s="2">
        <v>1000001212</v>
      </c>
      <c r="B639" s="2" t="s">
        <v>72</v>
      </c>
      <c r="C639" s="2" t="s">
        <v>64</v>
      </c>
      <c r="D639" s="2" t="s">
        <v>235</v>
      </c>
      <c r="E639" s="2" t="s">
        <v>236</v>
      </c>
      <c r="F639" s="2" t="s">
        <v>67</v>
      </c>
      <c r="G639" s="3">
        <v>6</v>
      </c>
      <c r="H639" s="2" t="s">
        <v>68</v>
      </c>
      <c r="I639" s="4">
        <v>6.48</v>
      </c>
      <c r="J639" s="2" t="s">
        <v>69</v>
      </c>
      <c r="K639" s="3">
        <v>180000</v>
      </c>
      <c r="L639" s="3" t="s">
        <v>234</v>
      </c>
      <c r="M639" s="3">
        <v>1080000</v>
      </c>
      <c r="N639" s="5">
        <v>44986</v>
      </c>
      <c r="O639" s="43">
        <f t="shared" si="49"/>
        <v>3</v>
      </c>
      <c r="P639" s="43">
        <f t="shared" si="47"/>
        <v>3</v>
      </c>
      <c r="Q639" s="5">
        <v>44988</v>
      </c>
      <c r="R639" s="43">
        <f t="shared" si="50"/>
        <v>3</v>
      </c>
      <c r="S639" s="2" t="s">
        <v>17</v>
      </c>
      <c r="T639" s="2" t="s">
        <v>91</v>
      </c>
      <c r="U639" s="6">
        <v>1500</v>
      </c>
      <c r="V639" s="45">
        <f t="shared" si="48"/>
        <v>1078500</v>
      </c>
      <c r="W639" s="2" t="s">
        <v>75</v>
      </c>
      <c r="X639" t="str">
        <f t="shared" si="46"/>
        <v>1000001212KARYA MATERIALBAMBANGAGT602418RdHollywood Caramel60X606BOX6,48M2180000Lilac10800004498633449883Promo LebaranPromo Diskon Langsung15001078500Bekasi</v>
      </c>
    </row>
    <row r="640" spans="1:24" x14ac:dyDescent="0.3">
      <c r="A640" s="2">
        <v>1000001212</v>
      </c>
      <c r="B640" s="2" t="s">
        <v>72</v>
      </c>
      <c r="C640" s="2" t="s">
        <v>64</v>
      </c>
      <c r="D640" s="2" t="s">
        <v>237</v>
      </c>
      <c r="E640" s="2" t="s">
        <v>238</v>
      </c>
      <c r="F640" s="2" t="s">
        <v>67</v>
      </c>
      <c r="G640" s="3">
        <v>17</v>
      </c>
      <c r="H640" s="2" t="s">
        <v>68</v>
      </c>
      <c r="I640" s="4">
        <v>18.36</v>
      </c>
      <c r="J640" s="2" t="s">
        <v>69</v>
      </c>
      <c r="K640" s="3">
        <v>180000</v>
      </c>
      <c r="L640" s="3" t="s">
        <v>234</v>
      </c>
      <c r="M640" s="3">
        <v>3060000</v>
      </c>
      <c r="N640" s="5">
        <v>45026</v>
      </c>
      <c r="O640" s="43">
        <f t="shared" si="49"/>
        <v>1</v>
      </c>
      <c r="P640" s="43">
        <f t="shared" si="47"/>
        <v>4</v>
      </c>
      <c r="Q640" s="5">
        <v>45027</v>
      </c>
      <c r="R640" s="43">
        <f t="shared" si="50"/>
        <v>4</v>
      </c>
      <c r="S640" s="2" t="s">
        <v>17</v>
      </c>
      <c r="T640" s="2" t="s">
        <v>91</v>
      </c>
      <c r="U640" s="6">
        <v>1500</v>
      </c>
      <c r="V640" s="45">
        <f t="shared" si="48"/>
        <v>3058500</v>
      </c>
      <c r="W640" s="2" t="s">
        <v>75</v>
      </c>
      <c r="X640" t="str">
        <f t="shared" si="46"/>
        <v>1000001212KARYA MATERIALBAMBANGAGT602172RdBrooklyn Charcoal60X6017BOX18,36M2180000Lilac30600004502614450274Promo LebaranPromo Diskon Langsung15003058500Bekasi</v>
      </c>
    </row>
    <row r="641" spans="1:24" x14ac:dyDescent="0.3">
      <c r="A641" s="2">
        <v>1000001212</v>
      </c>
      <c r="B641" s="2" t="s">
        <v>72</v>
      </c>
      <c r="C641" s="2" t="s">
        <v>64</v>
      </c>
      <c r="D641" s="2" t="s">
        <v>239</v>
      </c>
      <c r="E641" s="2" t="s">
        <v>240</v>
      </c>
      <c r="F641" s="2" t="s">
        <v>67</v>
      </c>
      <c r="G641" s="3">
        <v>13</v>
      </c>
      <c r="H641" s="2" t="s">
        <v>68</v>
      </c>
      <c r="I641" s="4">
        <v>14.04</v>
      </c>
      <c r="J641" s="2" t="s">
        <v>69</v>
      </c>
      <c r="K641" s="3">
        <v>180000</v>
      </c>
      <c r="L641" s="3" t="s">
        <v>234</v>
      </c>
      <c r="M641" s="3">
        <v>2340000</v>
      </c>
      <c r="N641" s="5">
        <v>45027</v>
      </c>
      <c r="O641" s="43">
        <f t="shared" si="49"/>
        <v>2</v>
      </c>
      <c r="P641" s="43">
        <f t="shared" si="47"/>
        <v>4</v>
      </c>
      <c r="Q641" s="5">
        <v>45028</v>
      </c>
      <c r="R641" s="43">
        <f t="shared" si="50"/>
        <v>4</v>
      </c>
      <c r="S641" s="2" t="s">
        <v>17</v>
      </c>
      <c r="T641" s="2" t="s">
        <v>91</v>
      </c>
      <c r="U641" s="6">
        <v>1500</v>
      </c>
      <c r="V641" s="45">
        <f t="shared" si="48"/>
        <v>2338500</v>
      </c>
      <c r="W641" s="2" t="s">
        <v>75</v>
      </c>
      <c r="X641" t="str">
        <f t="shared" si="46"/>
        <v>1000001212KARYA MATERIALBAMBANGAGT602407RdArcade Grigio60X6013BOX14,04M2180000Lilac23400004502724450284Promo LebaranPromo Diskon Langsung15002338500Bekasi</v>
      </c>
    </row>
    <row r="642" spans="1:24" x14ac:dyDescent="0.3">
      <c r="A642" s="2">
        <v>1000001212</v>
      </c>
      <c r="B642" s="2" t="s">
        <v>72</v>
      </c>
      <c r="C642" s="2" t="s">
        <v>64</v>
      </c>
      <c r="D642" s="2" t="s">
        <v>235</v>
      </c>
      <c r="E642" s="2" t="s">
        <v>236</v>
      </c>
      <c r="F642" s="2" t="s">
        <v>67</v>
      </c>
      <c r="G642" s="3">
        <v>1</v>
      </c>
      <c r="H642" s="2" t="s">
        <v>68</v>
      </c>
      <c r="I642" s="4">
        <v>1.08</v>
      </c>
      <c r="J642" s="2" t="s">
        <v>69</v>
      </c>
      <c r="K642" s="3">
        <v>180000</v>
      </c>
      <c r="L642" s="3" t="s">
        <v>234</v>
      </c>
      <c r="M642" s="3">
        <v>180000</v>
      </c>
      <c r="N642" s="5">
        <v>45029</v>
      </c>
      <c r="O642" s="43">
        <f t="shared" si="49"/>
        <v>4</v>
      </c>
      <c r="P642" s="43">
        <f t="shared" si="47"/>
        <v>4</v>
      </c>
      <c r="Q642" s="5">
        <v>45029</v>
      </c>
      <c r="R642" s="43">
        <f t="shared" si="50"/>
        <v>4</v>
      </c>
      <c r="S642" s="2" t="s">
        <v>17</v>
      </c>
      <c r="T642" s="2" t="s">
        <v>91</v>
      </c>
      <c r="U642" s="6">
        <v>1500</v>
      </c>
      <c r="V642" s="45">
        <f t="shared" si="48"/>
        <v>178500</v>
      </c>
      <c r="W642" s="2" t="s">
        <v>75</v>
      </c>
      <c r="X642" t="str">
        <f t="shared" ref="X642:X705" si="51">_xlfn.CONCAT(A642:W642)</f>
        <v>1000001212KARYA MATERIALBAMBANGAGT602418RdHollywood Caramel60X601BOX1,08M2180000Lilac1800004502944450294Promo LebaranPromo Diskon Langsung1500178500Bekasi</v>
      </c>
    </row>
    <row r="643" spans="1:24" x14ac:dyDescent="0.3">
      <c r="A643" s="2">
        <v>1000001212</v>
      </c>
      <c r="B643" s="2" t="s">
        <v>72</v>
      </c>
      <c r="C643" s="2" t="s">
        <v>64</v>
      </c>
      <c r="D643" s="2" t="s">
        <v>239</v>
      </c>
      <c r="E643" s="2" t="s">
        <v>240</v>
      </c>
      <c r="F643" s="2" t="s">
        <v>67</v>
      </c>
      <c r="G643" s="3">
        <v>18</v>
      </c>
      <c r="H643" s="2" t="s">
        <v>68</v>
      </c>
      <c r="I643" s="4">
        <v>19.440000000000001</v>
      </c>
      <c r="J643" s="2" t="s">
        <v>69</v>
      </c>
      <c r="K643" s="3">
        <v>180000</v>
      </c>
      <c r="L643" s="3" t="s">
        <v>234</v>
      </c>
      <c r="M643" s="3">
        <v>3240000</v>
      </c>
      <c r="N643" s="5">
        <v>45024</v>
      </c>
      <c r="O643" s="43">
        <f t="shared" si="49"/>
        <v>6</v>
      </c>
      <c r="P643" s="43">
        <f t="shared" ref="P643:P706" si="52">MONTH(N643)</f>
        <v>4</v>
      </c>
      <c r="Q643" s="5">
        <v>45026</v>
      </c>
      <c r="R643" s="43">
        <f t="shared" si="50"/>
        <v>4</v>
      </c>
      <c r="S643" s="2" t="s">
        <v>17</v>
      </c>
      <c r="T643" s="2" t="s">
        <v>91</v>
      </c>
      <c r="U643" s="6">
        <v>1500</v>
      </c>
      <c r="V643" s="45">
        <f t="shared" ref="V643:V706" si="53">M643-U643</f>
        <v>3238500</v>
      </c>
      <c r="W643" s="2" t="s">
        <v>75</v>
      </c>
      <c r="X643" t="str">
        <f t="shared" si="51"/>
        <v>1000001212KARYA MATERIALBAMBANGAGT602407RdArcade Grigio60X6018BOX19,44M2180000Lilac32400004502464450264Promo LebaranPromo Diskon Langsung15003238500Bekasi</v>
      </c>
    </row>
    <row r="644" spans="1:24" x14ac:dyDescent="0.3">
      <c r="A644" s="2">
        <v>1000001212</v>
      </c>
      <c r="B644" s="2" t="s">
        <v>72</v>
      </c>
      <c r="C644" s="2" t="s">
        <v>64</v>
      </c>
      <c r="D644" s="2" t="s">
        <v>239</v>
      </c>
      <c r="E644" s="2" t="s">
        <v>240</v>
      </c>
      <c r="F644" s="2" t="s">
        <v>67</v>
      </c>
      <c r="G644" s="3">
        <v>7</v>
      </c>
      <c r="H644" s="2" t="s">
        <v>68</v>
      </c>
      <c r="I644" s="4">
        <v>7.56</v>
      </c>
      <c r="J644" s="2" t="s">
        <v>69</v>
      </c>
      <c r="K644" s="3">
        <v>180000</v>
      </c>
      <c r="L644" s="3" t="s">
        <v>234</v>
      </c>
      <c r="M644" s="3">
        <v>1260000</v>
      </c>
      <c r="N644" s="5">
        <v>45051</v>
      </c>
      <c r="O644" s="43">
        <f t="shared" si="49"/>
        <v>5</v>
      </c>
      <c r="P644" s="43">
        <f t="shared" si="52"/>
        <v>5</v>
      </c>
      <c r="Q644" s="5">
        <v>45051</v>
      </c>
      <c r="R644" s="43">
        <f t="shared" si="50"/>
        <v>5</v>
      </c>
      <c r="S644" s="2" t="s">
        <v>17</v>
      </c>
      <c r="T644" s="2" t="s">
        <v>91</v>
      </c>
      <c r="U644" s="6">
        <v>1500</v>
      </c>
      <c r="V644" s="45">
        <f t="shared" si="53"/>
        <v>1258500</v>
      </c>
      <c r="W644" s="2" t="s">
        <v>75</v>
      </c>
      <c r="X644" t="str">
        <f t="shared" si="51"/>
        <v>1000001212KARYA MATERIALBAMBANGAGT602407RdArcade Grigio60X607BOX7,56M2180000Lilac12600004505155450515Promo LebaranPromo Diskon Langsung15001258500Bekasi</v>
      </c>
    </row>
    <row r="645" spans="1:24" x14ac:dyDescent="0.3">
      <c r="A645" s="2">
        <v>1000001212</v>
      </c>
      <c r="B645" s="2" t="s">
        <v>72</v>
      </c>
      <c r="C645" s="2" t="s">
        <v>64</v>
      </c>
      <c r="D645" s="2" t="s">
        <v>241</v>
      </c>
      <c r="E645" s="2" t="s">
        <v>242</v>
      </c>
      <c r="F645" s="2" t="s">
        <v>67</v>
      </c>
      <c r="G645" s="3">
        <v>11</v>
      </c>
      <c r="H645" s="2" t="s">
        <v>68</v>
      </c>
      <c r="I645" s="4">
        <v>11.88</v>
      </c>
      <c r="J645" s="2" t="s">
        <v>69</v>
      </c>
      <c r="K645" s="3">
        <v>180000</v>
      </c>
      <c r="L645" s="3" t="s">
        <v>234</v>
      </c>
      <c r="M645" s="3">
        <v>1980000</v>
      </c>
      <c r="N645" s="5">
        <v>45149</v>
      </c>
      <c r="O645" s="43">
        <f t="shared" si="49"/>
        <v>5</v>
      </c>
      <c r="P645" s="43">
        <f t="shared" si="52"/>
        <v>8</v>
      </c>
      <c r="Q645" s="5">
        <v>45154</v>
      </c>
      <c r="R645" s="43">
        <f t="shared" si="50"/>
        <v>8</v>
      </c>
      <c r="S645" s="2"/>
      <c r="T645" s="2"/>
      <c r="U645" s="2">
        <v>0</v>
      </c>
      <c r="V645" s="45">
        <f t="shared" si="53"/>
        <v>1980000</v>
      </c>
      <c r="W645" s="2" t="s">
        <v>75</v>
      </c>
      <c r="X645" t="str">
        <f t="shared" si="51"/>
        <v>1000001212KARYA MATERIALBAMBANGAGT602063RdPorta Black60X6011BOX11,88M2180000Lilac1980000451495845154801980000Bekasi</v>
      </c>
    </row>
    <row r="646" spans="1:24" x14ac:dyDescent="0.3">
      <c r="A646" s="2">
        <v>1000001212</v>
      </c>
      <c r="B646" s="2" t="s">
        <v>72</v>
      </c>
      <c r="C646" s="2" t="s">
        <v>64</v>
      </c>
      <c r="D646" s="2" t="s">
        <v>243</v>
      </c>
      <c r="E646" s="2" t="s">
        <v>244</v>
      </c>
      <c r="F646" s="2" t="s">
        <v>67</v>
      </c>
      <c r="G646" s="3">
        <v>60</v>
      </c>
      <c r="H646" s="2" t="s">
        <v>68</v>
      </c>
      <c r="I646" s="4">
        <v>64.8</v>
      </c>
      <c r="J646" s="2" t="s">
        <v>69</v>
      </c>
      <c r="K646" s="3">
        <v>180000</v>
      </c>
      <c r="L646" s="3" t="s">
        <v>234</v>
      </c>
      <c r="M646" s="3">
        <v>10800000</v>
      </c>
      <c r="N646" s="5">
        <v>45138</v>
      </c>
      <c r="O646" s="43">
        <f t="shared" ref="O646:O709" si="54">WEEKDAY(N646,2)</f>
        <v>1</v>
      </c>
      <c r="P646" s="43">
        <f t="shared" si="52"/>
        <v>7</v>
      </c>
      <c r="Q646" s="5">
        <v>45139</v>
      </c>
      <c r="R646" s="43">
        <f t="shared" ref="R646:R709" si="55">MONTH(Q646)</f>
        <v>8</v>
      </c>
      <c r="S646" s="2"/>
      <c r="T646" s="2"/>
      <c r="U646" s="2">
        <v>0</v>
      </c>
      <c r="V646" s="45">
        <f t="shared" si="53"/>
        <v>10800000</v>
      </c>
      <c r="W646" s="2" t="s">
        <v>75</v>
      </c>
      <c r="X646" t="str">
        <f t="shared" si="51"/>
        <v>1000001212KARYA MATERIALBAMBANGAGT602262RdTaranaki Sand60X6060BOX64,8M2180000Lilac108000004513817451398010800000Bekasi</v>
      </c>
    </row>
    <row r="647" spans="1:24" x14ac:dyDescent="0.3">
      <c r="A647" s="2">
        <v>1000001212</v>
      </c>
      <c r="B647" s="2" t="s">
        <v>72</v>
      </c>
      <c r="C647" s="2" t="s">
        <v>64</v>
      </c>
      <c r="D647" s="2" t="s">
        <v>241</v>
      </c>
      <c r="E647" s="2" t="s">
        <v>242</v>
      </c>
      <c r="F647" s="2" t="s">
        <v>67</v>
      </c>
      <c r="G647" s="3">
        <v>3</v>
      </c>
      <c r="H647" s="2" t="s">
        <v>68</v>
      </c>
      <c r="I647" s="4">
        <v>3.24</v>
      </c>
      <c r="J647" s="2" t="s">
        <v>69</v>
      </c>
      <c r="K647" s="3">
        <v>180000</v>
      </c>
      <c r="L647" s="3" t="s">
        <v>234</v>
      </c>
      <c r="M647" s="3">
        <v>540000</v>
      </c>
      <c r="N647" s="5">
        <v>45139</v>
      </c>
      <c r="O647" s="43">
        <f t="shared" si="54"/>
        <v>2</v>
      </c>
      <c r="P647" s="43">
        <f t="shared" si="52"/>
        <v>8</v>
      </c>
      <c r="Q647" s="5">
        <v>45139</v>
      </c>
      <c r="R647" s="43">
        <f t="shared" si="55"/>
        <v>8</v>
      </c>
      <c r="S647" s="2"/>
      <c r="T647" s="2"/>
      <c r="U647" s="2">
        <v>0</v>
      </c>
      <c r="V647" s="45">
        <f t="shared" si="53"/>
        <v>540000</v>
      </c>
      <c r="W647" s="2" t="s">
        <v>75</v>
      </c>
      <c r="X647" t="str">
        <f t="shared" si="51"/>
        <v>1000001212KARYA MATERIALBAMBANGAGT602063RdPorta Black60X603BOX3,24M2180000Lilac54000045139284513980540000Bekasi</v>
      </c>
    </row>
    <row r="648" spans="1:24" x14ac:dyDescent="0.3">
      <c r="A648" s="2">
        <v>1000001010</v>
      </c>
      <c r="B648" s="2" t="s">
        <v>63</v>
      </c>
      <c r="C648" s="2" t="s">
        <v>82</v>
      </c>
      <c r="D648" s="2" t="s">
        <v>245</v>
      </c>
      <c r="E648" s="2" t="s">
        <v>246</v>
      </c>
      <c r="F648" s="2" t="s">
        <v>67</v>
      </c>
      <c r="G648" s="3">
        <v>2</v>
      </c>
      <c r="H648" s="2" t="s">
        <v>68</v>
      </c>
      <c r="I648" s="4">
        <v>2.16</v>
      </c>
      <c r="J648" s="2" t="s">
        <v>69</v>
      </c>
      <c r="K648" s="3">
        <v>180000</v>
      </c>
      <c r="L648" s="3" t="s">
        <v>234</v>
      </c>
      <c r="M648" s="3">
        <v>360000</v>
      </c>
      <c r="N648" s="5">
        <v>45241</v>
      </c>
      <c r="O648" s="43">
        <f t="shared" si="54"/>
        <v>6</v>
      </c>
      <c r="P648" s="43">
        <f t="shared" si="52"/>
        <v>11</v>
      </c>
      <c r="Q648" s="5">
        <v>45244</v>
      </c>
      <c r="R648" s="43">
        <f t="shared" si="55"/>
        <v>11</v>
      </c>
      <c r="S648" s="2"/>
      <c r="T648" s="2"/>
      <c r="U648" s="6">
        <v>0</v>
      </c>
      <c r="V648" s="45">
        <f t="shared" si="53"/>
        <v>360000</v>
      </c>
      <c r="W648" s="2" t="s">
        <v>71</v>
      </c>
      <c r="X648" t="str">
        <f t="shared" si="51"/>
        <v>1000001010KERAMIK 123RIZALAGT602406RdArcade Perla60X602BOX2,16M2180000Lilac3600004524161145244110360000Depok</v>
      </c>
    </row>
    <row r="649" spans="1:24" x14ac:dyDescent="0.3">
      <c r="A649" s="2">
        <v>1000001010</v>
      </c>
      <c r="B649" s="2" t="s">
        <v>63</v>
      </c>
      <c r="C649" s="2" t="s">
        <v>82</v>
      </c>
      <c r="D649" s="2" t="s">
        <v>237</v>
      </c>
      <c r="E649" s="2" t="s">
        <v>238</v>
      </c>
      <c r="F649" s="2" t="s">
        <v>67</v>
      </c>
      <c r="G649" s="3">
        <v>4</v>
      </c>
      <c r="H649" s="2" t="s">
        <v>68</v>
      </c>
      <c r="I649" s="4">
        <v>4.32</v>
      </c>
      <c r="J649" s="2" t="s">
        <v>69</v>
      </c>
      <c r="K649" s="3">
        <v>180000</v>
      </c>
      <c r="L649" s="3" t="s">
        <v>234</v>
      </c>
      <c r="M649" s="3">
        <v>720000</v>
      </c>
      <c r="N649" s="5">
        <v>45243</v>
      </c>
      <c r="O649" s="43">
        <f t="shared" si="54"/>
        <v>1</v>
      </c>
      <c r="P649" s="43">
        <f t="shared" si="52"/>
        <v>11</v>
      </c>
      <c r="Q649" s="5">
        <v>45245</v>
      </c>
      <c r="R649" s="43">
        <f t="shared" si="55"/>
        <v>11</v>
      </c>
      <c r="S649" s="2"/>
      <c r="T649" s="2"/>
      <c r="U649" s="6">
        <v>0</v>
      </c>
      <c r="V649" s="45">
        <f t="shared" si="53"/>
        <v>720000</v>
      </c>
      <c r="W649" s="2" t="s">
        <v>71</v>
      </c>
      <c r="X649" t="str">
        <f t="shared" si="51"/>
        <v>1000001010KERAMIK 123RIZALAGT602172RdBrooklyn Charcoal60X604BOX4,32M2180000Lilac7200004524311145245110720000Depok</v>
      </c>
    </row>
    <row r="650" spans="1:24" x14ac:dyDescent="0.3">
      <c r="A650" s="2">
        <v>1000001212</v>
      </c>
      <c r="B650" s="2" t="s">
        <v>72</v>
      </c>
      <c r="C650" s="2" t="s">
        <v>64</v>
      </c>
      <c r="D650" s="2" t="s">
        <v>247</v>
      </c>
      <c r="E650" s="2" t="s">
        <v>248</v>
      </c>
      <c r="F650" s="2" t="s">
        <v>67</v>
      </c>
      <c r="G650" s="3">
        <v>22</v>
      </c>
      <c r="H650" s="2" t="s">
        <v>68</v>
      </c>
      <c r="I650" s="4">
        <v>23.76</v>
      </c>
      <c r="J650" s="2" t="s">
        <v>69</v>
      </c>
      <c r="K650" s="3">
        <v>180000</v>
      </c>
      <c r="L650" s="3" t="s">
        <v>234</v>
      </c>
      <c r="M650" s="3">
        <v>3960000</v>
      </c>
      <c r="N650" s="5">
        <v>45233</v>
      </c>
      <c r="O650" s="43">
        <f t="shared" si="54"/>
        <v>5</v>
      </c>
      <c r="P650" s="43">
        <f t="shared" si="52"/>
        <v>11</v>
      </c>
      <c r="Q650" s="5">
        <v>45251</v>
      </c>
      <c r="R650" s="43">
        <f t="shared" si="55"/>
        <v>11</v>
      </c>
      <c r="S650" s="2"/>
      <c r="T650" s="2"/>
      <c r="U650" s="6">
        <v>0</v>
      </c>
      <c r="V650" s="45">
        <f t="shared" si="53"/>
        <v>3960000</v>
      </c>
      <c r="W650" s="2" t="s">
        <v>75</v>
      </c>
      <c r="X650" t="str">
        <f t="shared" si="51"/>
        <v>1000001212KARYA MATERIALBAMBANGAGT602062RdPorta Grey60X6022BOX23,76M2180000Lilac396000045233511452511103960000Bekasi</v>
      </c>
    </row>
    <row r="651" spans="1:24" x14ac:dyDescent="0.3">
      <c r="A651" s="2">
        <v>1000001010</v>
      </c>
      <c r="B651" s="2" t="s">
        <v>63</v>
      </c>
      <c r="C651" s="2" t="s">
        <v>82</v>
      </c>
      <c r="D651" s="2" t="s">
        <v>249</v>
      </c>
      <c r="E651" s="2" t="s">
        <v>250</v>
      </c>
      <c r="F651" s="2" t="s">
        <v>67</v>
      </c>
      <c r="G651" s="3">
        <v>15</v>
      </c>
      <c r="H651" s="2" t="s">
        <v>68</v>
      </c>
      <c r="I651" s="4">
        <v>16.2</v>
      </c>
      <c r="J651" s="2" t="s">
        <v>69</v>
      </c>
      <c r="K651" s="3">
        <v>180000</v>
      </c>
      <c r="L651" s="3" t="s">
        <v>234</v>
      </c>
      <c r="M651" s="3">
        <v>2700000</v>
      </c>
      <c r="N651" s="5">
        <v>45247</v>
      </c>
      <c r="O651" s="43">
        <f t="shared" si="54"/>
        <v>5</v>
      </c>
      <c r="P651" s="43">
        <f t="shared" si="52"/>
        <v>11</v>
      </c>
      <c r="Q651" s="5">
        <v>45251</v>
      </c>
      <c r="R651" s="43">
        <f t="shared" si="55"/>
        <v>11</v>
      </c>
      <c r="S651" s="2"/>
      <c r="T651" s="2"/>
      <c r="U651" s="6">
        <v>0</v>
      </c>
      <c r="V651" s="45">
        <f t="shared" si="53"/>
        <v>2700000</v>
      </c>
      <c r="W651" s="2" t="s">
        <v>71</v>
      </c>
      <c r="X651" t="str">
        <f t="shared" si="51"/>
        <v>1000001010KERAMIK 123RIZALAGT605519CRdStanford Black60X6015BOX16,2M2180000Lilac270000045247511452511102700000Depok</v>
      </c>
    </row>
    <row r="652" spans="1:24" x14ac:dyDescent="0.3">
      <c r="A652" s="2">
        <v>1000001010</v>
      </c>
      <c r="B652" s="2" t="s">
        <v>63</v>
      </c>
      <c r="C652" s="2" t="s">
        <v>82</v>
      </c>
      <c r="D652" s="2" t="s">
        <v>245</v>
      </c>
      <c r="E652" s="2" t="s">
        <v>246</v>
      </c>
      <c r="F652" s="2" t="s">
        <v>67</v>
      </c>
      <c r="G652" s="3">
        <v>2</v>
      </c>
      <c r="H652" s="2" t="s">
        <v>68</v>
      </c>
      <c r="I652" s="4">
        <v>2.16</v>
      </c>
      <c r="J652" s="2" t="s">
        <v>69</v>
      </c>
      <c r="K652" s="3">
        <v>180000</v>
      </c>
      <c r="L652" s="3" t="s">
        <v>234</v>
      </c>
      <c r="M652" s="3">
        <v>360000</v>
      </c>
      <c r="N652" s="5">
        <v>45258</v>
      </c>
      <c r="O652" s="43">
        <f t="shared" si="54"/>
        <v>2</v>
      </c>
      <c r="P652" s="43">
        <f t="shared" si="52"/>
        <v>11</v>
      </c>
      <c r="Q652" s="5">
        <v>45258</v>
      </c>
      <c r="R652" s="43">
        <f t="shared" si="55"/>
        <v>11</v>
      </c>
      <c r="S652" s="2"/>
      <c r="T652" s="2"/>
      <c r="U652" s="6">
        <v>0</v>
      </c>
      <c r="V652" s="45">
        <f t="shared" si="53"/>
        <v>360000</v>
      </c>
      <c r="W652" s="2" t="s">
        <v>71</v>
      </c>
      <c r="X652" t="str">
        <f t="shared" si="51"/>
        <v>1000001010KERAMIK 123RIZALAGT602406RdArcade Perla60X602BOX2,16M2180000Lilac3600004525821145258110360000Depok</v>
      </c>
    </row>
    <row r="653" spans="1:24" x14ac:dyDescent="0.3">
      <c r="A653" s="2">
        <v>1000001010</v>
      </c>
      <c r="B653" s="2" t="s">
        <v>63</v>
      </c>
      <c r="C653" s="2" t="s">
        <v>82</v>
      </c>
      <c r="D653" s="2" t="s">
        <v>245</v>
      </c>
      <c r="E653" s="2" t="s">
        <v>246</v>
      </c>
      <c r="F653" s="2" t="s">
        <v>67</v>
      </c>
      <c r="G653" s="3">
        <v>3</v>
      </c>
      <c r="H653" s="2" t="s">
        <v>68</v>
      </c>
      <c r="I653" s="4">
        <v>3.24</v>
      </c>
      <c r="J653" s="2" t="s">
        <v>69</v>
      </c>
      <c r="K653" s="3">
        <v>180000</v>
      </c>
      <c r="L653" s="3" t="s">
        <v>234</v>
      </c>
      <c r="M653" s="3">
        <v>540000</v>
      </c>
      <c r="N653" s="5">
        <v>45237</v>
      </c>
      <c r="O653" s="43">
        <f t="shared" si="54"/>
        <v>2</v>
      </c>
      <c r="P653" s="43">
        <f t="shared" si="52"/>
        <v>11</v>
      </c>
      <c r="Q653" s="5">
        <v>45238</v>
      </c>
      <c r="R653" s="43">
        <f t="shared" si="55"/>
        <v>11</v>
      </c>
      <c r="S653" s="2"/>
      <c r="T653" s="2"/>
      <c r="U653" s="6">
        <v>0</v>
      </c>
      <c r="V653" s="45">
        <f t="shared" si="53"/>
        <v>540000</v>
      </c>
      <c r="W653" s="2" t="s">
        <v>71</v>
      </c>
      <c r="X653" t="str">
        <f t="shared" si="51"/>
        <v>1000001010KERAMIK 123RIZALAGT602406RdArcade Perla60X603BOX3,24M2180000Lilac5400004523721145238110540000Depok</v>
      </c>
    </row>
    <row r="654" spans="1:24" x14ac:dyDescent="0.3">
      <c r="A654" s="2">
        <v>1000001212</v>
      </c>
      <c r="B654" s="2" t="s">
        <v>72</v>
      </c>
      <c r="C654" s="2" t="s">
        <v>64</v>
      </c>
      <c r="D654" s="2" t="s">
        <v>239</v>
      </c>
      <c r="E654" s="2" t="s">
        <v>240</v>
      </c>
      <c r="F654" s="2" t="s">
        <v>67</v>
      </c>
      <c r="G654" s="3">
        <v>150</v>
      </c>
      <c r="H654" s="2" t="s">
        <v>68</v>
      </c>
      <c r="I654" s="4">
        <v>162</v>
      </c>
      <c r="J654" s="2" t="s">
        <v>69</v>
      </c>
      <c r="K654" s="3">
        <v>180000</v>
      </c>
      <c r="L654" s="3" t="s">
        <v>234</v>
      </c>
      <c r="M654" s="3">
        <v>27000000</v>
      </c>
      <c r="N654" s="5">
        <v>45289</v>
      </c>
      <c r="O654" s="43">
        <f t="shared" si="54"/>
        <v>5</v>
      </c>
      <c r="P654" s="43">
        <f t="shared" si="52"/>
        <v>12</v>
      </c>
      <c r="Q654" s="5">
        <v>45289</v>
      </c>
      <c r="R654" s="43">
        <f t="shared" si="55"/>
        <v>12</v>
      </c>
      <c r="S654" s="2"/>
      <c r="T654" s="2"/>
      <c r="U654" s="6">
        <v>0</v>
      </c>
      <c r="V654" s="45">
        <f t="shared" si="53"/>
        <v>27000000</v>
      </c>
      <c r="W654" s="2" t="s">
        <v>75</v>
      </c>
      <c r="X654" t="str">
        <f t="shared" si="51"/>
        <v>1000001212KARYA MATERIALBAMBANGAGT602407RdArcade Grigio60X60150BOX162M2180000Lilac27000000452895124528912027000000Bekasi</v>
      </c>
    </row>
    <row r="655" spans="1:24" x14ac:dyDescent="0.3">
      <c r="A655" s="2">
        <v>1000001010</v>
      </c>
      <c r="B655" s="2" t="s">
        <v>63</v>
      </c>
      <c r="C655" s="2" t="s">
        <v>82</v>
      </c>
      <c r="D655" s="2" t="s">
        <v>245</v>
      </c>
      <c r="E655" s="2" t="s">
        <v>246</v>
      </c>
      <c r="F655" s="2" t="s">
        <v>67</v>
      </c>
      <c r="G655" s="3">
        <v>2</v>
      </c>
      <c r="H655" s="2" t="s">
        <v>68</v>
      </c>
      <c r="I655" s="4">
        <v>2.16</v>
      </c>
      <c r="J655" s="2" t="s">
        <v>69</v>
      </c>
      <c r="K655" s="3">
        <v>180000</v>
      </c>
      <c r="L655" s="3" t="s">
        <v>234</v>
      </c>
      <c r="M655" s="3">
        <v>360000</v>
      </c>
      <c r="N655" s="5">
        <v>45271</v>
      </c>
      <c r="O655" s="43">
        <f t="shared" si="54"/>
        <v>1</v>
      </c>
      <c r="P655" s="43">
        <f t="shared" si="52"/>
        <v>12</v>
      </c>
      <c r="Q655" s="5">
        <v>45272</v>
      </c>
      <c r="R655" s="43">
        <f t="shared" si="55"/>
        <v>12</v>
      </c>
      <c r="S655" s="2"/>
      <c r="T655" s="2"/>
      <c r="U655" s="6">
        <v>0</v>
      </c>
      <c r="V655" s="45">
        <f t="shared" si="53"/>
        <v>360000</v>
      </c>
      <c r="W655" s="2" t="s">
        <v>71</v>
      </c>
      <c r="X655" t="str">
        <f t="shared" si="51"/>
        <v>1000001010KERAMIK 123RIZALAGT602406RdArcade Perla60X602BOX2,16M2180000Lilac3600004527111245272120360000Depok</v>
      </c>
    </row>
    <row r="656" spans="1:24" x14ac:dyDescent="0.3">
      <c r="A656" s="2">
        <v>1000001212</v>
      </c>
      <c r="B656" s="2" t="s">
        <v>72</v>
      </c>
      <c r="C656" s="2" t="s">
        <v>64</v>
      </c>
      <c r="D656" s="2" t="s">
        <v>243</v>
      </c>
      <c r="E656" s="2" t="s">
        <v>244</v>
      </c>
      <c r="F656" s="2" t="s">
        <v>67</v>
      </c>
      <c r="G656" s="3">
        <v>105</v>
      </c>
      <c r="H656" s="2" t="s">
        <v>68</v>
      </c>
      <c r="I656" s="4">
        <v>113.4</v>
      </c>
      <c r="J656" s="2" t="s">
        <v>69</v>
      </c>
      <c r="K656" s="3">
        <v>180000</v>
      </c>
      <c r="L656" s="3" t="s">
        <v>234</v>
      </c>
      <c r="M656" s="3">
        <v>18900000</v>
      </c>
      <c r="N656" s="5">
        <v>44965</v>
      </c>
      <c r="O656" s="43">
        <f t="shared" si="54"/>
        <v>3</v>
      </c>
      <c r="P656" s="43">
        <f t="shared" si="52"/>
        <v>2</v>
      </c>
      <c r="Q656" s="5">
        <v>44966</v>
      </c>
      <c r="R656" s="43">
        <f t="shared" si="55"/>
        <v>2</v>
      </c>
      <c r="S656" s="2"/>
      <c r="T656" s="2"/>
      <c r="U656" s="6">
        <v>0</v>
      </c>
      <c r="V656" s="45">
        <f t="shared" si="53"/>
        <v>18900000</v>
      </c>
      <c r="W656" s="2" t="s">
        <v>75</v>
      </c>
      <c r="X656" t="str">
        <f t="shared" si="51"/>
        <v>1000001212KARYA MATERIALBAMBANGAGT602262RdTaranaki Sand60X60105BOX113,4M2180000Lilac189000004496532449662018900000Bekasi</v>
      </c>
    </row>
    <row r="657" spans="1:24" x14ac:dyDescent="0.3">
      <c r="A657" s="2">
        <v>1000001010</v>
      </c>
      <c r="B657" s="2" t="s">
        <v>63</v>
      </c>
      <c r="C657" s="2" t="s">
        <v>64</v>
      </c>
      <c r="D657" s="2" t="s">
        <v>241</v>
      </c>
      <c r="E657" s="2" t="s">
        <v>242</v>
      </c>
      <c r="F657" s="2" t="s">
        <v>67</v>
      </c>
      <c r="G657" s="3">
        <v>14</v>
      </c>
      <c r="H657" s="2" t="s">
        <v>68</v>
      </c>
      <c r="I657" s="4">
        <v>15.12</v>
      </c>
      <c r="J657" s="2" t="s">
        <v>69</v>
      </c>
      <c r="K657" s="3">
        <v>180000</v>
      </c>
      <c r="L657" s="3" t="s">
        <v>234</v>
      </c>
      <c r="M657" s="3">
        <v>2520000</v>
      </c>
      <c r="N657" s="5">
        <v>44967</v>
      </c>
      <c r="O657" s="43">
        <f t="shared" si="54"/>
        <v>5</v>
      </c>
      <c r="P657" s="43">
        <f t="shared" si="52"/>
        <v>2</v>
      </c>
      <c r="Q657" s="5">
        <v>44967</v>
      </c>
      <c r="R657" s="43">
        <f t="shared" si="55"/>
        <v>2</v>
      </c>
      <c r="S657" s="2"/>
      <c r="T657" s="2"/>
      <c r="U657" s="6">
        <v>0</v>
      </c>
      <c r="V657" s="45">
        <f t="shared" si="53"/>
        <v>2520000</v>
      </c>
      <c r="W657" s="2" t="s">
        <v>71</v>
      </c>
      <c r="X657" t="str">
        <f t="shared" si="51"/>
        <v>1000001010KERAMIK 123BAMBANGAGT602063RdPorta Black60X6014BOX15,12M2180000Lilac2520000449675244967202520000Depok</v>
      </c>
    </row>
    <row r="658" spans="1:24" x14ac:dyDescent="0.3">
      <c r="A658" s="2">
        <v>1000001212</v>
      </c>
      <c r="B658" s="2" t="s">
        <v>72</v>
      </c>
      <c r="C658" s="2" t="s">
        <v>64</v>
      </c>
      <c r="D658" s="2" t="s">
        <v>251</v>
      </c>
      <c r="E658" s="2" t="s">
        <v>252</v>
      </c>
      <c r="F658" s="2" t="s">
        <v>67</v>
      </c>
      <c r="G658" s="3">
        <v>12</v>
      </c>
      <c r="H658" s="2" t="s">
        <v>68</v>
      </c>
      <c r="I658" s="4">
        <v>12.96</v>
      </c>
      <c r="J658" s="2" t="s">
        <v>69</v>
      </c>
      <c r="K658" s="3">
        <v>180000</v>
      </c>
      <c r="L658" s="3" t="s">
        <v>234</v>
      </c>
      <c r="M658" s="3">
        <v>2160000</v>
      </c>
      <c r="N658" s="5">
        <v>44992</v>
      </c>
      <c r="O658" s="43">
        <f t="shared" si="54"/>
        <v>2</v>
      </c>
      <c r="P658" s="43">
        <f t="shared" si="52"/>
        <v>3</v>
      </c>
      <c r="Q658" s="5">
        <v>44992</v>
      </c>
      <c r="R658" s="43">
        <f t="shared" si="55"/>
        <v>3</v>
      </c>
      <c r="S658" s="2" t="s">
        <v>17</v>
      </c>
      <c r="T658" s="2" t="s">
        <v>91</v>
      </c>
      <c r="U658" s="6">
        <v>1500</v>
      </c>
      <c r="V658" s="45">
        <f t="shared" si="53"/>
        <v>2158500</v>
      </c>
      <c r="W658" s="2" t="s">
        <v>75</v>
      </c>
      <c r="X658" t="str">
        <f t="shared" si="51"/>
        <v>1000001212KARYA MATERIALBAMBANGAGT602253RdTokyo Cream60X6012BOX12,96M2180000Lilac21600004499223449923Promo LebaranPromo Diskon Langsung15002158500Bekasi</v>
      </c>
    </row>
    <row r="659" spans="1:24" x14ac:dyDescent="0.3">
      <c r="A659" s="2">
        <v>1000001212</v>
      </c>
      <c r="B659" s="2" t="s">
        <v>72</v>
      </c>
      <c r="C659" s="2" t="s">
        <v>64</v>
      </c>
      <c r="D659" s="2" t="s">
        <v>253</v>
      </c>
      <c r="E659" s="2" t="s">
        <v>254</v>
      </c>
      <c r="F659" s="2" t="s">
        <v>67</v>
      </c>
      <c r="G659" s="3">
        <v>2</v>
      </c>
      <c r="H659" s="2" t="s">
        <v>68</v>
      </c>
      <c r="I659" s="4">
        <v>2.16</v>
      </c>
      <c r="J659" s="2" t="s">
        <v>69</v>
      </c>
      <c r="K659" s="3">
        <v>180000</v>
      </c>
      <c r="L659" s="3" t="s">
        <v>234</v>
      </c>
      <c r="M659" s="3">
        <v>360000</v>
      </c>
      <c r="N659" s="5">
        <v>44999</v>
      </c>
      <c r="O659" s="43">
        <f t="shared" si="54"/>
        <v>2</v>
      </c>
      <c r="P659" s="43">
        <f t="shared" si="52"/>
        <v>3</v>
      </c>
      <c r="Q659" s="5">
        <v>44999</v>
      </c>
      <c r="R659" s="43">
        <f t="shared" si="55"/>
        <v>3</v>
      </c>
      <c r="S659" s="2" t="s">
        <v>17</v>
      </c>
      <c r="T659" s="2" t="s">
        <v>91</v>
      </c>
      <c r="U659" s="6">
        <v>1500</v>
      </c>
      <c r="V659" s="45">
        <f t="shared" si="53"/>
        <v>358500</v>
      </c>
      <c r="W659" s="2" t="s">
        <v>75</v>
      </c>
      <c r="X659" t="str">
        <f t="shared" si="51"/>
        <v>1000001212KARYA MATERIALBAMBANGAGT602264RdTaranaki Stone60X602BOX2,16M2180000Lilac3600004499923449993Promo LebaranPromo Diskon Langsung1500358500Bekasi</v>
      </c>
    </row>
    <row r="660" spans="1:24" x14ac:dyDescent="0.3">
      <c r="A660" s="2">
        <v>1000001010</v>
      </c>
      <c r="B660" s="2" t="s">
        <v>63</v>
      </c>
      <c r="C660" s="2" t="s">
        <v>64</v>
      </c>
      <c r="D660" s="2" t="s">
        <v>243</v>
      </c>
      <c r="E660" s="2" t="s">
        <v>244</v>
      </c>
      <c r="F660" s="2" t="s">
        <v>67</v>
      </c>
      <c r="G660" s="3">
        <v>39</v>
      </c>
      <c r="H660" s="2" t="s">
        <v>68</v>
      </c>
      <c r="I660" s="4">
        <v>42.12</v>
      </c>
      <c r="J660" s="2" t="s">
        <v>69</v>
      </c>
      <c r="K660" s="3">
        <v>180000</v>
      </c>
      <c r="L660" s="3" t="s">
        <v>234</v>
      </c>
      <c r="M660" s="3">
        <v>7020000</v>
      </c>
      <c r="N660" s="5">
        <v>44989</v>
      </c>
      <c r="O660" s="43">
        <f t="shared" si="54"/>
        <v>6</v>
      </c>
      <c r="P660" s="43">
        <f t="shared" si="52"/>
        <v>3</v>
      </c>
      <c r="Q660" s="5">
        <v>44991</v>
      </c>
      <c r="R660" s="43">
        <f t="shared" si="55"/>
        <v>3</v>
      </c>
      <c r="S660" s="2" t="s">
        <v>17</v>
      </c>
      <c r="T660" s="2" t="s">
        <v>91</v>
      </c>
      <c r="U660" s="6">
        <v>1500</v>
      </c>
      <c r="V660" s="45">
        <f t="shared" si="53"/>
        <v>7018500</v>
      </c>
      <c r="W660" s="2" t="s">
        <v>71</v>
      </c>
      <c r="X660" t="str">
        <f t="shared" si="51"/>
        <v>1000001010KERAMIK 123BAMBANGAGT602262RdTaranaki Sand60X6039BOX42,12M2180000Lilac70200004498963449913Promo LebaranPromo Diskon Langsung15007018500Depok</v>
      </c>
    </row>
    <row r="661" spans="1:24" x14ac:dyDescent="0.3">
      <c r="A661" s="2">
        <v>1000001212</v>
      </c>
      <c r="B661" s="2" t="s">
        <v>72</v>
      </c>
      <c r="C661" s="2" t="s">
        <v>64</v>
      </c>
      <c r="D661" s="2" t="s">
        <v>241</v>
      </c>
      <c r="E661" s="2" t="s">
        <v>242</v>
      </c>
      <c r="F661" s="2" t="s">
        <v>67</v>
      </c>
      <c r="G661" s="3">
        <v>26</v>
      </c>
      <c r="H661" s="2" t="s">
        <v>68</v>
      </c>
      <c r="I661" s="4">
        <v>28.08</v>
      </c>
      <c r="J661" s="2" t="s">
        <v>69</v>
      </c>
      <c r="K661" s="3">
        <v>180000</v>
      </c>
      <c r="L661" s="3" t="s">
        <v>234</v>
      </c>
      <c r="M661" s="3">
        <v>4680000</v>
      </c>
      <c r="N661" s="5">
        <v>45001</v>
      </c>
      <c r="O661" s="43">
        <f t="shared" si="54"/>
        <v>4</v>
      </c>
      <c r="P661" s="43">
        <f t="shared" si="52"/>
        <v>3</v>
      </c>
      <c r="Q661" s="5">
        <v>45002</v>
      </c>
      <c r="R661" s="43">
        <f t="shared" si="55"/>
        <v>3</v>
      </c>
      <c r="S661" s="2" t="s">
        <v>17</v>
      </c>
      <c r="T661" s="2" t="s">
        <v>91</v>
      </c>
      <c r="U661" s="6">
        <v>1500</v>
      </c>
      <c r="V661" s="45">
        <f t="shared" si="53"/>
        <v>4678500</v>
      </c>
      <c r="W661" s="2" t="s">
        <v>75</v>
      </c>
      <c r="X661" t="str">
        <f t="shared" si="51"/>
        <v>1000001212KARYA MATERIALBAMBANGAGT602063RdPorta Black60X6026BOX28,08M2180000Lilac46800004500143450023Promo LebaranPromo Diskon Langsung15004678500Bekasi</v>
      </c>
    </row>
    <row r="662" spans="1:24" x14ac:dyDescent="0.3">
      <c r="A662" s="2">
        <v>1000001010</v>
      </c>
      <c r="B662" s="2" t="s">
        <v>63</v>
      </c>
      <c r="C662" s="2" t="s">
        <v>64</v>
      </c>
      <c r="D662" s="2" t="s">
        <v>253</v>
      </c>
      <c r="E662" s="2" t="s">
        <v>254</v>
      </c>
      <c r="F662" s="2" t="s">
        <v>67</v>
      </c>
      <c r="G662" s="3">
        <v>104</v>
      </c>
      <c r="H662" s="2" t="s">
        <v>68</v>
      </c>
      <c r="I662" s="4">
        <v>112.32</v>
      </c>
      <c r="J662" s="2" t="s">
        <v>69</v>
      </c>
      <c r="K662" s="3">
        <v>180000</v>
      </c>
      <c r="L662" s="3" t="s">
        <v>234</v>
      </c>
      <c r="M662" s="3">
        <v>18720000</v>
      </c>
      <c r="N662" s="5">
        <v>45013</v>
      </c>
      <c r="O662" s="43">
        <f t="shared" si="54"/>
        <v>2</v>
      </c>
      <c r="P662" s="43">
        <f t="shared" si="52"/>
        <v>3</v>
      </c>
      <c r="Q662" s="5">
        <v>45014</v>
      </c>
      <c r="R662" s="43">
        <f t="shared" si="55"/>
        <v>3</v>
      </c>
      <c r="S662" s="2" t="s">
        <v>17</v>
      </c>
      <c r="T662" s="2" t="s">
        <v>91</v>
      </c>
      <c r="U662" s="6">
        <v>1500</v>
      </c>
      <c r="V662" s="45">
        <f t="shared" si="53"/>
        <v>18718500</v>
      </c>
      <c r="W662" s="2" t="s">
        <v>71</v>
      </c>
      <c r="X662" t="str">
        <f t="shared" si="51"/>
        <v>1000001010KERAMIK 123BAMBANGAGT602264RdTaranaki Stone60X60104BOX112,32M2180000Lilac187200004501323450143Promo LebaranPromo Diskon Langsung150018718500Depok</v>
      </c>
    </row>
    <row r="663" spans="1:24" x14ac:dyDescent="0.3">
      <c r="A663" s="2">
        <v>1000001010</v>
      </c>
      <c r="B663" s="2" t="s">
        <v>63</v>
      </c>
      <c r="C663" s="2" t="s">
        <v>64</v>
      </c>
      <c r="D663" s="2" t="s">
        <v>253</v>
      </c>
      <c r="E663" s="2" t="s">
        <v>254</v>
      </c>
      <c r="F663" s="2" t="s">
        <v>67</v>
      </c>
      <c r="G663" s="3">
        <v>1</v>
      </c>
      <c r="H663" s="2" t="s">
        <v>68</v>
      </c>
      <c r="I663" s="4">
        <v>1.08</v>
      </c>
      <c r="J663" s="2" t="s">
        <v>69</v>
      </c>
      <c r="K663" s="3">
        <v>180000</v>
      </c>
      <c r="L663" s="3" t="s">
        <v>234</v>
      </c>
      <c r="M663" s="3">
        <v>180000</v>
      </c>
      <c r="N663" s="5">
        <v>45013</v>
      </c>
      <c r="O663" s="43">
        <f t="shared" si="54"/>
        <v>2</v>
      </c>
      <c r="P663" s="43">
        <f t="shared" si="52"/>
        <v>3</v>
      </c>
      <c r="Q663" s="5">
        <v>45019</v>
      </c>
      <c r="R663" s="43">
        <f t="shared" si="55"/>
        <v>4</v>
      </c>
      <c r="S663" s="2" t="s">
        <v>17</v>
      </c>
      <c r="T663" s="2" t="s">
        <v>91</v>
      </c>
      <c r="U663" s="6">
        <v>1500</v>
      </c>
      <c r="V663" s="45">
        <f t="shared" si="53"/>
        <v>178500</v>
      </c>
      <c r="W663" s="2" t="s">
        <v>71</v>
      </c>
      <c r="X663" t="str">
        <f t="shared" si="51"/>
        <v>1000001010KERAMIK 123BAMBANGAGT602264RdTaranaki Stone60X601BOX1,08M2180000Lilac1800004501323450194Promo LebaranPromo Diskon Langsung1500178500Depok</v>
      </c>
    </row>
    <row r="664" spans="1:24" x14ac:dyDescent="0.3">
      <c r="A664" s="2">
        <v>1000001010</v>
      </c>
      <c r="B664" s="2" t="s">
        <v>63</v>
      </c>
      <c r="C664" s="2" t="s">
        <v>64</v>
      </c>
      <c r="D664" s="2" t="s">
        <v>253</v>
      </c>
      <c r="E664" s="2" t="s">
        <v>254</v>
      </c>
      <c r="F664" s="2" t="s">
        <v>67</v>
      </c>
      <c r="G664" s="3">
        <v>45</v>
      </c>
      <c r="H664" s="2" t="s">
        <v>68</v>
      </c>
      <c r="I664" s="4">
        <v>48.6</v>
      </c>
      <c r="J664" s="2" t="s">
        <v>69</v>
      </c>
      <c r="K664" s="3">
        <v>180000</v>
      </c>
      <c r="L664" s="3" t="s">
        <v>234</v>
      </c>
      <c r="M664" s="3">
        <v>8100000</v>
      </c>
      <c r="N664" s="5">
        <v>45013</v>
      </c>
      <c r="O664" s="43">
        <f t="shared" si="54"/>
        <v>2</v>
      </c>
      <c r="P664" s="43">
        <f t="shared" si="52"/>
        <v>3</v>
      </c>
      <c r="Q664" s="5">
        <v>45019</v>
      </c>
      <c r="R664" s="43">
        <f t="shared" si="55"/>
        <v>4</v>
      </c>
      <c r="S664" s="2" t="s">
        <v>17</v>
      </c>
      <c r="T664" s="2" t="s">
        <v>91</v>
      </c>
      <c r="U664" s="6">
        <v>1500</v>
      </c>
      <c r="V664" s="45">
        <f t="shared" si="53"/>
        <v>8098500</v>
      </c>
      <c r="W664" s="2" t="s">
        <v>71</v>
      </c>
      <c r="X664" t="str">
        <f t="shared" si="51"/>
        <v>1000001010KERAMIK 123BAMBANGAGT602264RdTaranaki Stone60X6045BOX48,6M2180000Lilac81000004501323450194Promo LebaranPromo Diskon Langsung15008098500Depok</v>
      </c>
    </row>
    <row r="665" spans="1:24" x14ac:dyDescent="0.3">
      <c r="A665" s="2">
        <v>1000001212</v>
      </c>
      <c r="B665" s="2" t="s">
        <v>72</v>
      </c>
      <c r="C665" s="2" t="s">
        <v>64</v>
      </c>
      <c r="D665" s="2" t="s">
        <v>243</v>
      </c>
      <c r="E665" s="2" t="s">
        <v>244</v>
      </c>
      <c r="F665" s="2" t="s">
        <v>67</v>
      </c>
      <c r="G665" s="3">
        <v>30</v>
      </c>
      <c r="H665" s="2" t="s">
        <v>68</v>
      </c>
      <c r="I665" s="4">
        <v>32.4</v>
      </c>
      <c r="J665" s="2" t="s">
        <v>69</v>
      </c>
      <c r="K665" s="3">
        <v>180000</v>
      </c>
      <c r="L665" s="3" t="s">
        <v>234</v>
      </c>
      <c r="M665" s="3">
        <v>5400000</v>
      </c>
      <c r="N665" s="5">
        <v>45054</v>
      </c>
      <c r="O665" s="43">
        <f t="shared" si="54"/>
        <v>1</v>
      </c>
      <c r="P665" s="43">
        <f t="shared" si="52"/>
        <v>5</v>
      </c>
      <c r="Q665" s="5">
        <v>45054</v>
      </c>
      <c r="R665" s="43">
        <f t="shared" si="55"/>
        <v>5</v>
      </c>
      <c r="S665" s="2" t="s">
        <v>17</v>
      </c>
      <c r="T665" s="2" t="s">
        <v>91</v>
      </c>
      <c r="U665" s="6">
        <v>1500</v>
      </c>
      <c r="V665" s="45">
        <f t="shared" si="53"/>
        <v>5398500</v>
      </c>
      <c r="W665" s="2" t="s">
        <v>75</v>
      </c>
      <c r="X665" t="str">
        <f t="shared" si="51"/>
        <v>1000001212KARYA MATERIALBAMBANGAGT602262RdTaranaki Sand60X6030BOX32,4M2180000Lilac54000004505415450545Promo LebaranPromo Diskon Langsung15005398500Bekasi</v>
      </c>
    </row>
    <row r="666" spans="1:24" x14ac:dyDescent="0.3">
      <c r="A666" s="2">
        <v>1000001010</v>
      </c>
      <c r="B666" s="2" t="s">
        <v>63</v>
      </c>
      <c r="C666" s="2" t="s">
        <v>64</v>
      </c>
      <c r="D666" s="2" t="s">
        <v>253</v>
      </c>
      <c r="E666" s="2" t="s">
        <v>254</v>
      </c>
      <c r="F666" s="2" t="s">
        <v>67</v>
      </c>
      <c r="G666" s="3">
        <v>30</v>
      </c>
      <c r="H666" s="2" t="s">
        <v>68</v>
      </c>
      <c r="I666" s="4">
        <v>32.4</v>
      </c>
      <c r="J666" s="2" t="s">
        <v>69</v>
      </c>
      <c r="K666" s="3">
        <v>180000</v>
      </c>
      <c r="L666" s="3" t="s">
        <v>234</v>
      </c>
      <c r="M666" s="3">
        <v>5400000</v>
      </c>
      <c r="N666" s="5">
        <v>45055</v>
      </c>
      <c r="O666" s="43">
        <f t="shared" si="54"/>
        <v>2</v>
      </c>
      <c r="P666" s="43">
        <f t="shared" si="52"/>
        <v>5</v>
      </c>
      <c r="Q666" s="5">
        <v>45055</v>
      </c>
      <c r="R666" s="43">
        <f t="shared" si="55"/>
        <v>5</v>
      </c>
      <c r="S666" s="2" t="s">
        <v>17</v>
      </c>
      <c r="T666" s="2" t="s">
        <v>91</v>
      </c>
      <c r="U666" s="6">
        <v>1500</v>
      </c>
      <c r="V666" s="45">
        <f t="shared" si="53"/>
        <v>5398500</v>
      </c>
      <c r="W666" s="2" t="s">
        <v>71</v>
      </c>
      <c r="X666" t="str">
        <f t="shared" si="51"/>
        <v>1000001010KERAMIK 123BAMBANGAGT602264RdTaranaki Stone60X6030BOX32,4M2180000Lilac54000004505525450555Promo LebaranPromo Diskon Langsung15005398500Depok</v>
      </c>
    </row>
    <row r="667" spans="1:24" x14ac:dyDescent="0.3">
      <c r="A667" s="2">
        <v>1000001010</v>
      </c>
      <c r="B667" s="2" t="s">
        <v>63</v>
      </c>
      <c r="C667" s="2" t="s">
        <v>64</v>
      </c>
      <c r="D667" s="2" t="s">
        <v>253</v>
      </c>
      <c r="E667" s="2" t="s">
        <v>254</v>
      </c>
      <c r="F667" s="2" t="s">
        <v>67</v>
      </c>
      <c r="G667" s="3">
        <v>30</v>
      </c>
      <c r="H667" s="2" t="s">
        <v>68</v>
      </c>
      <c r="I667" s="4">
        <v>32.4</v>
      </c>
      <c r="J667" s="2" t="s">
        <v>69</v>
      </c>
      <c r="K667" s="3">
        <v>180000</v>
      </c>
      <c r="L667" s="3" t="s">
        <v>234</v>
      </c>
      <c r="M667" s="3">
        <v>5400000</v>
      </c>
      <c r="N667" s="5">
        <v>45066</v>
      </c>
      <c r="O667" s="43">
        <f t="shared" si="54"/>
        <v>6</v>
      </c>
      <c r="P667" s="43">
        <f t="shared" si="52"/>
        <v>5</v>
      </c>
      <c r="Q667" s="5">
        <v>45068</v>
      </c>
      <c r="R667" s="43">
        <f t="shared" si="55"/>
        <v>5</v>
      </c>
      <c r="S667" s="2" t="s">
        <v>17</v>
      </c>
      <c r="T667" s="2" t="s">
        <v>91</v>
      </c>
      <c r="U667" s="6">
        <v>1500</v>
      </c>
      <c r="V667" s="45">
        <f t="shared" si="53"/>
        <v>5398500</v>
      </c>
      <c r="W667" s="2" t="s">
        <v>71</v>
      </c>
      <c r="X667" t="str">
        <f t="shared" si="51"/>
        <v>1000001010KERAMIK 123BAMBANGAGT602264RdTaranaki Stone60X6030BOX32,4M2180000Lilac54000004506665450685Promo LebaranPromo Diskon Langsung15005398500Depok</v>
      </c>
    </row>
    <row r="668" spans="1:24" x14ac:dyDescent="0.3">
      <c r="A668" s="2">
        <v>1000001212</v>
      </c>
      <c r="B668" s="2" t="s">
        <v>72</v>
      </c>
      <c r="C668" s="2" t="s">
        <v>64</v>
      </c>
      <c r="D668" s="2" t="s">
        <v>249</v>
      </c>
      <c r="E668" s="2" t="s">
        <v>250</v>
      </c>
      <c r="F668" s="2" t="s">
        <v>67</v>
      </c>
      <c r="G668" s="3">
        <v>30</v>
      </c>
      <c r="H668" s="2" t="s">
        <v>68</v>
      </c>
      <c r="I668" s="4">
        <v>32.4</v>
      </c>
      <c r="J668" s="2" t="s">
        <v>69</v>
      </c>
      <c r="K668" s="3">
        <v>180000</v>
      </c>
      <c r="L668" s="3" t="s">
        <v>234</v>
      </c>
      <c r="M668" s="3">
        <v>5400000</v>
      </c>
      <c r="N668" s="5">
        <v>45132</v>
      </c>
      <c r="O668" s="43">
        <f t="shared" si="54"/>
        <v>2</v>
      </c>
      <c r="P668" s="43">
        <f t="shared" si="52"/>
        <v>7</v>
      </c>
      <c r="Q668" s="5">
        <v>45132</v>
      </c>
      <c r="R668" s="43">
        <f t="shared" si="55"/>
        <v>7</v>
      </c>
      <c r="S668" s="2"/>
      <c r="T668" s="2"/>
      <c r="U668" s="2">
        <v>0</v>
      </c>
      <c r="V668" s="45">
        <f t="shared" si="53"/>
        <v>5400000</v>
      </c>
      <c r="W668" s="2" t="s">
        <v>75</v>
      </c>
      <c r="X668" t="str">
        <f t="shared" si="51"/>
        <v>1000001212KARYA MATERIALBAMBANGAGT605519CRdStanford Black60X6030BOX32,4M2180000Lilac5400000451322745132705400000Bekasi</v>
      </c>
    </row>
    <row r="669" spans="1:24" x14ac:dyDescent="0.3">
      <c r="A669" s="2">
        <v>1000001212</v>
      </c>
      <c r="B669" s="2" t="s">
        <v>72</v>
      </c>
      <c r="C669" s="2" t="s">
        <v>64</v>
      </c>
      <c r="D669" s="2" t="s">
        <v>253</v>
      </c>
      <c r="E669" s="2" t="s">
        <v>254</v>
      </c>
      <c r="F669" s="2" t="s">
        <v>67</v>
      </c>
      <c r="G669" s="3">
        <v>1</v>
      </c>
      <c r="H669" s="2" t="s">
        <v>68</v>
      </c>
      <c r="I669" s="4">
        <v>1.08</v>
      </c>
      <c r="J669" s="2" t="s">
        <v>69</v>
      </c>
      <c r="K669" s="3">
        <v>180000</v>
      </c>
      <c r="L669" s="3" t="s">
        <v>234</v>
      </c>
      <c r="M669" s="3">
        <v>180000</v>
      </c>
      <c r="N669" s="5">
        <v>45114</v>
      </c>
      <c r="O669" s="43">
        <f t="shared" si="54"/>
        <v>5</v>
      </c>
      <c r="P669" s="43">
        <f t="shared" si="52"/>
        <v>7</v>
      </c>
      <c r="Q669" s="5">
        <v>45117</v>
      </c>
      <c r="R669" s="43">
        <f t="shared" si="55"/>
        <v>7</v>
      </c>
      <c r="S669" s="2"/>
      <c r="T669" s="2"/>
      <c r="U669" s="2">
        <v>0</v>
      </c>
      <c r="V669" s="45">
        <f t="shared" si="53"/>
        <v>180000</v>
      </c>
      <c r="W669" s="2" t="s">
        <v>75</v>
      </c>
      <c r="X669" t="str">
        <f t="shared" si="51"/>
        <v>1000001212KARYA MATERIALBAMBANGAGT602264RdTaranaki Stone60X601BOX1,08M2180000Lilac18000045114574511770180000Bekasi</v>
      </c>
    </row>
    <row r="670" spans="1:24" x14ac:dyDescent="0.3">
      <c r="A670" s="2">
        <v>1000001212</v>
      </c>
      <c r="B670" s="2" t="s">
        <v>72</v>
      </c>
      <c r="C670" s="2" t="s">
        <v>64</v>
      </c>
      <c r="D670" s="2" t="s">
        <v>241</v>
      </c>
      <c r="E670" s="2" t="s">
        <v>242</v>
      </c>
      <c r="F670" s="2" t="s">
        <v>67</v>
      </c>
      <c r="G670" s="3">
        <v>6</v>
      </c>
      <c r="H670" s="2" t="s">
        <v>68</v>
      </c>
      <c r="I670" s="4">
        <v>6.48</v>
      </c>
      <c r="J670" s="2" t="s">
        <v>69</v>
      </c>
      <c r="K670" s="3">
        <v>180000</v>
      </c>
      <c r="L670" s="3" t="s">
        <v>234</v>
      </c>
      <c r="M670" s="3">
        <v>1080000</v>
      </c>
      <c r="N670" s="5">
        <v>45124</v>
      </c>
      <c r="O670" s="43">
        <f t="shared" si="54"/>
        <v>1</v>
      </c>
      <c r="P670" s="43">
        <f t="shared" si="52"/>
        <v>7</v>
      </c>
      <c r="Q670" s="5">
        <v>45125</v>
      </c>
      <c r="R670" s="43">
        <f t="shared" si="55"/>
        <v>7</v>
      </c>
      <c r="S670" s="2"/>
      <c r="T670" s="2"/>
      <c r="U670" s="2">
        <v>0</v>
      </c>
      <c r="V670" s="45">
        <f t="shared" si="53"/>
        <v>1080000</v>
      </c>
      <c r="W670" s="2" t="s">
        <v>75</v>
      </c>
      <c r="X670" t="str">
        <f t="shared" si="51"/>
        <v>1000001212KARYA MATERIALBAMBANGAGT602063RdPorta Black60X606BOX6,48M2180000Lilac1080000451241745125701080000Bekasi</v>
      </c>
    </row>
    <row r="671" spans="1:24" x14ac:dyDescent="0.3">
      <c r="A671" s="2">
        <v>1000001212</v>
      </c>
      <c r="B671" s="2" t="s">
        <v>72</v>
      </c>
      <c r="C671" s="2" t="s">
        <v>64</v>
      </c>
      <c r="D671" s="2" t="s">
        <v>255</v>
      </c>
      <c r="E671" s="2" t="s">
        <v>256</v>
      </c>
      <c r="F671" s="2" t="s">
        <v>67</v>
      </c>
      <c r="G671" s="3">
        <v>50</v>
      </c>
      <c r="H671" s="2" t="s">
        <v>68</v>
      </c>
      <c r="I671" s="4">
        <v>54</v>
      </c>
      <c r="J671" s="2" t="s">
        <v>69</v>
      </c>
      <c r="K671" s="3">
        <v>180000</v>
      </c>
      <c r="L671" s="3" t="s">
        <v>234</v>
      </c>
      <c r="M671" s="3">
        <v>9000000</v>
      </c>
      <c r="N671" s="5">
        <v>45146</v>
      </c>
      <c r="O671" s="43">
        <f t="shared" si="54"/>
        <v>2</v>
      </c>
      <c r="P671" s="43">
        <f t="shared" si="52"/>
        <v>8</v>
      </c>
      <c r="Q671" s="5">
        <v>45147</v>
      </c>
      <c r="R671" s="43">
        <f t="shared" si="55"/>
        <v>8</v>
      </c>
      <c r="S671" s="2"/>
      <c r="T671" s="2"/>
      <c r="U671" s="2">
        <v>0</v>
      </c>
      <c r="V671" s="45">
        <f t="shared" si="53"/>
        <v>9000000</v>
      </c>
      <c r="W671" s="2" t="s">
        <v>75</v>
      </c>
      <c r="X671" t="str">
        <f t="shared" si="51"/>
        <v>1000001212KARYA MATERIALBAMBANGAGT602417RdHollywood Vanila60X6050BOX54M2180000Lilac9000000451462845147809000000Bekasi</v>
      </c>
    </row>
    <row r="672" spans="1:24" x14ac:dyDescent="0.3">
      <c r="A672" s="2">
        <v>1000001010</v>
      </c>
      <c r="B672" s="2" t="s">
        <v>63</v>
      </c>
      <c r="C672" s="2" t="s">
        <v>64</v>
      </c>
      <c r="D672" s="2" t="s">
        <v>243</v>
      </c>
      <c r="E672" s="2" t="s">
        <v>244</v>
      </c>
      <c r="F672" s="2" t="s">
        <v>67</v>
      </c>
      <c r="G672" s="3">
        <v>4</v>
      </c>
      <c r="H672" s="2" t="s">
        <v>68</v>
      </c>
      <c r="I672" s="4">
        <v>4.32</v>
      </c>
      <c r="J672" s="2" t="s">
        <v>69</v>
      </c>
      <c r="K672" s="3">
        <v>180000</v>
      </c>
      <c r="L672" s="3" t="s">
        <v>234</v>
      </c>
      <c r="M672" s="3">
        <v>720000</v>
      </c>
      <c r="N672" s="5">
        <v>45159</v>
      </c>
      <c r="O672" s="43">
        <f t="shared" si="54"/>
        <v>1</v>
      </c>
      <c r="P672" s="43">
        <f t="shared" si="52"/>
        <v>8</v>
      </c>
      <c r="Q672" s="5">
        <v>45159</v>
      </c>
      <c r="R672" s="43">
        <f t="shared" si="55"/>
        <v>8</v>
      </c>
      <c r="S672" s="2"/>
      <c r="T672" s="2"/>
      <c r="U672" s="2">
        <v>0</v>
      </c>
      <c r="V672" s="45">
        <f t="shared" si="53"/>
        <v>720000</v>
      </c>
      <c r="W672" s="2" t="s">
        <v>71</v>
      </c>
      <c r="X672" t="str">
        <f t="shared" si="51"/>
        <v>1000001010KERAMIK 123BAMBANGAGT602262RdTaranaki Sand60X604BOX4,32M2180000Lilac72000045159184515980720000Depok</v>
      </c>
    </row>
    <row r="673" spans="1:24" x14ac:dyDescent="0.3">
      <c r="A673" s="2">
        <v>1000001010</v>
      </c>
      <c r="B673" s="2" t="s">
        <v>63</v>
      </c>
      <c r="C673" s="2" t="s">
        <v>64</v>
      </c>
      <c r="D673" s="2" t="s">
        <v>243</v>
      </c>
      <c r="E673" s="2" t="s">
        <v>244</v>
      </c>
      <c r="F673" s="2" t="s">
        <v>67</v>
      </c>
      <c r="G673" s="3">
        <v>1</v>
      </c>
      <c r="H673" s="2" t="s">
        <v>68</v>
      </c>
      <c r="I673" s="4">
        <v>1.08</v>
      </c>
      <c r="J673" s="2" t="s">
        <v>69</v>
      </c>
      <c r="K673" s="3">
        <v>180000</v>
      </c>
      <c r="L673" s="3" t="s">
        <v>234</v>
      </c>
      <c r="M673" s="3">
        <v>180000</v>
      </c>
      <c r="N673" s="5">
        <v>45169</v>
      </c>
      <c r="O673" s="43">
        <f t="shared" si="54"/>
        <v>4</v>
      </c>
      <c r="P673" s="43">
        <f t="shared" si="52"/>
        <v>8</v>
      </c>
      <c r="Q673" s="5">
        <v>45169</v>
      </c>
      <c r="R673" s="43">
        <f t="shared" si="55"/>
        <v>8</v>
      </c>
      <c r="S673" s="2"/>
      <c r="T673" s="2"/>
      <c r="U673" s="2">
        <v>0</v>
      </c>
      <c r="V673" s="45">
        <f t="shared" si="53"/>
        <v>180000</v>
      </c>
      <c r="W673" s="2" t="s">
        <v>71</v>
      </c>
      <c r="X673" t="str">
        <f t="shared" si="51"/>
        <v>1000001010KERAMIK 123BAMBANGAGT602262RdTaranaki Sand60X601BOX1,08M2180000Lilac18000045169484516980180000Depok</v>
      </c>
    </row>
    <row r="674" spans="1:24" x14ac:dyDescent="0.3">
      <c r="A674" s="2">
        <v>1000001212</v>
      </c>
      <c r="B674" s="2" t="s">
        <v>72</v>
      </c>
      <c r="C674" s="2" t="s">
        <v>64</v>
      </c>
      <c r="D674" s="2" t="s">
        <v>251</v>
      </c>
      <c r="E674" s="2" t="s">
        <v>252</v>
      </c>
      <c r="F674" s="2" t="s">
        <v>67</v>
      </c>
      <c r="G674" s="3">
        <v>2</v>
      </c>
      <c r="H674" s="2" t="s">
        <v>68</v>
      </c>
      <c r="I674" s="4">
        <v>2.16</v>
      </c>
      <c r="J674" s="2" t="s">
        <v>69</v>
      </c>
      <c r="K674" s="3">
        <v>180000</v>
      </c>
      <c r="L674" s="3" t="s">
        <v>234</v>
      </c>
      <c r="M674" s="3">
        <v>360000</v>
      </c>
      <c r="N674" s="5">
        <v>45143</v>
      </c>
      <c r="O674" s="43">
        <f t="shared" si="54"/>
        <v>6</v>
      </c>
      <c r="P674" s="43">
        <f t="shared" si="52"/>
        <v>8</v>
      </c>
      <c r="Q674" s="5">
        <v>45145</v>
      </c>
      <c r="R674" s="43">
        <f t="shared" si="55"/>
        <v>8</v>
      </c>
      <c r="S674" s="2"/>
      <c r="T674" s="2"/>
      <c r="U674" s="2">
        <v>0</v>
      </c>
      <c r="V674" s="45">
        <f t="shared" si="53"/>
        <v>360000</v>
      </c>
      <c r="W674" s="2" t="s">
        <v>75</v>
      </c>
      <c r="X674" t="str">
        <f t="shared" si="51"/>
        <v>1000001212KARYA MATERIALBAMBANGAGT602253RdTokyo Cream60X602BOX2,16M2180000Lilac36000045143684514580360000Bekasi</v>
      </c>
    </row>
    <row r="675" spans="1:24" x14ac:dyDescent="0.3">
      <c r="A675" s="2">
        <v>1000001010</v>
      </c>
      <c r="B675" s="2" t="s">
        <v>63</v>
      </c>
      <c r="C675" s="2" t="s">
        <v>64</v>
      </c>
      <c r="D675" s="2" t="s">
        <v>253</v>
      </c>
      <c r="E675" s="2" t="s">
        <v>254</v>
      </c>
      <c r="F675" s="2" t="s">
        <v>67</v>
      </c>
      <c r="G675" s="3">
        <v>15</v>
      </c>
      <c r="H675" s="2" t="s">
        <v>68</v>
      </c>
      <c r="I675" s="4">
        <v>16.2</v>
      </c>
      <c r="J675" s="2" t="s">
        <v>69</v>
      </c>
      <c r="K675" s="3">
        <v>180000</v>
      </c>
      <c r="L675" s="3" t="s">
        <v>234</v>
      </c>
      <c r="M675" s="3">
        <v>2700000</v>
      </c>
      <c r="N675" s="5">
        <v>45139</v>
      </c>
      <c r="O675" s="43">
        <f t="shared" si="54"/>
        <v>2</v>
      </c>
      <c r="P675" s="43">
        <f t="shared" si="52"/>
        <v>8</v>
      </c>
      <c r="Q675" s="5">
        <v>45140</v>
      </c>
      <c r="R675" s="43">
        <f t="shared" si="55"/>
        <v>8</v>
      </c>
      <c r="S675" s="2"/>
      <c r="T675" s="2"/>
      <c r="U675" s="2">
        <v>0</v>
      </c>
      <c r="V675" s="45">
        <f t="shared" si="53"/>
        <v>2700000</v>
      </c>
      <c r="W675" s="2" t="s">
        <v>71</v>
      </c>
      <c r="X675" t="str">
        <f t="shared" si="51"/>
        <v>1000001010KERAMIK 123BAMBANGAGT602264RdTaranaki Stone60X6015BOX16,2M2180000Lilac2700000451392845140802700000Depok</v>
      </c>
    </row>
    <row r="676" spans="1:24" x14ac:dyDescent="0.3">
      <c r="A676" s="2">
        <v>1000001010</v>
      </c>
      <c r="B676" s="2" t="s">
        <v>63</v>
      </c>
      <c r="C676" s="2" t="s">
        <v>64</v>
      </c>
      <c r="D676" s="2" t="s">
        <v>243</v>
      </c>
      <c r="E676" s="2" t="s">
        <v>244</v>
      </c>
      <c r="F676" s="2" t="s">
        <v>67</v>
      </c>
      <c r="G676" s="3">
        <v>2</v>
      </c>
      <c r="H676" s="2" t="s">
        <v>68</v>
      </c>
      <c r="I676" s="4">
        <v>2.16</v>
      </c>
      <c r="J676" s="2" t="s">
        <v>69</v>
      </c>
      <c r="K676" s="3">
        <v>180000</v>
      </c>
      <c r="L676" s="3" t="s">
        <v>234</v>
      </c>
      <c r="M676" s="3">
        <v>360000</v>
      </c>
      <c r="N676" s="5">
        <v>45140</v>
      </c>
      <c r="O676" s="43">
        <f t="shared" si="54"/>
        <v>3</v>
      </c>
      <c r="P676" s="43">
        <f t="shared" si="52"/>
        <v>8</v>
      </c>
      <c r="Q676" s="5">
        <v>45141</v>
      </c>
      <c r="R676" s="43">
        <f t="shared" si="55"/>
        <v>8</v>
      </c>
      <c r="S676" s="2"/>
      <c r="T676" s="2"/>
      <c r="U676" s="2">
        <v>0</v>
      </c>
      <c r="V676" s="45">
        <f t="shared" si="53"/>
        <v>360000</v>
      </c>
      <c r="W676" s="2" t="s">
        <v>71</v>
      </c>
      <c r="X676" t="str">
        <f t="shared" si="51"/>
        <v>1000001010KERAMIK 123BAMBANGAGT602262RdTaranaki Sand60X602BOX2,16M2180000Lilac36000045140384514180360000Depok</v>
      </c>
    </row>
    <row r="677" spans="1:24" x14ac:dyDescent="0.3">
      <c r="A677" s="2">
        <v>1000001010</v>
      </c>
      <c r="B677" s="2" t="s">
        <v>63</v>
      </c>
      <c r="C677" s="2" t="s">
        <v>64</v>
      </c>
      <c r="D677" s="2" t="s">
        <v>243</v>
      </c>
      <c r="E677" s="2" t="s">
        <v>244</v>
      </c>
      <c r="F677" s="2" t="s">
        <v>67</v>
      </c>
      <c r="G677" s="3">
        <v>11</v>
      </c>
      <c r="H677" s="2" t="s">
        <v>68</v>
      </c>
      <c r="I677" s="4">
        <v>11.88</v>
      </c>
      <c r="J677" s="2" t="s">
        <v>69</v>
      </c>
      <c r="K677" s="3">
        <v>180000</v>
      </c>
      <c r="L677" s="3" t="s">
        <v>234</v>
      </c>
      <c r="M677" s="3">
        <v>1980000</v>
      </c>
      <c r="N677" s="5">
        <v>45147</v>
      </c>
      <c r="O677" s="43">
        <f t="shared" si="54"/>
        <v>3</v>
      </c>
      <c r="P677" s="43">
        <f t="shared" si="52"/>
        <v>8</v>
      </c>
      <c r="Q677" s="5">
        <v>45147</v>
      </c>
      <c r="R677" s="43">
        <f t="shared" si="55"/>
        <v>8</v>
      </c>
      <c r="S677" s="2"/>
      <c r="T677" s="2"/>
      <c r="U677" s="2">
        <v>0</v>
      </c>
      <c r="V677" s="45">
        <f t="shared" si="53"/>
        <v>1980000</v>
      </c>
      <c r="W677" s="2" t="s">
        <v>71</v>
      </c>
      <c r="X677" t="str">
        <f t="shared" si="51"/>
        <v>1000001010KERAMIK 123BAMBANGAGT602262RdTaranaki Sand60X6011BOX11,88M2180000Lilac1980000451473845147801980000Depok</v>
      </c>
    </row>
    <row r="678" spans="1:24" x14ac:dyDescent="0.3">
      <c r="A678" s="2">
        <v>1000001010</v>
      </c>
      <c r="B678" s="2" t="s">
        <v>63</v>
      </c>
      <c r="C678" s="2" t="s">
        <v>82</v>
      </c>
      <c r="D678" s="2" t="s">
        <v>253</v>
      </c>
      <c r="E678" s="2" t="s">
        <v>254</v>
      </c>
      <c r="F678" s="2" t="s">
        <v>67</v>
      </c>
      <c r="G678" s="3">
        <v>53</v>
      </c>
      <c r="H678" s="2" t="s">
        <v>68</v>
      </c>
      <c r="I678" s="4">
        <v>57.24</v>
      </c>
      <c r="J678" s="2" t="s">
        <v>69</v>
      </c>
      <c r="K678" s="3">
        <v>180000</v>
      </c>
      <c r="L678" s="3" t="s">
        <v>234</v>
      </c>
      <c r="M678" s="3">
        <v>9540000</v>
      </c>
      <c r="N678" s="5">
        <v>45192</v>
      </c>
      <c r="O678" s="43">
        <f t="shared" si="54"/>
        <v>6</v>
      </c>
      <c r="P678" s="43">
        <f t="shared" si="52"/>
        <v>9</v>
      </c>
      <c r="Q678" s="5">
        <v>45194</v>
      </c>
      <c r="R678" s="43">
        <f t="shared" si="55"/>
        <v>9</v>
      </c>
      <c r="S678" s="2"/>
      <c r="T678" s="2"/>
      <c r="U678" s="6">
        <v>0</v>
      </c>
      <c r="V678" s="45">
        <f t="shared" si="53"/>
        <v>9540000</v>
      </c>
      <c r="W678" s="2" t="s">
        <v>71</v>
      </c>
      <c r="X678" t="str">
        <f t="shared" si="51"/>
        <v>1000001010KERAMIK 123RIZALAGT602264RdTaranaki Stone60X6053BOX57,24M2180000Lilac9540000451926945194909540000Depok</v>
      </c>
    </row>
    <row r="679" spans="1:24" x14ac:dyDescent="0.3">
      <c r="A679" s="2">
        <v>1000001010</v>
      </c>
      <c r="B679" s="2" t="s">
        <v>63</v>
      </c>
      <c r="C679" s="2" t="s">
        <v>82</v>
      </c>
      <c r="D679" s="2" t="s">
        <v>253</v>
      </c>
      <c r="E679" s="2" t="s">
        <v>254</v>
      </c>
      <c r="F679" s="2" t="s">
        <v>67</v>
      </c>
      <c r="G679" s="3">
        <v>72</v>
      </c>
      <c r="H679" s="2" t="s">
        <v>68</v>
      </c>
      <c r="I679" s="4">
        <v>77.760000000000005</v>
      </c>
      <c r="J679" s="2" t="s">
        <v>69</v>
      </c>
      <c r="K679" s="3">
        <v>180000</v>
      </c>
      <c r="L679" s="3" t="s">
        <v>234</v>
      </c>
      <c r="M679" s="3">
        <v>12960000</v>
      </c>
      <c r="N679" s="5">
        <v>45187</v>
      </c>
      <c r="O679" s="43">
        <f t="shared" si="54"/>
        <v>1</v>
      </c>
      <c r="P679" s="43">
        <f t="shared" si="52"/>
        <v>9</v>
      </c>
      <c r="Q679" s="5">
        <v>45188</v>
      </c>
      <c r="R679" s="43">
        <f t="shared" si="55"/>
        <v>9</v>
      </c>
      <c r="S679" s="2"/>
      <c r="T679" s="2"/>
      <c r="U679" s="6">
        <v>0</v>
      </c>
      <c r="V679" s="45">
        <f t="shared" si="53"/>
        <v>12960000</v>
      </c>
      <c r="W679" s="2" t="s">
        <v>71</v>
      </c>
      <c r="X679" t="str">
        <f t="shared" si="51"/>
        <v>1000001010KERAMIK 123RIZALAGT602264RdTaranaki Stone60X6072BOX77,76M2180000Lilac129600004518719451889012960000Depok</v>
      </c>
    </row>
    <row r="680" spans="1:24" x14ac:dyDescent="0.3">
      <c r="A680" s="2">
        <v>1000001010</v>
      </c>
      <c r="B680" s="2" t="s">
        <v>63</v>
      </c>
      <c r="C680" s="2" t="s">
        <v>82</v>
      </c>
      <c r="D680" s="2" t="s">
        <v>253</v>
      </c>
      <c r="E680" s="2" t="s">
        <v>254</v>
      </c>
      <c r="F680" s="2" t="s">
        <v>67</v>
      </c>
      <c r="G680" s="3">
        <v>38</v>
      </c>
      <c r="H680" s="2" t="s">
        <v>68</v>
      </c>
      <c r="I680" s="4">
        <v>41.04</v>
      </c>
      <c r="J680" s="2" t="s">
        <v>69</v>
      </c>
      <c r="K680" s="3">
        <v>180000</v>
      </c>
      <c r="L680" s="3" t="s">
        <v>234</v>
      </c>
      <c r="M680" s="3">
        <v>6840000</v>
      </c>
      <c r="N680" s="5">
        <v>45170</v>
      </c>
      <c r="O680" s="43">
        <f t="shared" si="54"/>
        <v>5</v>
      </c>
      <c r="P680" s="43">
        <f t="shared" si="52"/>
        <v>9</v>
      </c>
      <c r="Q680" s="5">
        <v>45173</v>
      </c>
      <c r="R680" s="43">
        <f t="shared" si="55"/>
        <v>9</v>
      </c>
      <c r="S680" s="2"/>
      <c r="T680" s="2"/>
      <c r="U680" s="2">
        <v>0</v>
      </c>
      <c r="V680" s="45">
        <f t="shared" si="53"/>
        <v>6840000</v>
      </c>
      <c r="W680" s="2" t="s">
        <v>71</v>
      </c>
      <c r="X680" t="str">
        <f t="shared" si="51"/>
        <v>1000001010KERAMIK 123RIZALAGT602264RdTaranaki Stone60X6038BOX41,04M2180000Lilac6840000451705945173906840000Depok</v>
      </c>
    </row>
    <row r="681" spans="1:24" x14ac:dyDescent="0.3">
      <c r="A681" s="2">
        <v>1000001010</v>
      </c>
      <c r="B681" s="2" t="s">
        <v>63</v>
      </c>
      <c r="C681" s="2" t="s">
        <v>64</v>
      </c>
      <c r="D681" s="2" t="s">
        <v>247</v>
      </c>
      <c r="E681" s="2" t="s">
        <v>248</v>
      </c>
      <c r="F681" s="2" t="s">
        <v>67</v>
      </c>
      <c r="G681" s="3">
        <v>23</v>
      </c>
      <c r="H681" s="2" t="s">
        <v>68</v>
      </c>
      <c r="I681" s="4">
        <v>24.84</v>
      </c>
      <c r="J681" s="2" t="s">
        <v>69</v>
      </c>
      <c r="K681" s="3">
        <v>180000</v>
      </c>
      <c r="L681" s="3" t="s">
        <v>234</v>
      </c>
      <c r="M681" s="3">
        <v>4140000</v>
      </c>
      <c r="N681" s="5">
        <v>45167</v>
      </c>
      <c r="O681" s="43">
        <f t="shared" si="54"/>
        <v>2</v>
      </c>
      <c r="P681" s="43">
        <f t="shared" si="52"/>
        <v>8</v>
      </c>
      <c r="Q681" s="5">
        <v>45175</v>
      </c>
      <c r="R681" s="43">
        <f t="shared" si="55"/>
        <v>9</v>
      </c>
      <c r="S681" s="2"/>
      <c r="T681" s="2"/>
      <c r="U681" s="2">
        <v>0</v>
      </c>
      <c r="V681" s="45">
        <f t="shared" si="53"/>
        <v>4140000</v>
      </c>
      <c r="W681" s="2" t="s">
        <v>71</v>
      </c>
      <c r="X681" t="str">
        <f t="shared" si="51"/>
        <v>1000001010KERAMIK 123BAMBANGAGT602062RdPorta Grey60X6023BOX24,84M2180000Lilac4140000451672845175904140000Depok</v>
      </c>
    </row>
    <row r="682" spans="1:24" x14ac:dyDescent="0.3">
      <c r="A682" s="2">
        <v>1000001010</v>
      </c>
      <c r="B682" s="2" t="s">
        <v>63</v>
      </c>
      <c r="C682" s="2" t="s">
        <v>82</v>
      </c>
      <c r="D682" s="2" t="s">
        <v>251</v>
      </c>
      <c r="E682" s="2" t="s">
        <v>252</v>
      </c>
      <c r="F682" s="2" t="s">
        <v>67</v>
      </c>
      <c r="G682" s="3">
        <v>51</v>
      </c>
      <c r="H682" s="2" t="s">
        <v>68</v>
      </c>
      <c r="I682" s="4">
        <v>55.08</v>
      </c>
      <c r="J682" s="2" t="s">
        <v>69</v>
      </c>
      <c r="K682" s="3">
        <v>180000</v>
      </c>
      <c r="L682" s="3" t="s">
        <v>234</v>
      </c>
      <c r="M682" s="3">
        <v>9180000</v>
      </c>
      <c r="N682" s="5">
        <v>45176</v>
      </c>
      <c r="O682" s="43">
        <f t="shared" si="54"/>
        <v>4</v>
      </c>
      <c r="P682" s="43">
        <f t="shared" si="52"/>
        <v>9</v>
      </c>
      <c r="Q682" s="5">
        <v>45177</v>
      </c>
      <c r="R682" s="43">
        <f t="shared" si="55"/>
        <v>9</v>
      </c>
      <c r="S682" s="2"/>
      <c r="T682" s="2"/>
      <c r="U682" s="6">
        <v>0</v>
      </c>
      <c r="V682" s="45">
        <f t="shared" si="53"/>
        <v>9180000</v>
      </c>
      <c r="W682" s="2" t="s">
        <v>71</v>
      </c>
      <c r="X682" t="str">
        <f t="shared" si="51"/>
        <v>1000001010KERAMIK 123RIZALAGT602253RdTokyo Cream60X6051BOX55,08M2180000Lilac9180000451764945177909180000Depok</v>
      </c>
    </row>
    <row r="683" spans="1:24" x14ac:dyDescent="0.3">
      <c r="A683" s="2">
        <v>1000001010</v>
      </c>
      <c r="B683" s="2" t="s">
        <v>63</v>
      </c>
      <c r="C683" s="2" t="s">
        <v>82</v>
      </c>
      <c r="D683" s="2" t="s">
        <v>243</v>
      </c>
      <c r="E683" s="2" t="s">
        <v>244</v>
      </c>
      <c r="F683" s="2" t="s">
        <v>67</v>
      </c>
      <c r="G683" s="3">
        <v>50</v>
      </c>
      <c r="H683" s="2" t="s">
        <v>68</v>
      </c>
      <c r="I683" s="4">
        <v>54</v>
      </c>
      <c r="J683" s="2" t="s">
        <v>69</v>
      </c>
      <c r="K683" s="3">
        <v>180000</v>
      </c>
      <c r="L683" s="3" t="s">
        <v>234</v>
      </c>
      <c r="M683" s="3">
        <v>9000000</v>
      </c>
      <c r="N683" s="5">
        <v>45195</v>
      </c>
      <c r="O683" s="43">
        <f t="shared" si="54"/>
        <v>2</v>
      </c>
      <c r="P683" s="43">
        <f t="shared" si="52"/>
        <v>9</v>
      </c>
      <c r="Q683" s="5">
        <v>45222</v>
      </c>
      <c r="R683" s="43">
        <f t="shared" si="55"/>
        <v>10</v>
      </c>
      <c r="S683" s="2"/>
      <c r="T683" s="2"/>
      <c r="U683" s="6">
        <v>0</v>
      </c>
      <c r="V683" s="45">
        <f t="shared" si="53"/>
        <v>9000000</v>
      </c>
      <c r="W683" s="2" t="s">
        <v>71</v>
      </c>
      <c r="X683" t="str">
        <f t="shared" si="51"/>
        <v>1000001010KERAMIK 123RIZALAGT602262RdTaranaki Sand60X6050BOX54M2180000Lilac90000004519529452221009000000Depok</v>
      </c>
    </row>
    <row r="684" spans="1:24" x14ac:dyDescent="0.3">
      <c r="A684" s="2">
        <v>1000001010</v>
      </c>
      <c r="B684" s="2" t="s">
        <v>63</v>
      </c>
      <c r="C684" s="2" t="s">
        <v>82</v>
      </c>
      <c r="D684" s="2" t="s">
        <v>253</v>
      </c>
      <c r="E684" s="2" t="s">
        <v>254</v>
      </c>
      <c r="F684" s="2" t="s">
        <v>67</v>
      </c>
      <c r="G684" s="3">
        <v>19</v>
      </c>
      <c r="H684" s="2" t="s">
        <v>68</v>
      </c>
      <c r="I684" s="4">
        <v>20.52</v>
      </c>
      <c r="J684" s="2" t="s">
        <v>69</v>
      </c>
      <c r="K684" s="3">
        <v>180000</v>
      </c>
      <c r="L684" s="3" t="s">
        <v>234</v>
      </c>
      <c r="M684" s="3">
        <v>3420000</v>
      </c>
      <c r="N684" s="5">
        <v>45192</v>
      </c>
      <c r="O684" s="43">
        <f t="shared" si="54"/>
        <v>6</v>
      </c>
      <c r="P684" s="43">
        <f t="shared" si="52"/>
        <v>9</v>
      </c>
      <c r="Q684" s="5">
        <v>45202</v>
      </c>
      <c r="R684" s="43">
        <f t="shared" si="55"/>
        <v>10</v>
      </c>
      <c r="S684" s="2"/>
      <c r="T684" s="2"/>
      <c r="U684" s="6">
        <v>0</v>
      </c>
      <c r="V684" s="45">
        <f t="shared" si="53"/>
        <v>3420000</v>
      </c>
      <c r="W684" s="2" t="s">
        <v>71</v>
      </c>
      <c r="X684" t="str">
        <f t="shared" si="51"/>
        <v>1000001010KERAMIK 123RIZALAGT602264RdTaranaki Stone60X6019BOX20,52M2180000Lilac34200004519269452021003420000Depok</v>
      </c>
    </row>
    <row r="685" spans="1:24" x14ac:dyDescent="0.3">
      <c r="A685" s="2">
        <v>1000001010</v>
      </c>
      <c r="B685" s="2" t="s">
        <v>63</v>
      </c>
      <c r="C685" s="2" t="s">
        <v>82</v>
      </c>
      <c r="D685" s="2" t="s">
        <v>243</v>
      </c>
      <c r="E685" s="2" t="s">
        <v>244</v>
      </c>
      <c r="F685" s="2" t="s">
        <v>67</v>
      </c>
      <c r="G685" s="3">
        <v>3</v>
      </c>
      <c r="H685" s="2" t="s">
        <v>68</v>
      </c>
      <c r="I685" s="4">
        <v>3.24</v>
      </c>
      <c r="J685" s="2" t="s">
        <v>69</v>
      </c>
      <c r="K685" s="3">
        <v>180000</v>
      </c>
      <c r="L685" s="3" t="s">
        <v>234</v>
      </c>
      <c r="M685" s="3">
        <v>540000</v>
      </c>
      <c r="N685" s="5">
        <v>45241</v>
      </c>
      <c r="O685" s="43">
        <f t="shared" si="54"/>
        <v>6</v>
      </c>
      <c r="P685" s="43">
        <f t="shared" si="52"/>
        <v>11</v>
      </c>
      <c r="Q685" s="5">
        <v>45244</v>
      </c>
      <c r="R685" s="43">
        <f t="shared" si="55"/>
        <v>11</v>
      </c>
      <c r="S685" s="2"/>
      <c r="T685" s="2"/>
      <c r="U685" s="6">
        <v>0</v>
      </c>
      <c r="V685" s="45">
        <f t="shared" si="53"/>
        <v>540000</v>
      </c>
      <c r="W685" s="2" t="s">
        <v>71</v>
      </c>
      <c r="X685" t="str">
        <f t="shared" si="51"/>
        <v>1000001010KERAMIK 123RIZALAGT602262RdTaranaki Sand60X603BOX3,24M2180000Lilac5400004524161145244110540000Depok</v>
      </c>
    </row>
    <row r="686" spans="1:24" x14ac:dyDescent="0.3">
      <c r="A686" s="2">
        <v>1000001010</v>
      </c>
      <c r="B686" s="2" t="s">
        <v>63</v>
      </c>
      <c r="C686" s="2" t="s">
        <v>82</v>
      </c>
      <c r="D686" s="2" t="s">
        <v>253</v>
      </c>
      <c r="E686" s="2" t="s">
        <v>254</v>
      </c>
      <c r="F686" s="2" t="s">
        <v>67</v>
      </c>
      <c r="G686" s="3">
        <v>20</v>
      </c>
      <c r="H686" s="2" t="s">
        <v>68</v>
      </c>
      <c r="I686" s="4">
        <v>21.6</v>
      </c>
      <c r="J686" s="2" t="s">
        <v>69</v>
      </c>
      <c r="K686" s="3">
        <v>180000</v>
      </c>
      <c r="L686" s="3" t="s">
        <v>234</v>
      </c>
      <c r="M686" s="3">
        <v>3600000</v>
      </c>
      <c r="N686" s="5">
        <v>45246</v>
      </c>
      <c r="O686" s="43">
        <f t="shared" si="54"/>
        <v>4</v>
      </c>
      <c r="P686" s="43">
        <f t="shared" si="52"/>
        <v>11</v>
      </c>
      <c r="Q686" s="5">
        <v>45246</v>
      </c>
      <c r="R686" s="43">
        <f t="shared" si="55"/>
        <v>11</v>
      </c>
      <c r="S686" s="2"/>
      <c r="T686" s="2"/>
      <c r="U686" s="6">
        <v>0</v>
      </c>
      <c r="V686" s="45">
        <f t="shared" si="53"/>
        <v>3600000</v>
      </c>
      <c r="W686" s="2" t="s">
        <v>71</v>
      </c>
      <c r="X686" t="str">
        <f t="shared" si="51"/>
        <v>1000001010KERAMIK 123RIZALAGT602264RdTaranaki Stone60X6020BOX21,6M2180000Lilac360000045246411452461103600000Depok</v>
      </c>
    </row>
    <row r="687" spans="1:24" x14ac:dyDescent="0.3">
      <c r="A687" s="2">
        <v>1000001010</v>
      </c>
      <c r="B687" s="2" t="s">
        <v>63</v>
      </c>
      <c r="C687" s="2" t="s">
        <v>82</v>
      </c>
      <c r="D687" s="2" t="s">
        <v>253</v>
      </c>
      <c r="E687" s="2" t="s">
        <v>254</v>
      </c>
      <c r="F687" s="2" t="s">
        <v>67</v>
      </c>
      <c r="G687" s="3">
        <v>90</v>
      </c>
      <c r="H687" s="2" t="s">
        <v>68</v>
      </c>
      <c r="I687" s="4">
        <v>97.2</v>
      </c>
      <c r="J687" s="2" t="s">
        <v>69</v>
      </c>
      <c r="K687" s="3">
        <v>180000</v>
      </c>
      <c r="L687" s="3" t="s">
        <v>234</v>
      </c>
      <c r="M687" s="3">
        <v>16200000</v>
      </c>
      <c r="N687" s="5">
        <v>45246</v>
      </c>
      <c r="O687" s="43">
        <f t="shared" si="54"/>
        <v>4</v>
      </c>
      <c r="P687" s="43">
        <f t="shared" si="52"/>
        <v>11</v>
      </c>
      <c r="Q687" s="5">
        <v>45252</v>
      </c>
      <c r="R687" s="43">
        <f t="shared" si="55"/>
        <v>11</v>
      </c>
      <c r="S687" s="2"/>
      <c r="T687" s="2"/>
      <c r="U687" s="6">
        <v>0</v>
      </c>
      <c r="V687" s="45">
        <f t="shared" si="53"/>
        <v>16200000</v>
      </c>
      <c r="W687" s="2" t="s">
        <v>71</v>
      </c>
      <c r="X687" t="str">
        <f t="shared" si="51"/>
        <v>1000001010KERAMIK 123RIZALAGT602264RdTaranaki Stone60X6090BOX97,2M2180000Lilac16200000452464114525211016200000Depok</v>
      </c>
    </row>
    <row r="688" spans="1:24" x14ac:dyDescent="0.3">
      <c r="A688" s="2">
        <v>1000001010</v>
      </c>
      <c r="B688" s="2" t="s">
        <v>63</v>
      </c>
      <c r="C688" s="2" t="s">
        <v>82</v>
      </c>
      <c r="D688" s="2" t="s">
        <v>253</v>
      </c>
      <c r="E688" s="2" t="s">
        <v>254</v>
      </c>
      <c r="F688" s="2" t="s">
        <v>67</v>
      </c>
      <c r="G688" s="3">
        <v>10</v>
      </c>
      <c r="H688" s="2" t="s">
        <v>68</v>
      </c>
      <c r="I688" s="4">
        <v>10.8</v>
      </c>
      <c r="J688" s="2" t="s">
        <v>69</v>
      </c>
      <c r="K688" s="3">
        <v>180000</v>
      </c>
      <c r="L688" s="3" t="s">
        <v>234</v>
      </c>
      <c r="M688" s="3">
        <v>1800000</v>
      </c>
      <c r="N688" s="5">
        <v>45247</v>
      </c>
      <c r="O688" s="43">
        <f t="shared" si="54"/>
        <v>5</v>
      </c>
      <c r="P688" s="43">
        <f t="shared" si="52"/>
        <v>11</v>
      </c>
      <c r="Q688" s="5">
        <v>45252</v>
      </c>
      <c r="R688" s="43">
        <f t="shared" si="55"/>
        <v>11</v>
      </c>
      <c r="S688" s="2"/>
      <c r="T688" s="2"/>
      <c r="U688" s="6">
        <v>0</v>
      </c>
      <c r="V688" s="45">
        <f t="shared" si="53"/>
        <v>1800000</v>
      </c>
      <c r="W688" s="2" t="s">
        <v>71</v>
      </c>
      <c r="X688" t="str">
        <f t="shared" si="51"/>
        <v>1000001010KERAMIK 123RIZALAGT602264RdTaranaki Stone60X6010BOX10,8M2180000Lilac180000045247511452521101800000Depok</v>
      </c>
    </row>
    <row r="689" spans="1:24" x14ac:dyDescent="0.3">
      <c r="A689" s="2">
        <v>1000001010</v>
      </c>
      <c r="B689" s="2" t="s">
        <v>63</v>
      </c>
      <c r="C689" s="2" t="s">
        <v>82</v>
      </c>
      <c r="D689" s="2" t="s">
        <v>253</v>
      </c>
      <c r="E689" s="2" t="s">
        <v>254</v>
      </c>
      <c r="F689" s="2" t="s">
        <v>67</v>
      </c>
      <c r="G689" s="3">
        <v>36</v>
      </c>
      <c r="H689" s="2" t="s">
        <v>68</v>
      </c>
      <c r="I689" s="4">
        <v>38.880000000000003</v>
      </c>
      <c r="J689" s="2" t="s">
        <v>69</v>
      </c>
      <c r="K689" s="3">
        <v>180000</v>
      </c>
      <c r="L689" s="3" t="s">
        <v>234</v>
      </c>
      <c r="M689" s="3">
        <v>6480000</v>
      </c>
      <c r="N689" s="5">
        <v>45260</v>
      </c>
      <c r="O689" s="43">
        <f t="shared" si="54"/>
        <v>4</v>
      </c>
      <c r="P689" s="43">
        <f t="shared" si="52"/>
        <v>11</v>
      </c>
      <c r="Q689" s="5">
        <v>45260</v>
      </c>
      <c r="R689" s="43">
        <f t="shared" si="55"/>
        <v>11</v>
      </c>
      <c r="S689" s="2"/>
      <c r="T689" s="2"/>
      <c r="U689" s="6">
        <v>0</v>
      </c>
      <c r="V689" s="45">
        <f t="shared" si="53"/>
        <v>6480000</v>
      </c>
      <c r="W689" s="2" t="s">
        <v>71</v>
      </c>
      <c r="X689" t="str">
        <f t="shared" si="51"/>
        <v>1000001010KERAMIK 123RIZALAGT602264RdTaranaki Stone60X6036BOX38,88M2180000Lilac648000045260411452601106480000Depok</v>
      </c>
    </row>
    <row r="690" spans="1:24" x14ac:dyDescent="0.3">
      <c r="A690" s="2">
        <v>1000001010</v>
      </c>
      <c r="B690" s="2" t="s">
        <v>63</v>
      </c>
      <c r="C690" s="2" t="s">
        <v>82</v>
      </c>
      <c r="D690" s="2" t="s">
        <v>253</v>
      </c>
      <c r="E690" s="2" t="s">
        <v>254</v>
      </c>
      <c r="F690" s="2" t="s">
        <v>67</v>
      </c>
      <c r="G690" s="3">
        <v>22</v>
      </c>
      <c r="H690" s="2" t="s">
        <v>68</v>
      </c>
      <c r="I690" s="4">
        <v>23.76</v>
      </c>
      <c r="J690" s="2" t="s">
        <v>69</v>
      </c>
      <c r="K690" s="3">
        <v>180000</v>
      </c>
      <c r="L690" s="3" t="s">
        <v>234</v>
      </c>
      <c r="M690" s="3">
        <v>3960000</v>
      </c>
      <c r="N690" s="5">
        <v>45232</v>
      </c>
      <c r="O690" s="43">
        <f t="shared" si="54"/>
        <v>4</v>
      </c>
      <c r="P690" s="43">
        <f t="shared" si="52"/>
        <v>11</v>
      </c>
      <c r="Q690" s="5">
        <v>45233</v>
      </c>
      <c r="R690" s="43">
        <f t="shared" si="55"/>
        <v>11</v>
      </c>
      <c r="S690" s="2"/>
      <c r="T690" s="2"/>
      <c r="U690" s="6">
        <v>0</v>
      </c>
      <c r="V690" s="45">
        <f t="shared" si="53"/>
        <v>3960000</v>
      </c>
      <c r="W690" s="2" t="s">
        <v>71</v>
      </c>
      <c r="X690" t="str">
        <f t="shared" si="51"/>
        <v>1000001010KERAMIK 123RIZALAGT602264RdTaranaki Stone60X6022BOX23,76M2180000Lilac396000045232411452331103960000Depok</v>
      </c>
    </row>
    <row r="691" spans="1:24" x14ac:dyDescent="0.3">
      <c r="A691" s="2">
        <v>1000001010</v>
      </c>
      <c r="B691" s="2" t="s">
        <v>63</v>
      </c>
      <c r="C691" s="2" t="s">
        <v>82</v>
      </c>
      <c r="D691" s="2" t="s">
        <v>243</v>
      </c>
      <c r="E691" s="2" t="s">
        <v>244</v>
      </c>
      <c r="F691" s="2" t="s">
        <v>67</v>
      </c>
      <c r="G691" s="3">
        <v>169</v>
      </c>
      <c r="H691" s="2" t="s">
        <v>68</v>
      </c>
      <c r="I691" s="4">
        <v>182.52</v>
      </c>
      <c r="J691" s="2" t="s">
        <v>69</v>
      </c>
      <c r="K691" s="3">
        <v>180000</v>
      </c>
      <c r="L691" s="3" t="s">
        <v>234</v>
      </c>
      <c r="M691" s="3">
        <v>30420000</v>
      </c>
      <c r="N691" s="5">
        <v>45234</v>
      </c>
      <c r="O691" s="43">
        <f t="shared" si="54"/>
        <v>6</v>
      </c>
      <c r="P691" s="43">
        <f t="shared" si="52"/>
        <v>11</v>
      </c>
      <c r="Q691" s="5">
        <v>45240</v>
      </c>
      <c r="R691" s="43">
        <f t="shared" si="55"/>
        <v>11</v>
      </c>
      <c r="S691" s="2"/>
      <c r="T691" s="2"/>
      <c r="U691" s="6">
        <v>0</v>
      </c>
      <c r="V691" s="45">
        <f t="shared" si="53"/>
        <v>30420000</v>
      </c>
      <c r="W691" s="2" t="s">
        <v>71</v>
      </c>
      <c r="X691" t="str">
        <f t="shared" si="51"/>
        <v>1000001010KERAMIK 123RIZALAGT602262RdTaranaki Sand60X60169BOX182,52M2180000Lilac30420000452346114524011030420000Depok</v>
      </c>
    </row>
    <row r="692" spans="1:24" x14ac:dyDescent="0.3">
      <c r="A692" s="2">
        <v>1000001010</v>
      </c>
      <c r="B692" s="2" t="s">
        <v>63</v>
      </c>
      <c r="C692" s="2" t="s">
        <v>82</v>
      </c>
      <c r="D692" s="2" t="s">
        <v>243</v>
      </c>
      <c r="E692" s="2" t="s">
        <v>244</v>
      </c>
      <c r="F692" s="2" t="s">
        <v>67</v>
      </c>
      <c r="G692" s="3">
        <v>16</v>
      </c>
      <c r="H692" s="2" t="s">
        <v>68</v>
      </c>
      <c r="I692" s="4">
        <v>17.28</v>
      </c>
      <c r="J692" s="2" t="s">
        <v>69</v>
      </c>
      <c r="K692" s="3">
        <v>180000</v>
      </c>
      <c r="L692" s="3" t="s">
        <v>234</v>
      </c>
      <c r="M692" s="3">
        <v>2880000</v>
      </c>
      <c r="N692" s="5">
        <v>45234</v>
      </c>
      <c r="O692" s="43">
        <f t="shared" si="54"/>
        <v>6</v>
      </c>
      <c r="P692" s="43">
        <f t="shared" si="52"/>
        <v>11</v>
      </c>
      <c r="Q692" s="5">
        <v>45240</v>
      </c>
      <c r="R692" s="43">
        <f t="shared" si="55"/>
        <v>11</v>
      </c>
      <c r="S692" s="2"/>
      <c r="T692" s="2"/>
      <c r="U692" s="6">
        <v>0</v>
      </c>
      <c r="V692" s="45">
        <f t="shared" si="53"/>
        <v>2880000</v>
      </c>
      <c r="W692" s="2" t="s">
        <v>71</v>
      </c>
      <c r="X692" t="str">
        <f t="shared" si="51"/>
        <v>1000001010KERAMIK 123RIZALAGT602262RdTaranaki Sand60X6016BOX17,28M2180000Lilac288000045234611452401102880000Depok</v>
      </c>
    </row>
    <row r="693" spans="1:24" x14ac:dyDescent="0.3">
      <c r="A693" s="2">
        <v>1000001212</v>
      </c>
      <c r="B693" s="2" t="s">
        <v>72</v>
      </c>
      <c r="C693" s="2" t="s">
        <v>64</v>
      </c>
      <c r="D693" s="2" t="s">
        <v>243</v>
      </c>
      <c r="E693" s="2" t="s">
        <v>244</v>
      </c>
      <c r="F693" s="2" t="s">
        <v>67</v>
      </c>
      <c r="G693" s="3">
        <v>30</v>
      </c>
      <c r="H693" s="2" t="s">
        <v>68</v>
      </c>
      <c r="I693" s="4">
        <v>32.4</v>
      </c>
      <c r="J693" s="2" t="s">
        <v>69</v>
      </c>
      <c r="K693" s="3">
        <v>180000</v>
      </c>
      <c r="L693" s="3" t="s">
        <v>234</v>
      </c>
      <c r="M693" s="3">
        <v>5400000</v>
      </c>
      <c r="N693" s="5">
        <v>45257</v>
      </c>
      <c r="O693" s="43">
        <f t="shared" si="54"/>
        <v>1</v>
      </c>
      <c r="P693" s="43">
        <f t="shared" si="52"/>
        <v>11</v>
      </c>
      <c r="Q693" s="5">
        <v>45258</v>
      </c>
      <c r="R693" s="43">
        <f t="shared" si="55"/>
        <v>11</v>
      </c>
      <c r="S693" s="2"/>
      <c r="T693" s="2"/>
      <c r="U693" s="6">
        <v>0</v>
      </c>
      <c r="V693" s="45">
        <f t="shared" si="53"/>
        <v>5400000</v>
      </c>
      <c r="W693" s="2" t="s">
        <v>75</v>
      </c>
      <c r="X693" t="str">
        <f t="shared" si="51"/>
        <v>1000001212KARYA MATERIALBAMBANGAGT602262RdTaranaki Sand60X6030BOX32,4M2180000Lilac540000045257111452581105400000Bekasi</v>
      </c>
    </row>
    <row r="694" spans="1:24" x14ac:dyDescent="0.3">
      <c r="A694" s="2">
        <v>1000001010</v>
      </c>
      <c r="B694" s="2" t="s">
        <v>63</v>
      </c>
      <c r="C694" s="2" t="s">
        <v>82</v>
      </c>
      <c r="D694" s="2" t="s">
        <v>253</v>
      </c>
      <c r="E694" s="2" t="s">
        <v>254</v>
      </c>
      <c r="F694" s="2" t="s">
        <v>67</v>
      </c>
      <c r="G694" s="3">
        <v>40</v>
      </c>
      <c r="H694" s="2" t="s">
        <v>68</v>
      </c>
      <c r="I694" s="4">
        <v>43.2</v>
      </c>
      <c r="J694" s="2" t="s">
        <v>69</v>
      </c>
      <c r="K694" s="3">
        <v>180000</v>
      </c>
      <c r="L694" s="3" t="s">
        <v>234</v>
      </c>
      <c r="M694" s="3">
        <v>7200000</v>
      </c>
      <c r="N694" s="5">
        <v>45231</v>
      </c>
      <c r="O694" s="43">
        <f t="shared" si="54"/>
        <v>3</v>
      </c>
      <c r="P694" s="43">
        <f t="shared" si="52"/>
        <v>11</v>
      </c>
      <c r="Q694" s="5">
        <v>45232</v>
      </c>
      <c r="R694" s="43">
        <f t="shared" si="55"/>
        <v>11</v>
      </c>
      <c r="S694" s="2"/>
      <c r="T694" s="2"/>
      <c r="U694" s="6">
        <v>0</v>
      </c>
      <c r="V694" s="45">
        <f t="shared" si="53"/>
        <v>7200000</v>
      </c>
      <c r="W694" s="2" t="s">
        <v>71</v>
      </c>
      <c r="X694" t="str">
        <f t="shared" si="51"/>
        <v>1000001010KERAMIK 123RIZALAGT602264RdTaranaki Stone60X6040BOX43,2M2180000Lilac720000045231311452321107200000Depok</v>
      </c>
    </row>
    <row r="695" spans="1:24" x14ac:dyDescent="0.3">
      <c r="A695" s="2">
        <v>1000001010</v>
      </c>
      <c r="B695" s="2" t="s">
        <v>63</v>
      </c>
      <c r="C695" s="2" t="s">
        <v>82</v>
      </c>
      <c r="D695" s="2" t="s">
        <v>247</v>
      </c>
      <c r="E695" s="2" t="s">
        <v>248</v>
      </c>
      <c r="F695" s="2" t="s">
        <v>67</v>
      </c>
      <c r="G695" s="3">
        <v>18</v>
      </c>
      <c r="H695" s="2" t="s">
        <v>68</v>
      </c>
      <c r="I695" s="4">
        <v>19.440000000000001</v>
      </c>
      <c r="J695" s="2" t="s">
        <v>69</v>
      </c>
      <c r="K695" s="3">
        <v>180000</v>
      </c>
      <c r="L695" s="3" t="s">
        <v>234</v>
      </c>
      <c r="M695" s="3">
        <v>3240000</v>
      </c>
      <c r="N695" s="5">
        <v>45287</v>
      </c>
      <c r="O695" s="43">
        <f t="shared" si="54"/>
        <v>3</v>
      </c>
      <c r="P695" s="43">
        <f t="shared" si="52"/>
        <v>12</v>
      </c>
      <c r="Q695" s="5">
        <v>45289</v>
      </c>
      <c r="R695" s="43">
        <f t="shared" si="55"/>
        <v>12</v>
      </c>
      <c r="S695" s="2"/>
      <c r="T695" s="2"/>
      <c r="U695" s="6">
        <v>0</v>
      </c>
      <c r="V695" s="45">
        <f t="shared" si="53"/>
        <v>3240000</v>
      </c>
      <c r="W695" s="2" t="s">
        <v>71</v>
      </c>
      <c r="X695" t="str">
        <f t="shared" si="51"/>
        <v>1000001010KERAMIK 123RIZALAGT602062RdPorta Grey60X6018BOX19,44M2180000Lilac324000045287312452891203240000Depok</v>
      </c>
    </row>
    <row r="696" spans="1:24" x14ac:dyDescent="0.3">
      <c r="A696" s="2">
        <v>1000001010</v>
      </c>
      <c r="B696" s="2" t="s">
        <v>63</v>
      </c>
      <c r="C696" s="2" t="s">
        <v>82</v>
      </c>
      <c r="D696" s="2" t="s">
        <v>237</v>
      </c>
      <c r="E696" s="2" t="s">
        <v>238</v>
      </c>
      <c r="F696" s="2" t="s">
        <v>67</v>
      </c>
      <c r="G696" s="3">
        <v>35</v>
      </c>
      <c r="H696" s="2" t="s">
        <v>68</v>
      </c>
      <c r="I696" s="4">
        <v>37.799999999999997</v>
      </c>
      <c r="J696" s="2" t="s">
        <v>69</v>
      </c>
      <c r="K696" s="3">
        <v>180000</v>
      </c>
      <c r="L696" s="3" t="s">
        <v>234</v>
      </c>
      <c r="M696" s="3">
        <v>6300000</v>
      </c>
      <c r="N696" s="5">
        <v>45278</v>
      </c>
      <c r="O696" s="43">
        <f t="shared" si="54"/>
        <v>1</v>
      </c>
      <c r="P696" s="43">
        <f t="shared" si="52"/>
        <v>12</v>
      </c>
      <c r="Q696" s="5">
        <v>45286</v>
      </c>
      <c r="R696" s="43">
        <f t="shared" si="55"/>
        <v>12</v>
      </c>
      <c r="S696" s="2"/>
      <c r="T696" s="2"/>
      <c r="U696" s="6">
        <v>0</v>
      </c>
      <c r="V696" s="45">
        <f t="shared" si="53"/>
        <v>6300000</v>
      </c>
      <c r="W696" s="2" t="s">
        <v>71</v>
      </c>
      <c r="X696" t="str">
        <f t="shared" si="51"/>
        <v>1000001010KERAMIK 123RIZALAGT602172RdBrooklyn Charcoal60X6035BOX37,8M2180000Lilac630000045278112452861206300000Depok</v>
      </c>
    </row>
    <row r="697" spans="1:24" x14ac:dyDescent="0.3">
      <c r="A697" s="2">
        <v>1000001010</v>
      </c>
      <c r="B697" s="2" t="s">
        <v>63</v>
      </c>
      <c r="C697" s="2" t="s">
        <v>82</v>
      </c>
      <c r="D697" s="2" t="s">
        <v>247</v>
      </c>
      <c r="E697" s="2" t="s">
        <v>248</v>
      </c>
      <c r="F697" s="2" t="s">
        <v>67</v>
      </c>
      <c r="G697" s="3">
        <v>15</v>
      </c>
      <c r="H697" s="2" t="s">
        <v>68</v>
      </c>
      <c r="I697" s="4">
        <v>16.2</v>
      </c>
      <c r="J697" s="2" t="s">
        <v>69</v>
      </c>
      <c r="K697" s="3">
        <v>180000</v>
      </c>
      <c r="L697" s="3" t="s">
        <v>234</v>
      </c>
      <c r="M697" s="3">
        <v>2700000</v>
      </c>
      <c r="N697" s="5">
        <v>45279</v>
      </c>
      <c r="O697" s="43">
        <f t="shared" si="54"/>
        <v>2</v>
      </c>
      <c r="P697" s="43">
        <f t="shared" si="52"/>
        <v>12</v>
      </c>
      <c r="Q697" s="5">
        <v>45280</v>
      </c>
      <c r="R697" s="43">
        <f t="shared" si="55"/>
        <v>12</v>
      </c>
      <c r="S697" s="2"/>
      <c r="T697" s="2"/>
      <c r="U697" s="6">
        <v>0</v>
      </c>
      <c r="V697" s="45">
        <f t="shared" si="53"/>
        <v>2700000</v>
      </c>
      <c r="W697" s="2" t="s">
        <v>71</v>
      </c>
      <c r="X697" t="str">
        <f t="shared" si="51"/>
        <v>1000001010KERAMIK 123RIZALAGT602062RdPorta Grey60X6015BOX16,2M2180000Lilac270000045279212452801202700000Depok</v>
      </c>
    </row>
    <row r="698" spans="1:24" x14ac:dyDescent="0.3">
      <c r="A698" s="2">
        <v>1000001010</v>
      </c>
      <c r="B698" s="2" t="s">
        <v>63</v>
      </c>
      <c r="C698" s="2" t="s">
        <v>82</v>
      </c>
      <c r="D698" s="2" t="s">
        <v>247</v>
      </c>
      <c r="E698" s="2" t="s">
        <v>248</v>
      </c>
      <c r="F698" s="2" t="s">
        <v>67</v>
      </c>
      <c r="G698" s="3">
        <v>10</v>
      </c>
      <c r="H698" s="2" t="s">
        <v>68</v>
      </c>
      <c r="I698" s="4">
        <v>10.8</v>
      </c>
      <c r="J698" s="2" t="s">
        <v>69</v>
      </c>
      <c r="K698" s="3">
        <v>180000</v>
      </c>
      <c r="L698" s="3" t="s">
        <v>234</v>
      </c>
      <c r="M698" s="3">
        <v>1800000</v>
      </c>
      <c r="N698" s="5">
        <v>45268</v>
      </c>
      <c r="O698" s="43">
        <f t="shared" si="54"/>
        <v>5</v>
      </c>
      <c r="P698" s="43">
        <f t="shared" si="52"/>
        <v>12</v>
      </c>
      <c r="Q698" s="5">
        <v>45268</v>
      </c>
      <c r="R698" s="43">
        <f t="shared" si="55"/>
        <v>12</v>
      </c>
      <c r="S698" s="2"/>
      <c r="T698" s="2"/>
      <c r="U698" s="6">
        <v>0</v>
      </c>
      <c r="V698" s="45">
        <f t="shared" si="53"/>
        <v>1800000</v>
      </c>
      <c r="W698" s="2" t="s">
        <v>71</v>
      </c>
      <c r="X698" t="str">
        <f t="shared" si="51"/>
        <v>1000001010KERAMIK 123RIZALAGT602062RdPorta Grey60X6010BOX10,8M2180000Lilac180000045268512452681201800000Depok</v>
      </c>
    </row>
    <row r="699" spans="1:24" x14ac:dyDescent="0.3">
      <c r="A699" s="2">
        <v>1000001212</v>
      </c>
      <c r="B699" s="2" t="s">
        <v>72</v>
      </c>
      <c r="C699" s="2" t="s">
        <v>64</v>
      </c>
      <c r="D699" s="2" t="s">
        <v>241</v>
      </c>
      <c r="E699" s="2" t="s">
        <v>242</v>
      </c>
      <c r="F699" s="2" t="s">
        <v>67</v>
      </c>
      <c r="G699" s="3">
        <v>4</v>
      </c>
      <c r="H699" s="2" t="s">
        <v>68</v>
      </c>
      <c r="I699" s="4">
        <v>4.32</v>
      </c>
      <c r="J699" s="2" t="s">
        <v>69</v>
      </c>
      <c r="K699" s="3">
        <v>180000</v>
      </c>
      <c r="L699" s="3" t="s">
        <v>234</v>
      </c>
      <c r="M699" s="3">
        <v>720000</v>
      </c>
      <c r="N699" s="5">
        <v>45260</v>
      </c>
      <c r="O699" s="43">
        <f t="shared" si="54"/>
        <v>4</v>
      </c>
      <c r="P699" s="43">
        <f t="shared" si="52"/>
        <v>11</v>
      </c>
      <c r="Q699" s="5">
        <v>45262</v>
      </c>
      <c r="R699" s="43">
        <f t="shared" si="55"/>
        <v>12</v>
      </c>
      <c r="S699" s="2"/>
      <c r="T699" s="2"/>
      <c r="U699" s="6">
        <v>0</v>
      </c>
      <c r="V699" s="45">
        <f t="shared" si="53"/>
        <v>720000</v>
      </c>
      <c r="W699" s="2" t="s">
        <v>75</v>
      </c>
      <c r="X699" t="str">
        <f t="shared" si="51"/>
        <v>1000001212KARYA MATERIALBAMBANGAGT602063RdPorta Black60X604BOX4,32M2180000Lilac7200004526041145262120720000Bekasi</v>
      </c>
    </row>
    <row r="700" spans="1:24" x14ac:dyDescent="0.3">
      <c r="A700" s="2">
        <v>1000001212</v>
      </c>
      <c r="B700" s="2" t="s">
        <v>72</v>
      </c>
      <c r="C700" s="2" t="s">
        <v>64</v>
      </c>
      <c r="D700" s="2" t="s">
        <v>251</v>
      </c>
      <c r="E700" s="2" t="s">
        <v>252</v>
      </c>
      <c r="F700" s="2" t="s">
        <v>67</v>
      </c>
      <c r="G700" s="3">
        <v>7</v>
      </c>
      <c r="H700" s="2" t="s">
        <v>68</v>
      </c>
      <c r="I700" s="4">
        <v>7.56</v>
      </c>
      <c r="J700" s="2" t="s">
        <v>69</v>
      </c>
      <c r="K700" s="3">
        <v>180000</v>
      </c>
      <c r="L700" s="3" t="s">
        <v>234</v>
      </c>
      <c r="M700" s="3">
        <v>1260000</v>
      </c>
      <c r="N700" s="5">
        <v>45264</v>
      </c>
      <c r="O700" s="43">
        <f t="shared" si="54"/>
        <v>1</v>
      </c>
      <c r="P700" s="43">
        <f t="shared" si="52"/>
        <v>12</v>
      </c>
      <c r="Q700" s="5">
        <v>45264</v>
      </c>
      <c r="R700" s="43">
        <f t="shared" si="55"/>
        <v>12</v>
      </c>
      <c r="S700" s="2"/>
      <c r="T700" s="2"/>
      <c r="U700" s="6">
        <v>0</v>
      </c>
      <c r="V700" s="45">
        <f t="shared" si="53"/>
        <v>1260000</v>
      </c>
      <c r="W700" s="2" t="s">
        <v>75</v>
      </c>
      <c r="X700" t="str">
        <f t="shared" si="51"/>
        <v>1000001212KARYA MATERIALBAMBANGAGT602253RdTokyo Cream60X607BOX7,56M2180000Lilac126000045264112452641201260000Bekasi</v>
      </c>
    </row>
    <row r="701" spans="1:24" x14ac:dyDescent="0.3">
      <c r="A701" s="2">
        <v>1000001212</v>
      </c>
      <c r="B701" s="2" t="s">
        <v>72</v>
      </c>
      <c r="C701" s="2" t="s">
        <v>64</v>
      </c>
      <c r="D701" s="2" t="s">
        <v>257</v>
      </c>
      <c r="E701" s="2" t="s">
        <v>258</v>
      </c>
      <c r="F701" s="2" t="s">
        <v>259</v>
      </c>
      <c r="G701" s="3">
        <v>56</v>
      </c>
      <c r="H701" s="2" t="s">
        <v>68</v>
      </c>
      <c r="I701" s="4">
        <v>60.48</v>
      </c>
      <c r="J701" s="2" t="s">
        <v>69</v>
      </c>
      <c r="K701" s="3">
        <v>180000</v>
      </c>
      <c r="L701" s="3" t="s">
        <v>234</v>
      </c>
      <c r="M701" s="3">
        <v>10080000</v>
      </c>
      <c r="N701" s="5">
        <v>44952</v>
      </c>
      <c r="O701" s="43">
        <f t="shared" si="54"/>
        <v>4</v>
      </c>
      <c r="P701" s="43">
        <f t="shared" si="52"/>
        <v>1</v>
      </c>
      <c r="Q701" s="5">
        <v>44957</v>
      </c>
      <c r="R701" s="43">
        <f t="shared" si="55"/>
        <v>1</v>
      </c>
      <c r="S701" s="2"/>
      <c r="T701" s="2"/>
      <c r="U701" s="2">
        <v>0</v>
      </c>
      <c r="V701" s="45">
        <f t="shared" si="53"/>
        <v>10080000</v>
      </c>
      <c r="W701" s="2" t="s">
        <v>75</v>
      </c>
      <c r="X701" t="str">
        <f t="shared" si="51"/>
        <v>1000001212KARYA MATERIALBAMBANGAGT912238RdMahony Rosato90X1556BOX60,48M2180000Lilac100800004495241449571010080000Bekasi</v>
      </c>
    </row>
    <row r="702" spans="1:24" x14ac:dyDescent="0.3">
      <c r="A702" s="2">
        <v>1000001212</v>
      </c>
      <c r="B702" s="2" t="s">
        <v>72</v>
      </c>
      <c r="C702" s="2" t="s">
        <v>64</v>
      </c>
      <c r="D702" s="2" t="s">
        <v>257</v>
      </c>
      <c r="E702" s="2" t="s">
        <v>258</v>
      </c>
      <c r="F702" s="2" t="s">
        <v>259</v>
      </c>
      <c r="G702" s="3">
        <v>62</v>
      </c>
      <c r="H702" s="2" t="s">
        <v>68</v>
      </c>
      <c r="I702" s="4">
        <v>66.959999999999994</v>
      </c>
      <c r="J702" s="2" t="s">
        <v>69</v>
      </c>
      <c r="K702" s="3">
        <v>180000</v>
      </c>
      <c r="L702" s="3" t="s">
        <v>234</v>
      </c>
      <c r="M702" s="3">
        <v>11160000</v>
      </c>
      <c r="N702" s="5">
        <v>45027</v>
      </c>
      <c r="O702" s="43">
        <f t="shared" si="54"/>
        <v>2</v>
      </c>
      <c r="P702" s="43">
        <f t="shared" si="52"/>
        <v>4</v>
      </c>
      <c r="Q702" s="5">
        <v>45056</v>
      </c>
      <c r="R702" s="43">
        <f t="shared" si="55"/>
        <v>5</v>
      </c>
      <c r="S702" s="2" t="s">
        <v>17</v>
      </c>
      <c r="T702" s="2" t="s">
        <v>91</v>
      </c>
      <c r="U702" s="6">
        <v>1800</v>
      </c>
      <c r="V702" s="45">
        <f t="shared" si="53"/>
        <v>11158200</v>
      </c>
      <c r="W702" s="2" t="s">
        <v>75</v>
      </c>
      <c r="X702" t="str">
        <f t="shared" si="51"/>
        <v>1000001212KARYA MATERIALBAMBANGAGT912238RdMahony Rosato90X1562BOX66,96M2180000Lilac111600004502724450565Promo LebaranPromo Diskon Langsung180011158200Bekasi</v>
      </c>
    </row>
    <row r="703" spans="1:24" x14ac:dyDescent="0.3">
      <c r="A703" s="2">
        <v>1000001010</v>
      </c>
      <c r="B703" s="2" t="s">
        <v>63</v>
      </c>
      <c r="C703" s="2" t="s">
        <v>82</v>
      </c>
      <c r="D703" s="2" t="s">
        <v>257</v>
      </c>
      <c r="E703" s="2" t="s">
        <v>258</v>
      </c>
      <c r="F703" s="2" t="s">
        <v>259</v>
      </c>
      <c r="G703" s="3">
        <v>14</v>
      </c>
      <c r="H703" s="2" t="s">
        <v>68</v>
      </c>
      <c r="I703" s="4">
        <v>15.12</v>
      </c>
      <c r="J703" s="2" t="s">
        <v>69</v>
      </c>
      <c r="K703" s="3">
        <v>180000</v>
      </c>
      <c r="L703" s="3" t="s">
        <v>234</v>
      </c>
      <c r="M703" s="3">
        <v>2520000</v>
      </c>
      <c r="N703" s="5">
        <v>45190</v>
      </c>
      <c r="O703" s="43">
        <f t="shared" si="54"/>
        <v>4</v>
      </c>
      <c r="P703" s="43">
        <f t="shared" si="52"/>
        <v>9</v>
      </c>
      <c r="Q703" s="5">
        <v>45199</v>
      </c>
      <c r="R703" s="43">
        <f t="shared" si="55"/>
        <v>9</v>
      </c>
      <c r="S703" s="2"/>
      <c r="T703" s="2"/>
      <c r="U703" s="2">
        <v>0</v>
      </c>
      <c r="V703" s="45">
        <f t="shared" si="53"/>
        <v>2520000</v>
      </c>
      <c r="W703" s="2" t="s">
        <v>71</v>
      </c>
      <c r="X703" t="str">
        <f t="shared" si="51"/>
        <v>1000001010KERAMIK 123RIZALAGT912238RdMahony Rosato90X1514BOX15,12M2180000Lilac2520000451904945199902520000Depok</v>
      </c>
    </row>
    <row r="704" spans="1:24" x14ac:dyDescent="0.3">
      <c r="A704" s="2">
        <v>1000001010</v>
      </c>
      <c r="B704" s="2" t="s">
        <v>63</v>
      </c>
      <c r="C704" s="2" t="s">
        <v>82</v>
      </c>
      <c r="D704" s="2" t="s">
        <v>257</v>
      </c>
      <c r="E704" s="2" t="s">
        <v>258</v>
      </c>
      <c r="F704" s="2" t="s">
        <v>259</v>
      </c>
      <c r="G704" s="3">
        <v>1</v>
      </c>
      <c r="H704" s="2" t="s">
        <v>68</v>
      </c>
      <c r="I704" s="4">
        <v>1.08</v>
      </c>
      <c r="J704" s="2" t="s">
        <v>69</v>
      </c>
      <c r="K704" s="3">
        <v>180000</v>
      </c>
      <c r="L704" s="3" t="s">
        <v>234</v>
      </c>
      <c r="M704" s="3">
        <v>180000</v>
      </c>
      <c r="N704" s="5">
        <v>45203</v>
      </c>
      <c r="O704" s="43">
        <f t="shared" si="54"/>
        <v>3</v>
      </c>
      <c r="P704" s="43">
        <f t="shared" si="52"/>
        <v>10</v>
      </c>
      <c r="Q704" s="5">
        <v>45204</v>
      </c>
      <c r="R704" s="43">
        <f t="shared" si="55"/>
        <v>10</v>
      </c>
      <c r="S704" s="2"/>
      <c r="T704" s="2"/>
      <c r="U704" s="2">
        <v>0</v>
      </c>
      <c r="V704" s="45">
        <f t="shared" si="53"/>
        <v>180000</v>
      </c>
      <c r="W704" s="2" t="s">
        <v>71</v>
      </c>
      <c r="X704" t="str">
        <f t="shared" si="51"/>
        <v>1000001010KERAMIK 123RIZALAGT912238RdMahony Rosato90X151BOX1,08M2180000Lilac1800004520331045204100180000Depok</v>
      </c>
    </row>
    <row r="705" spans="1:24" x14ac:dyDescent="0.3">
      <c r="A705" s="2">
        <v>1000001010</v>
      </c>
      <c r="B705" s="2" t="s">
        <v>63</v>
      </c>
      <c r="C705" s="2" t="s">
        <v>82</v>
      </c>
      <c r="D705" s="2" t="s">
        <v>257</v>
      </c>
      <c r="E705" s="2" t="s">
        <v>258</v>
      </c>
      <c r="F705" s="2" t="s">
        <v>259</v>
      </c>
      <c r="G705" s="3">
        <v>-1</v>
      </c>
      <c r="H705" s="2" t="s">
        <v>68</v>
      </c>
      <c r="I705" s="4">
        <v>-1.08</v>
      </c>
      <c r="J705" s="2" t="s">
        <v>69</v>
      </c>
      <c r="K705" s="3">
        <v>180000</v>
      </c>
      <c r="L705" s="3" t="s">
        <v>234</v>
      </c>
      <c r="M705" s="3">
        <v>-180000</v>
      </c>
      <c r="N705" s="5">
        <v>45203</v>
      </c>
      <c r="O705" s="43">
        <f t="shared" si="54"/>
        <v>3</v>
      </c>
      <c r="P705" s="43">
        <f t="shared" si="52"/>
        <v>10</v>
      </c>
      <c r="Q705" s="5">
        <v>45203</v>
      </c>
      <c r="R705" s="43">
        <f t="shared" si="55"/>
        <v>10</v>
      </c>
      <c r="S705" s="2"/>
      <c r="T705" s="2"/>
      <c r="U705" s="2">
        <v>0</v>
      </c>
      <c r="V705" s="45">
        <f t="shared" si="53"/>
        <v>-180000</v>
      </c>
      <c r="W705" s="2" t="s">
        <v>71</v>
      </c>
      <c r="X705" t="str">
        <f t="shared" si="51"/>
        <v>1000001010KERAMIK 123RIZALAGT912238RdMahony Rosato90X15-1BOX-1,08M2180000Lilac-1800004520331045203100-180000Depok</v>
      </c>
    </row>
    <row r="706" spans="1:24" x14ac:dyDescent="0.3">
      <c r="A706" s="2">
        <v>1000001212</v>
      </c>
      <c r="B706" s="2" t="s">
        <v>72</v>
      </c>
      <c r="C706" s="2" t="s">
        <v>64</v>
      </c>
      <c r="D706" s="2" t="s">
        <v>257</v>
      </c>
      <c r="E706" s="2" t="s">
        <v>258</v>
      </c>
      <c r="F706" s="2" t="s">
        <v>259</v>
      </c>
      <c r="G706" s="3">
        <v>29</v>
      </c>
      <c r="H706" s="2" t="s">
        <v>68</v>
      </c>
      <c r="I706" s="4">
        <v>31.32</v>
      </c>
      <c r="J706" s="2" t="s">
        <v>69</v>
      </c>
      <c r="K706" s="3">
        <v>180000</v>
      </c>
      <c r="L706" s="3" t="s">
        <v>234</v>
      </c>
      <c r="M706" s="3">
        <v>5220000</v>
      </c>
      <c r="N706" s="5">
        <v>45239</v>
      </c>
      <c r="O706" s="43">
        <f t="shared" si="54"/>
        <v>4</v>
      </c>
      <c r="P706" s="43">
        <f t="shared" si="52"/>
        <v>11</v>
      </c>
      <c r="Q706" s="5">
        <v>45243</v>
      </c>
      <c r="R706" s="43">
        <f t="shared" si="55"/>
        <v>11</v>
      </c>
      <c r="S706" s="2"/>
      <c r="T706" s="2"/>
      <c r="U706" s="6">
        <v>0</v>
      </c>
      <c r="V706" s="45">
        <f t="shared" si="53"/>
        <v>5220000</v>
      </c>
      <c r="W706" s="2" t="s">
        <v>75</v>
      </c>
      <c r="X706" t="str">
        <f t="shared" ref="X706:X769" si="56">_xlfn.CONCAT(A706:W706)</f>
        <v>1000001212KARYA MATERIALBAMBANGAGT912238RdMahony Rosato90X1529BOX31,32M2180000Lilac522000045239411452431105220000Bekasi</v>
      </c>
    </row>
    <row r="707" spans="1:24" x14ac:dyDescent="0.3">
      <c r="A707" s="2">
        <v>1000001212</v>
      </c>
      <c r="B707" s="2" t="s">
        <v>72</v>
      </c>
      <c r="C707" s="2" t="s">
        <v>64</v>
      </c>
      <c r="D707" s="2" t="s">
        <v>260</v>
      </c>
      <c r="E707" s="2" t="s">
        <v>261</v>
      </c>
      <c r="F707" s="2" t="s">
        <v>259</v>
      </c>
      <c r="G707" s="3">
        <v>2</v>
      </c>
      <c r="H707" s="2" t="s">
        <v>68</v>
      </c>
      <c r="I707" s="4">
        <v>2.16</v>
      </c>
      <c r="J707" s="2" t="s">
        <v>69</v>
      </c>
      <c r="K707" s="3">
        <v>180000</v>
      </c>
      <c r="L707" s="3" t="s">
        <v>234</v>
      </c>
      <c r="M707" s="3">
        <v>360000</v>
      </c>
      <c r="N707" s="5">
        <v>45243</v>
      </c>
      <c r="O707" s="43">
        <f t="shared" si="54"/>
        <v>1</v>
      </c>
      <c r="P707" s="43">
        <f t="shared" ref="P707:P770" si="57">MONTH(N707)</f>
        <v>11</v>
      </c>
      <c r="Q707" s="5">
        <v>45243</v>
      </c>
      <c r="R707" s="43">
        <f t="shared" si="55"/>
        <v>11</v>
      </c>
      <c r="S707" s="2"/>
      <c r="T707" s="2"/>
      <c r="U707" s="6">
        <v>0</v>
      </c>
      <c r="V707" s="45">
        <f t="shared" ref="V707:V770" si="58">M707-U707</f>
        <v>360000</v>
      </c>
      <c r="W707" s="2" t="s">
        <v>75</v>
      </c>
      <c r="X707" t="str">
        <f t="shared" si="56"/>
        <v>1000001212KARYA MATERIALBAMBANGAGT912243RdQuercus Pine90X152BOX2,16M2180000Lilac3600004524311145243110360000Bekasi</v>
      </c>
    </row>
    <row r="708" spans="1:24" x14ac:dyDescent="0.3">
      <c r="A708" s="2">
        <v>1000001212</v>
      </c>
      <c r="B708" s="2" t="s">
        <v>72</v>
      </c>
      <c r="C708" s="2" t="s">
        <v>64</v>
      </c>
      <c r="D708" s="2" t="s">
        <v>260</v>
      </c>
      <c r="E708" s="2" t="s">
        <v>261</v>
      </c>
      <c r="F708" s="2" t="s">
        <v>259</v>
      </c>
      <c r="G708" s="3">
        <v>10</v>
      </c>
      <c r="H708" s="2" t="s">
        <v>68</v>
      </c>
      <c r="I708" s="4">
        <v>10.8</v>
      </c>
      <c r="J708" s="2" t="s">
        <v>69</v>
      </c>
      <c r="K708" s="3">
        <v>180000</v>
      </c>
      <c r="L708" s="3" t="s">
        <v>234</v>
      </c>
      <c r="M708" s="3">
        <v>1800000</v>
      </c>
      <c r="N708" s="5">
        <v>45257</v>
      </c>
      <c r="O708" s="43">
        <f t="shared" si="54"/>
        <v>1</v>
      </c>
      <c r="P708" s="43">
        <f t="shared" si="57"/>
        <v>11</v>
      </c>
      <c r="Q708" s="5">
        <v>45258</v>
      </c>
      <c r="R708" s="43">
        <f t="shared" si="55"/>
        <v>11</v>
      </c>
      <c r="S708" s="2"/>
      <c r="T708" s="2"/>
      <c r="U708" s="6">
        <v>0</v>
      </c>
      <c r="V708" s="45">
        <f t="shared" si="58"/>
        <v>1800000</v>
      </c>
      <c r="W708" s="2" t="s">
        <v>75</v>
      </c>
      <c r="X708" t="str">
        <f t="shared" si="56"/>
        <v>1000001212KARYA MATERIALBAMBANGAGT912243RdQuercus Pine90X1510BOX10,8M2180000Lilac180000045257111452581101800000Bekasi</v>
      </c>
    </row>
    <row r="709" spans="1:24" x14ac:dyDescent="0.3">
      <c r="A709" s="2">
        <v>1000001010</v>
      </c>
      <c r="B709" s="2" t="s">
        <v>63</v>
      </c>
      <c r="C709" s="2" t="s">
        <v>82</v>
      </c>
      <c r="D709" s="2" t="s">
        <v>257</v>
      </c>
      <c r="E709" s="2" t="s">
        <v>258</v>
      </c>
      <c r="F709" s="2" t="s">
        <v>259</v>
      </c>
      <c r="G709" s="3">
        <v>68</v>
      </c>
      <c r="H709" s="2" t="s">
        <v>68</v>
      </c>
      <c r="I709" s="4">
        <v>73.44</v>
      </c>
      <c r="J709" s="2" t="s">
        <v>69</v>
      </c>
      <c r="K709" s="3">
        <v>180000</v>
      </c>
      <c r="L709" s="3" t="s">
        <v>234</v>
      </c>
      <c r="M709" s="3">
        <v>12240000</v>
      </c>
      <c r="N709" s="5">
        <v>45273</v>
      </c>
      <c r="O709" s="43">
        <f t="shared" si="54"/>
        <v>3</v>
      </c>
      <c r="P709" s="43">
        <f t="shared" si="57"/>
        <v>12</v>
      </c>
      <c r="Q709" s="5">
        <v>45274</v>
      </c>
      <c r="R709" s="43">
        <f t="shared" si="55"/>
        <v>12</v>
      </c>
      <c r="S709" s="2"/>
      <c r="T709" s="2"/>
      <c r="U709" s="2">
        <v>0</v>
      </c>
      <c r="V709" s="45">
        <f t="shared" si="58"/>
        <v>12240000</v>
      </c>
      <c r="W709" s="2" t="s">
        <v>71</v>
      </c>
      <c r="X709" t="str">
        <f t="shared" si="56"/>
        <v>1000001010KERAMIK 123RIZALAGT912238RdMahony Rosato90X1568BOX73,44M2180000Lilac12240000452733124527412012240000Depok</v>
      </c>
    </row>
    <row r="710" spans="1:24" x14ac:dyDescent="0.3">
      <c r="A710" s="2">
        <v>1000001212</v>
      </c>
      <c r="B710" s="2" t="s">
        <v>72</v>
      </c>
      <c r="C710" s="2" t="s">
        <v>64</v>
      </c>
      <c r="D710" s="2" t="s">
        <v>257</v>
      </c>
      <c r="E710" s="2" t="s">
        <v>258</v>
      </c>
      <c r="F710" s="2" t="s">
        <v>259</v>
      </c>
      <c r="G710" s="3">
        <v>17</v>
      </c>
      <c r="H710" s="2" t="s">
        <v>68</v>
      </c>
      <c r="I710" s="4">
        <v>18.36</v>
      </c>
      <c r="J710" s="2" t="s">
        <v>69</v>
      </c>
      <c r="K710" s="3">
        <v>180000</v>
      </c>
      <c r="L710" s="3" t="s">
        <v>234</v>
      </c>
      <c r="M710" s="3">
        <v>3060000</v>
      </c>
      <c r="N710" s="5">
        <v>45267</v>
      </c>
      <c r="O710" s="43">
        <f t="shared" ref="O710:O773" si="59">WEEKDAY(N710,2)</f>
        <v>4</v>
      </c>
      <c r="P710" s="43">
        <f t="shared" si="57"/>
        <v>12</v>
      </c>
      <c r="Q710" s="5">
        <v>45271</v>
      </c>
      <c r="R710" s="43">
        <f t="shared" ref="R710:R773" si="60">MONTH(Q710)</f>
        <v>12</v>
      </c>
      <c r="S710" s="2"/>
      <c r="T710" s="2"/>
      <c r="U710" s="6">
        <v>0</v>
      </c>
      <c r="V710" s="45">
        <f t="shared" si="58"/>
        <v>3060000</v>
      </c>
      <c r="W710" s="2" t="s">
        <v>75</v>
      </c>
      <c r="X710" t="str">
        <f t="shared" si="56"/>
        <v>1000001212KARYA MATERIALBAMBANGAGT912238RdMahony Rosato90X1517BOX18,36M2180000Lilac306000045267412452711203060000Bekasi</v>
      </c>
    </row>
    <row r="711" spans="1:24" x14ac:dyDescent="0.3">
      <c r="A711" s="2">
        <v>1000001212</v>
      </c>
      <c r="B711" s="2" t="s">
        <v>72</v>
      </c>
      <c r="C711" s="2" t="s">
        <v>64</v>
      </c>
      <c r="D711" s="2" t="s">
        <v>260</v>
      </c>
      <c r="E711" s="2" t="s">
        <v>261</v>
      </c>
      <c r="F711" s="2" t="s">
        <v>259</v>
      </c>
      <c r="G711" s="3">
        <v>10</v>
      </c>
      <c r="H711" s="2" t="s">
        <v>68</v>
      </c>
      <c r="I711" s="4">
        <v>10.8</v>
      </c>
      <c r="J711" s="2" t="s">
        <v>69</v>
      </c>
      <c r="K711" s="3">
        <v>180000</v>
      </c>
      <c r="L711" s="3" t="s">
        <v>234</v>
      </c>
      <c r="M711" s="3">
        <v>1800000</v>
      </c>
      <c r="N711" s="5">
        <v>45268</v>
      </c>
      <c r="O711" s="43">
        <f t="shared" si="59"/>
        <v>5</v>
      </c>
      <c r="P711" s="43">
        <f t="shared" si="57"/>
        <v>12</v>
      </c>
      <c r="Q711" s="5">
        <v>45272</v>
      </c>
      <c r="R711" s="43">
        <f t="shared" si="60"/>
        <v>12</v>
      </c>
      <c r="S711" s="2"/>
      <c r="T711" s="2"/>
      <c r="U711" s="6">
        <v>0</v>
      </c>
      <c r="V711" s="45">
        <f t="shared" si="58"/>
        <v>1800000</v>
      </c>
      <c r="W711" s="2" t="s">
        <v>75</v>
      </c>
      <c r="X711" t="str">
        <f t="shared" si="56"/>
        <v>1000001212KARYA MATERIALBAMBANGAGT912243RdQuercus Pine90X1510BOX10,8M2180000Lilac180000045268512452721201800000Bekasi</v>
      </c>
    </row>
    <row r="712" spans="1:24" x14ac:dyDescent="0.3">
      <c r="A712" s="2">
        <v>1000001010</v>
      </c>
      <c r="B712" s="2" t="s">
        <v>63</v>
      </c>
      <c r="C712" s="2" t="s">
        <v>64</v>
      </c>
      <c r="D712" s="2" t="s">
        <v>245</v>
      </c>
      <c r="E712" s="2" t="s">
        <v>246</v>
      </c>
      <c r="F712" s="2" t="s">
        <v>67</v>
      </c>
      <c r="G712" s="3">
        <v>5</v>
      </c>
      <c r="H712" s="2" t="s">
        <v>68</v>
      </c>
      <c r="I712" s="4">
        <v>5.4</v>
      </c>
      <c r="J712" s="2" t="s">
        <v>69</v>
      </c>
      <c r="K712" s="3">
        <v>190000</v>
      </c>
      <c r="L712" s="3" t="s">
        <v>262</v>
      </c>
      <c r="M712" s="3">
        <v>950000</v>
      </c>
      <c r="N712" s="5">
        <v>45085</v>
      </c>
      <c r="O712" s="43">
        <f t="shared" si="59"/>
        <v>4</v>
      </c>
      <c r="P712" s="43">
        <f t="shared" si="57"/>
        <v>6</v>
      </c>
      <c r="Q712" s="5">
        <v>45086</v>
      </c>
      <c r="R712" s="43">
        <f t="shared" si="60"/>
        <v>6</v>
      </c>
      <c r="S712" s="2"/>
      <c r="T712" s="2"/>
      <c r="U712" s="6">
        <v>0</v>
      </c>
      <c r="V712" s="45">
        <f t="shared" si="58"/>
        <v>950000</v>
      </c>
      <c r="W712" s="2" t="s">
        <v>71</v>
      </c>
      <c r="X712" t="str">
        <f t="shared" si="56"/>
        <v>1000001010KERAMIK 123BAMBANGAGT602406RdArcade Perla60X605BOX5,4M2190000Putih95000045085464508660950000Depok</v>
      </c>
    </row>
    <row r="713" spans="1:24" x14ac:dyDescent="0.3">
      <c r="A713" s="2">
        <v>1000001010</v>
      </c>
      <c r="B713" s="2" t="s">
        <v>63</v>
      </c>
      <c r="C713" s="2" t="s">
        <v>64</v>
      </c>
      <c r="D713" s="2" t="s">
        <v>255</v>
      </c>
      <c r="E713" s="2" t="s">
        <v>256</v>
      </c>
      <c r="F713" s="2" t="s">
        <v>67</v>
      </c>
      <c r="G713" s="3">
        <v>60</v>
      </c>
      <c r="H713" s="2" t="s">
        <v>68</v>
      </c>
      <c r="I713" s="4">
        <v>64.8</v>
      </c>
      <c r="J713" s="2" t="s">
        <v>69</v>
      </c>
      <c r="K713" s="3">
        <v>190000</v>
      </c>
      <c r="L713" s="3" t="s">
        <v>262</v>
      </c>
      <c r="M713" s="3">
        <v>11400000</v>
      </c>
      <c r="N713" s="5">
        <v>45089</v>
      </c>
      <c r="O713" s="43">
        <f t="shared" si="59"/>
        <v>1</v>
      </c>
      <c r="P713" s="43">
        <f t="shared" si="57"/>
        <v>6</v>
      </c>
      <c r="Q713" s="5">
        <v>45091</v>
      </c>
      <c r="R713" s="43">
        <f t="shared" si="60"/>
        <v>6</v>
      </c>
      <c r="S713" s="2"/>
      <c r="T713" s="2"/>
      <c r="U713" s="6">
        <v>0</v>
      </c>
      <c r="V713" s="45">
        <f t="shared" si="58"/>
        <v>11400000</v>
      </c>
      <c r="W713" s="2" t="s">
        <v>71</v>
      </c>
      <c r="X713" t="str">
        <f t="shared" si="56"/>
        <v>1000001010KERAMIK 123BAMBANGAGT602417RdHollywood Vanila60X6060BOX64,8M2190000Putih114000004508916450916011400000Depok</v>
      </c>
    </row>
    <row r="714" spans="1:24" x14ac:dyDescent="0.3">
      <c r="A714" s="2">
        <v>1000001010</v>
      </c>
      <c r="B714" s="2" t="s">
        <v>63</v>
      </c>
      <c r="C714" s="2" t="s">
        <v>64</v>
      </c>
      <c r="D714" s="2" t="s">
        <v>255</v>
      </c>
      <c r="E714" s="2" t="s">
        <v>256</v>
      </c>
      <c r="F714" s="2" t="s">
        <v>67</v>
      </c>
      <c r="G714" s="3">
        <v>30</v>
      </c>
      <c r="H714" s="2" t="s">
        <v>68</v>
      </c>
      <c r="I714" s="4">
        <v>32.4</v>
      </c>
      <c r="J714" s="2" t="s">
        <v>69</v>
      </c>
      <c r="K714" s="3">
        <v>190000</v>
      </c>
      <c r="L714" s="3" t="s">
        <v>262</v>
      </c>
      <c r="M714" s="3">
        <v>5700000</v>
      </c>
      <c r="N714" s="5">
        <v>45114</v>
      </c>
      <c r="O714" s="43">
        <f t="shared" si="59"/>
        <v>5</v>
      </c>
      <c r="P714" s="43">
        <f t="shared" si="57"/>
        <v>7</v>
      </c>
      <c r="Q714" s="5">
        <v>45114</v>
      </c>
      <c r="R714" s="43">
        <f t="shared" si="60"/>
        <v>7</v>
      </c>
      <c r="S714" s="2"/>
      <c r="T714" s="2"/>
      <c r="U714" s="2">
        <v>0</v>
      </c>
      <c r="V714" s="45">
        <f t="shared" si="58"/>
        <v>5700000</v>
      </c>
      <c r="W714" s="2" t="s">
        <v>71</v>
      </c>
      <c r="X714" t="str">
        <f t="shared" si="56"/>
        <v>1000001010KERAMIK 123BAMBANGAGT602417RdHollywood Vanila60X6030BOX32,4M2190000Putih5700000451145745114705700000Depok</v>
      </c>
    </row>
    <row r="715" spans="1:24" x14ac:dyDescent="0.3">
      <c r="A715" s="2">
        <v>1000001010</v>
      </c>
      <c r="B715" s="2" t="s">
        <v>63</v>
      </c>
      <c r="C715" s="2" t="s">
        <v>64</v>
      </c>
      <c r="D715" s="2" t="s">
        <v>263</v>
      </c>
      <c r="E715" s="2" t="s">
        <v>264</v>
      </c>
      <c r="F715" s="2" t="s">
        <v>67</v>
      </c>
      <c r="G715" s="3">
        <v>30</v>
      </c>
      <c r="H715" s="2" t="s">
        <v>68</v>
      </c>
      <c r="I715" s="4">
        <v>32.4</v>
      </c>
      <c r="J715" s="2" t="s">
        <v>69</v>
      </c>
      <c r="K715" s="3">
        <v>190000</v>
      </c>
      <c r="L715" s="3" t="s">
        <v>262</v>
      </c>
      <c r="M715" s="3">
        <v>5700000</v>
      </c>
      <c r="N715" s="5">
        <v>45120</v>
      </c>
      <c r="O715" s="43">
        <f t="shared" si="59"/>
        <v>4</v>
      </c>
      <c r="P715" s="43">
        <f t="shared" si="57"/>
        <v>7</v>
      </c>
      <c r="Q715" s="5">
        <v>45121</v>
      </c>
      <c r="R715" s="43">
        <f t="shared" si="60"/>
        <v>7</v>
      </c>
      <c r="S715" s="2"/>
      <c r="T715" s="2"/>
      <c r="U715" s="2">
        <v>0</v>
      </c>
      <c r="V715" s="45">
        <f t="shared" si="58"/>
        <v>5700000</v>
      </c>
      <c r="W715" s="2" t="s">
        <v>71</v>
      </c>
      <c r="X715" t="str">
        <f t="shared" si="56"/>
        <v>1000001010KERAMIK 123BAMBANGAGT605551RdStroud Walnut60X6030BOX32,4M2190000Putih5700000451204745121705700000Depok</v>
      </c>
    </row>
    <row r="716" spans="1:24" x14ac:dyDescent="0.3">
      <c r="A716" s="2">
        <v>1000001111</v>
      </c>
      <c r="B716" s="2" t="s">
        <v>131</v>
      </c>
      <c r="C716" s="2" t="s">
        <v>132</v>
      </c>
      <c r="D716" s="2" t="s">
        <v>249</v>
      </c>
      <c r="E716" s="2" t="s">
        <v>250</v>
      </c>
      <c r="F716" s="2" t="s">
        <v>67</v>
      </c>
      <c r="G716" s="3">
        <v>23</v>
      </c>
      <c r="H716" s="2" t="s">
        <v>68</v>
      </c>
      <c r="I716" s="4">
        <v>24.84</v>
      </c>
      <c r="J716" s="2" t="s">
        <v>69</v>
      </c>
      <c r="K716" s="3">
        <v>190000</v>
      </c>
      <c r="L716" s="3" t="s">
        <v>262</v>
      </c>
      <c r="M716" s="3">
        <v>4370000</v>
      </c>
      <c r="N716" s="5">
        <v>45128</v>
      </c>
      <c r="O716" s="43">
        <f t="shared" si="59"/>
        <v>5</v>
      </c>
      <c r="P716" s="43">
        <f t="shared" si="57"/>
        <v>7</v>
      </c>
      <c r="Q716" s="5">
        <v>45129</v>
      </c>
      <c r="R716" s="43">
        <f t="shared" si="60"/>
        <v>7</v>
      </c>
      <c r="S716" s="2"/>
      <c r="T716" s="2"/>
      <c r="U716" s="2">
        <v>0</v>
      </c>
      <c r="V716" s="45">
        <f t="shared" si="58"/>
        <v>4370000</v>
      </c>
      <c r="W716" s="2" t="s">
        <v>133</v>
      </c>
      <c r="X716" t="str">
        <f t="shared" si="56"/>
        <v>1000001111NIA BANGUNANHARRYAGT605519CRdStanford Black60X6023BOX24,84M2190000Putih4370000451285745129704370000Jakarta</v>
      </c>
    </row>
    <row r="717" spans="1:24" x14ac:dyDescent="0.3">
      <c r="A717" s="2">
        <v>1000001111</v>
      </c>
      <c r="B717" s="2" t="s">
        <v>131</v>
      </c>
      <c r="C717" s="2" t="s">
        <v>132</v>
      </c>
      <c r="D717" s="2" t="s">
        <v>249</v>
      </c>
      <c r="E717" s="2" t="s">
        <v>250</v>
      </c>
      <c r="F717" s="2" t="s">
        <v>67</v>
      </c>
      <c r="G717" s="3">
        <v>4</v>
      </c>
      <c r="H717" s="2" t="s">
        <v>68</v>
      </c>
      <c r="I717" s="4">
        <v>4.32</v>
      </c>
      <c r="J717" s="2" t="s">
        <v>69</v>
      </c>
      <c r="K717" s="3">
        <v>190000</v>
      </c>
      <c r="L717" s="3" t="s">
        <v>262</v>
      </c>
      <c r="M717" s="3">
        <v>760000</v>
      </c>
      <c r="N717" s="5">
        <v>45191</v>
      </c>
      <c r="O717" s="43">
        <f t="shared" si="59"/>
        <v>5</v>
      </c>
      <c r="P717" s="43">
        <f t="shared" si="57"/>
        <v>9</v>
      </c>
      <c r="Q717" s="5">
        <v>45195</v>
      </c>
      <c r="R717" s="43">
        <f t="shared" si="60"/>
        <v>9</v>
      </c>
      <c r="S717" s="2"/>
      <c r="T717" s="2"/>
      <c r="U717" s="6">
        <v>0</v>
      </c>
      <c r="V717" s="45">
        <f t="shared" si="58"/>
        <v>760000</v>
      </c>
      <c r="W717" s="2" t="s">
        <v>133</v>
      </c>
      <c r="X717" t="str">
        <f t="shared" si="56"/>
        <v>1000001111NIA BANGUNANHARRYAGT605519CRdStanford Black60X604BOX4,32M2190000Putih76000045191594519590760000Jakarta</v>
      </c>
    </row>
    <row r="718" spans="1:24" x14ac:dyDescent="0.3">
      <c r="A718" s="2">
        <v>1000001111</v>
      </c>
      <c r="B718" s="2" t="s">
        <v>131</v>
      </c>
      <c r="C718" s="2" t="s">
        <v>132</v>
      </c>
      <c r="D718" s="2" t="s">
        <v>249</v>
      </c>
      <c r="E718" s="2" t="s">
        <v>250</v>
      </c>
      <c r="F718" s="2" t="s">
        <v>67</v>
      </c>
      <c r="G718" s="3">
        <v>23</v>
      </c>
      <c r="H718" s="2" t="s">
        <v>68</v>
      </c>
      <c r="I718" s="4">
        <v>24.84</v>
      </c>
      <c r="J718" s="2" t="s">
        <v>69</v>
      </c>
      <c r="K718" s="3">
        <v>190000</v>
      </c>
      <c r="L718" s="3" t="s">
        <v>262</v>
      </c>
      <c r="M718" s="3">
        <v>4370000</v>
      </c>
      <c r="N718" s="5">
        <v>45181</v>
      </c>
      <c r="O718" s="43">
        <f t="shared" si="59"/>
        <v>2</v>
      </c>
      <c r="P718" s="43">
        <f t="shared" si="57"/>
        <v>9</v>
      </c>
      <c r="Q718" s="5">
        <v>45183</v>
      </c>
      <c r="R718" s="43">
        <f t="shared" si="60"/>
        <v>9</v>
      </c>
      <c r="S718" s="2"/>
      <c r="T718" s="2"/>
      <c r="U718" s="6">
        <v>0</v>
      </c>
      <c r="V718" s="45">
        <f t="shared" si="58"/>
        <v>4370000</v>
      </c>
      <c r="W718" s="2" t="s">
        <v>133</v>
      </c>
      <c r="X718" t="str">
        <f t="shared" si="56"/>
        <v>1000001111NIA BANGUNANHARRYAGT605519CRdStanford Black60X6023BOX24,84M2190000Putih4370000451812945183904370000Jakarta</v>
      </c>
    </row>
    <row r="719" spans="1:24" x14ac:dyDescent="0.3">
      <c r="A719" s="2">
        <v>1000001111</v>
      </c>
      <c r="B719" s="2" t="s">
        <v>131</v>
      </c>
      <c r="C719" s="2" t="s">
        <v>132</v>
      </c>
      <c r="D719" s="2" t="s">
        <v>249</v>
      </c>
      <c r="E719" s="2" t="s">
        <v>250</v>
      </c>
      <c r="F719" s="2" t="s">
        <v>67</v>
      </c>
      <c r="G719" s="3">
        <v>1</v>
      </c>
      <c r="H719" s="2" t="s">
        <v>68</v>
      </c>
      <c r="I719" s="4">
        <v>1.08</v>
      </c>
      <c r="J719" s="2" t="s">
        <v>69</v>
      </c>
      <c r="K719" s="3">
        <v>190000</v>
      </c>
      <c r="L719" s="3" t="s">
        <v>262</v>
      </c>
      <c r="M719" s="3">
        <v>190000</v>
      </c>
      <c r="N719" s="5">
        <v>45202</v>
      </c>
      <c r="O719" s="43">
        <f t="shared" si="59"/>
        <v>2</v>
      </c>
      <c r="P719" s="43">
        <f t="shared" si="57"/>
        <v>10</v>
      </c>
      <c r="Q719" s="5">
        <v>45204</v>
      </c>
      <c r="R719" s="43">
        <f t="shared" si="60"/>
        <v>10</v>
      </c>
      <c r="S719" s="2"/>
      <c r="T719" s="2"/>
      <c r="U719" s="6">
        <v>0</v>
      </c>
      <c r="V719" s="45">
        <f t="shared" si="58"/>
        <v>190000</v>
      </c>
      <c r="W719" s="2" t="s">
        <v>133</v>
      </c>
      <c r="X719" t="str">
        <f t="shared" si="56"/>
        <v>1000001111NIA BANGUNANHARRYAGT605519CRdStanford Black60X601BOX1,08M2190000Putih1900004520221045204100190000Jakarta</v>
      </c>
    </row>
    <row r="720" spans="1:24" x14ac:dyDescent="0.3">
      <c r="A720" s="2">
        <v>1000001212</v>
      </c>
      <c r="B720" s="2" t="s">
        <v>72</v>
      </c>
      <c r="C720" s="2" t="s">
        <v>64</v>
      </c>
      <c r="D720" s="2" t="s">
        <v>235</v>
      </c>
      <c r="E720" s="2" t="s">
        <v>236</v>
      </c>
      <c r="F720" s="2" t="s">
        <v>67</v>
      </c>
      <c r="G720" s="3">
        <v>6</v>
      </c>
      <c r="H720" s="2" t="s">
        <v>68</v>
      </c>
      <c r="I720" s="4">
        <v>6.48</v>
      </c>
      <c r="J720" s="2" t="s">
        <v>69</v>
      </c>
      <c r="K720" s="3">
        <v>190000</v>
      </c>
      <c r="L720" s="3" t="s">
        <v>262</v>
      </c>
      <c r="M720" s="3">
        <v>1140000</v>
      </c>
      <c r="N720" s="5">
        <v>44949</v>
      </c>
      <c r="O720" s="43">
        <f t="shared" si="59"/>
        <v>1</v>
      </c>
      <c r="P720" s="43">
        <f t="shared" si="57"/>
        <v>1</v>
      </c>
      <c r="Q720" s="5">
        <v>44949</v>
      </c>
      <c r="R720" s="43">
        <f t="shared" si="60"/>
        <v>1</v>
      </c>
      <c r="S720" s="2"/>
      <c r="T720" s="2"/>
      <c r="U720" s="6">
        <v>0</v>
      </c>
      <c r="V720" s="45">
        <f t="shared" si="58"/>
        <v>1140000</v>
      </c>
      <c r="W720" s="2" t="s">
        <v>75</v>
      </c>
      <c r="X720" t="str">
        <f t="shared" si="56"/>
        <v>1000001212KARYA MATERIALBAMBANGAGT602418RdHollywood Caramel60X606BOX6,48M2190000Putih1140000449491144949101140000Bekasi</v>
      </c>
    </row>
    <row r="721" spans="1:24" x14ac:dyDescent="0.3">
      <c r="A721" s="2">
        <v>1000001111</v>
      </c>
      <c r="B721" s="2" t="s">
        <v>131</v>
      </c>
      <c r="C721" s="2" t="s">
        <v>132</v>
      </c>
      <c r="D721" s="2" t="s">
        <v>263</v>
      </c>
      <c r="E721" s="2" t="s">
        <v>264</v>
      </c>
      <c r="F721" s="2" t="s">
        <v>67</v>
      </c>
      <c r="G721" s="3">
        <v>80</v>
      </c>
      <c r="H721" s="2" t="s">
        <v>68</v>
      </c>
      <c r="I721" s="4">
        <v>86.4</v>
      </c>
      <c r="J721" s="2" t="s">
        <v>69</v>
      </c>
      <c r="K721" s="3">
        <v>190000</v>
      </c>
      <c r="L721" s="3" t="s">
        <v>262</v>
      </c>
      <c r="M721" s="3">
        <v>15200000</v>
      </c>
      <c r="N721" s="5">
        <v>44974</v>
      </c>
      <c r="O721" s="43">
        <f t="shared" si="59"/>
        <v>5</v>
      </c>
      <c r="P721" s="43">
        <f t="shared" si="57"/>
        <v>2</v>
      </c>
      <c r="Q721" s="5">
        <v>44974</v>
      </c>
      <c r="R721" s="43">
        <f t="shared" si="60"/>
        <v>2</v>
      </c>
      <c r="S721" s="2"/>
      <c r="T721" s="2"/>
      <c r="U721" s="6">
        <v>0</v>
      </c>
      <c r="V721" s="45">
        <f t="shared" si="58"/>
        <v>15200000</v>
      </c>
      <c r="W721" s="2" t="s">
        <v>133</v>
      </c>
      <c r="X721" t="str">
        <f t="shared" si="56"/>
        <v>1000001111NIA BANGUNANHARRYAGT605551RdStroud Walnut60X6080BOX86,4M2190000Putih152000004497452449742015200000Jakarta</v>
      </c>
    </row>
    <row r="722" spans="1:24" x14ac:dyDescent="0.3">
      <c r="A722" s="2">
        <v>1000001010</v>
      </c>
      <c r="B722" s="2" t="s">
        <v>63</v>
      </c>
      <c r="C722" s="2" t="s">
        <v>64</v>
      </c>
      <c r="D722" s="2" t="s">
        <v>255</v>
      </c>
      <c r="E722" s="2" t="s">
        <v>256</v>
      </c>
      <c r="F722" s="2" t="s">
        <v>67</v>
      </c>
      <c r="G722" s="3">
        <v>70</v>
      </c>
      <c r="H722" s="2" t="s">
        <v>68</v>
      </c>
      <c r="I722" s="4">
        <v>75.599999999999994</v>
      </c>
      <c r="J722" s="2" t="s">
        <v>69</v>
      </c>
      <c r="K722" s="3">
        <v>190000</v>
      </c>
      <c r="L722" s="3" t="s">
        <v>262</v>
      </c>
      <c r="M722" s="3">
        <v>13300000</v>
      </c>
      <c r="N722" s="5">
        <v>44970</v>
      </c>
      <c r="O722" s="43">
        <f t="shared" si="59"/>
        <v>1</v>
      </c>
      <c r="P722" s="43">
        <f t="shared" si="57"/>
        <v>2</v>
      </c>
      <c r="Q722" s="5">
        <v>44973</v>
      </c>
      <c r="R722" s="43">
        <f t="shared" si="60"/>
        <v>2</v>
      </c>
      <c r="S722" s="2"/>
      <c r="T722" s="2"/>
      <c r="U722" s="6">
        <v>0</v>
      </c>
      <c r="V722" s="45">
        <f t="shared" si="58"/>
        <v>13300000</v>
      </c>
      <c r="W722" s="2" t="s">
        <v>71</v>
      </c>
      <c r="X722" t="str">
        <f t="shared" si="56"/>
        <v>1000001010KERAMIK 123BAMBANGAGT602417RdHollywood Vanila60X6070BOX75,6M2190000Putih133000004497012449732013300000Depok</v>
      </c>
    </row>
    <row r="723" spans="1:24" x14ac:dyDescent="0.3">
      <c r="A723" s="2">
        <v>1000001010</v>
      </c>
      <c r="B723" s="2" t="s">
        <v>63</v>
      </c>
      <c r="C723" s="2" t="s">
        <v>64</v>
      </c>
      <c r="D723" s="2" t="s">
        <v>237</v>
      </c>
      <c r="E723" s="2" t="s">
        <v>238</v>
      </c>
      <c r="F723" s="2" t="s">
        <v>67</v>
      </c>
      <c r="G723" s="3">
        <v>68</v>
      </c>
      <c r="H723" s="2" t="s">
        <v>68</v>
      </c>
      <c r="I723" s="4">
        <v>73.44</v>
      </c>
      <c r="J723" s="2" t="s">
        <v>69</v>
      </c>
      <c r="K723" s="3">
        <v>190000</v>
      </c>
      <c r="L723" s="3" t="s">
        <v>262</v>
      </c>
      <c r="M723" s="3">
        <v>12920000</v>
      </c>
      <c r="N723" s="5">
        <v>44963</v>
      </c>
      <c r="O723" s="43">
        <f t="shared" si="59"/>
        <v>1</v>
      </c>
      <c r="P723" s="43">
        <f t="shared" si="57"/>
        <v>2</v>
      </c>
      <c r="Q723" s="5">
        <v>44963</v>
      </c>
      <c r="R723" s="43">
        <f t="shared" si="60"/>
        <v>2</v>
      </c>
      <c r="S723" s="2"/>
      <c r="T723" s="2"/>
      <c r="U723" s="6">
        <v>0</v>
      </c>
      <c r="V723" s="45">
        <f t="shared" si="58"/>
        <v>12920000</v>
      </c>
      <c r="W723" s="2" t="s">
        <v>71</v>
      </c>
      <c r="X723" t="str">
        <f t="shared" si="56"/>
        <v>1000001010KERAMIK 123BAMBANGAGT602172RdBrooklyn Charcoal60X6068BOX73,44M2190000Putih129200004496312449632012920000Depok</v>
      </c>
    </row>
    <row r="724" spans="1:24" x14ac:dyDescent="0.3">
      <c r="A724" s="2">
        <v>1000001010</v>
      </c>
      <c r="B724" s="2" t="s">
        <v>63</v>
      </c>
      <c r="C724" s="2" t="s">
        <v>64</v>
      </c>
      <c r="D724" s="2" t="s">
        <v>237</v>
      </c>
      <c r="E724" s="2" t="s">
        <v>238</v>
      </c>
      <c r="F724" s="2" t="s">
        <v>67</v>
      </c>
      <c r="G724" s="3">
        <v>17</v>
      </c>
      <c r="H724" s="2" t="s">
        <v>68</v>
      </c>
      <c r="I724" s="4">
        <v>18.36</v>
      </c>
      <c r="J724" s="2" t="s">
        <v>69</v>
      </c>
      <c r="K724" s="3">
        <v>190000</v>
      </c>
      <c r="L724" s="3" t="s">
        <v>262</v>
      </c>
      <c r="M724" s="3">
        <v>3230000</v>
      </c>
      <c r="N724" s="5">
        <v>44993</v>
      </c>
      <c r="O724" s="43">
        <f t="shared" si="59"/>
        <v>3</v>
      </c>
      <c r="P724" s="43">
        <f t="shared" si="57"/>
        <v>3</v>
      </c>
      <c r="Q724" s="5">
        <v>44994</v>
      </c>
      <c r="R724" s="43">
        <f t="shared" si="60"/>
        <v>3</v>
      </c>
      <c r="S724" s="2" t="s">
        <v>17</v>
      </c>
      <c r="T724" s="2" t="s">
        <v>91</v>
      </c>
      <c r="U724" s="6">
        <v>1500</v>
      </c>
      <c r="V724" s="45">
        <f t="shared" si="58"/>
        <v>3228500</v>
      </c>
      <c r="W724" s="2" t="s">
        <v>71</v>
      </c>
      <c r="X724" t="str">
        <f t="shared" si="56"/>
        <v>1000001010KERAMIK 123BAMBANGAGT602172RdBrooklyn Charcoal60X6017BOX18,36M2190000Putih32300004499333449943Promo LebaranPromo Diskon Langsung15003228500Depok</v>
      </c>
    </row>
    <row r="725" spans="1:24" x14ac:dyDescent="0.3">
      <c r="A725" s="2">
        <v>1000001010</v>
      </c>
      <c r="B725" s="2" t="s">
        <v>63</v>
      </c>
      <c r="C725" s="2" t="s">
        <v>64</v>
      </c>
      <c r="D725" s="2" t="s">
        <v>255</v>
      </c>
      <c r="E725" s="2" t="s">
        <v>256</v>
      </c>
      <c r="F725" s="2" t="s">
        <v>67</v>
      </c>
      <c r="G725" s="3">
        <v>35</v>
      </c>
      <c r="H725" s="2" t="s">
        <v>68</v>
      </c>
      <c r="I725" s="4">
        <v>37.799999999999997</v>
      </c>
      <c r="J725" s="2" t="s">
        <v>69</v>
      </c>
      <c r="K725" s="3">
        <v>190000</v>
      </c>
      <c r="L725" s="3" t="s">
        <v>262</v>
      </c>
      <c r="M725" s="3">
        <v>6650000</v>
      </c>
      <c r="N725" s="5">
        <v>44993</v>
      </c>
      <c r="O725" s="43">
        <f t="shared" si="59"/>
        <v>3</v>
      </c>
      <c r="P725" s="43">
        <f t="shared" si="57"/>
        <v>3</v>
      </c>
      <c r="Q725" s="5">
        <v>44995</v>
      </c>
      <c r="R725" s="43">
        <f t="shared" si="60"/>
        <v>3</v>
      </c>
      <c r="S725" s="2" t="s">
        <v>17</v>
      </c>
      <c r="T725" s="2" t="s">
        <v>91</v>
      </c>
      <c r="U725" s="6">
        <v>1500</v>
      </c>
      <c r="V725" s="45">
        <f t="shared" si="58"/>
        <v>6648500</v>
      </c>
      <c r="W725" s="2" t="s">
        <v>71</v>
      </c>
      <c r="X725" t="str">
        <f t="shared" si="56"/>
        <v>1000001010KERAMIK 123BAMBANGAGT602417RdHollywood Vanila60X6035BOX37,8M2190000Putih66500004499333449953Promo LebaranPromo Diskon Langsung15006648500Depok</v>
      </c>
    </row>
    <row r="726" spans="1:24" x14ac:dyDescent="0.3">
      <c r="A726" s="2">
        <v>1000001010</v>
      </c>
      <c r="B726" s="2" t="s">
        <v>63</v>
      </c>
      <c r="C726" s="2" t="s">
        <v>64</v>
      </c>
      <c r="D726" s="2" t="s">
        <v>265</v>
      </c>
      <c r="E726" s="2" t="s">
        <v>266</v>
      </c>
      <c r="F726" s="2" t="s">
        <v>67</v>
      </c>
      <c r="G726" s="3">
        <v>7</v>
      </c>
      <c r="H726" s="2" t="s">
        <v>68</v>
      </c>
      <c r="I726" s="4">
        <v>7.56</v>
      </c>
      <c r="J726" s="2" t="s">
        <v>69</v>
      </c>
      <c r="K726" s="3">
        <v>190000</v>
      </c>
      <c r="L726" s="3" t="s">
        <v>262</v>
      </c>
      <c r="M726" s="3">
        <v>1330000</v>
      </c>
      <c r="N726" s="5">
        <v>44998</v>
      </c>
      <c r="O726" s="43">
        <f t="shared" si="59"/>
        <v>1</v>
      </c>
      <c r="P726" s="43">
        <f t="shared" si="57"/>
        <v>3</v>
      </c>
      <c r="Q726" s="5">
        <v>44998</v>
      </c>
      <c r="R726" s="43">
        <f t="shared" si="60"/>
        <v>3</v>
      </c>
      <c r="S726" s="2" t="s">
        <v>17</v>
      </c>
      <c r="T726" s="2" t="s">
        <v>91</v>
      </c>
      <c r="U726" s="6">
        <v>1500</v>
      </c>
      <c r="V726" s="45">
        <f t="shared" si="58"/>
        <v>1328500</v>
      </c>
      <c r="W726" s="2" t="s">
        <v>71</v>
      </c>
      <c r="X726" t="str">
        <f t="shared" si="56"/>
        <v>1000001010KERAMIK 123BAMBANGAGT602170RdBrooklyn Bone60X607BOX7,56M2190000Putih13300004499813449983Promo LebaranPromo Diskon Langsung15001328500Depok</v>
      </c>
    </row>
    <row r="727" spans="1:24" x14ac:dyDescent="0.3">
      <c r="A727" s="2">
        <v>1000001111</v>
      </c>
      <c r="B727" s="2" t="s">
        <v>131</v>
      </c>
      <c r="C727" s="2" t="s">
        <v>132</v>
      </c>
      <c r="D727" s="2" t="s">
        <v>267</v>
      </c>
      <c r="E727" s="2" t="s">
        <v>268</v>
      </c>
      <c r="F727" s="2" t="s">
        <v>67</v>
      </c>
      <c r="G727" s="3">
        <v>80</v>
      </c>
      <c r="H727" s="2" t="s">
        <v>68</v>
      </c>
      <c r="I727" s="4">
        <v>86.4</v>
      </c>
      <c r="J727" s="2" t="s">
        <v>69</v>
      </c>
      <c r="K727" s="3">
        <v>190000</v>
      </c>
      <c r="L727" s="3" t="s">
        <v>262</v>
      </c>
      <c r="M727" s="3">
        <v>15200000</v>
      </c>
      <c r="N727" s="5">
        <v>45001</v>
      </c>
      <c r="O727" s="43">
        <f t="shared" si="59"/>
        <v>4</v>
      </c>
      <c r="P727" s="43">
        <f t="shared" si="57"/>
        <v>3</v>
      </c>
      <c r="Q727" s="5">
        <v>45008</v>
      </c>
      <c r="R727" s="43">
        <f t="shared" si="60"/>
        <v>3</v>
      </c>
      <c r="S727" s="2" t="s">
        <v>17</v>
      </c>
      <c r="T727" s="2" t="s">
        <v>91</v>
      </c>
      <c r="U727" s="6">
        <v>1500</v>
      </c>
      <c r="V727" s="45">
        <f t="shared" si="58"/>
        <v>15198500</v>
      </c>
      <c r="W727" s="2" t="s">
        <v>133</v>
      </c>
      <c r="X727" t="str">
        <f t="shared" si="56"/>
        <v>1000001111NIA BANGUNANHARRYAGT605550RdStroud Oak60X6080BOX86,4M2190000Putih152000004500143450083Promo LebaranPromo Diskon Langsung150015198500Jakarta</v>
      </c>
    </row>
    <row r="728" spans="1:24" x14ac:dyDescent="0.3">
      <c r="A728" s="2">
        <v>1000001212</v>
      </c>
      <c r="B728" s="2" t="s">
        <v>72</v>
      </c>
      <c r="C728" s="2" t="s">
        <v>64</v>
      </c>
      <c r="D728" s="2" t="s">
        <v>265</v>
      </c>
      <c r="E728" s="2" t="s">
        <v>266</v>
      </c>
      <c r="F728" s="2" t="s">
        <v>67</v>
      </c>
      <c r="G728" s="3">
        <v>1</v>
      </c>
      <c r="H728" s="2" t="s">
        <v>68</v>
      </c>
      <c r="I728" s="4">
        <v>1.08</v>
      </c>
      <c r="J728" s="2" t="s">
        <v>69</v>
      </c>
      <c r="K728" s="3">
        <v>190000</v>
      </c>
      <c r="L728" s="3" t="s">
        <v>262</v>
      </c>
      <c r="M728" s="3">
        <v>190000</v>
      </c>
      <c r="N728" s="5">
        <v>45021</v>
      </c>
      <c r="O728" s="43">
        <f t="shared" si="59"/>
        <v>3</v>
      </c>
      <c r="P728" s="43">
        <f t="shared" si="57"/>
        <v>4</v>
      </c>
      <c r="Q728" s="5">
        <v>45022</v>
      </c>
      <c r="R728" s="43">
        <f t="shared" si="60"/>
        <v>4</v>
      </c>
      <c r="S728" s="2" t="s">
        <v>17</v>
      </c>
      <c r="T728" s="2" t="s">
        <v>91</v>
      </c>
      <c r="U728" s="6">
        <v>1500</v>
      </c>
      <c r="V728" s="45">
        <f t="shared" si="58"/>
        <v>188500</v>
      </c>
      <c r="W728" s="2" t="s">
        <v>75</v>
      </c>
      <c r="X728" t="str">
        <f t="shared" si="56"/>
        <v>1000001212KARYA MATERIALBAMBANGAGT602170RdBrooklyn Bone60X601BOX1,08M2190000Putih1900004502134450224Promo LebaranPromo Diskon Langsung1500188500Bekasi</v>
      </c>
    </row>
    <row r="729" spans="1:24" x14ac:dyDescent="0.3">
      <c r="A729" s="2">
        <v>1000001010</v>
      </c>
      <c r="B729" s="2" t="s">
        <v>63</v>
      </c>
      <c r="C729" s="2" t="s">
        <v>64</v>
      </c>
      <c r="D729" s="2" t="s">
        <v>253</v>
      </c>
      <c r="E729" s="2" t="s">
        <v>254</v>
      </c>
      <c r="F729" s="2" t="s">
        <v>67</v>
      </c>
      <c r="G729" s="3">
        <v>50</v>
      </c>
      <c r="H729" s="2" t="s">
        <v>68</v>
      </c>
      <c r="I729" s="4">
        <v>54</v>
      </c>
      <c r="J729" s="2" t="s">
        <v>69</v>
      </c>
      <c r="K729" s="3">
        <v>190000</v>
      </c>
      <c r="L729" s="3" t="s">
        <v>262</v>
      </c>
      <c r="M729" s="3">
        <v>9500000</v>
      </c>
      <c r="N729" s="5">
        <v>45020</v>
      </c>
      <c r="O729" s="43">
        <f t="shared" si="59"/>
        <v>2</v>
      </c>
      <c r="P729" s="43">
        <f t="shared" si="57"/>
        <v>4</v>
      </c>
      <c r="Q729" s="5">
        <v>45021</v>
      </c>
      <c r="R729" s="43">
        <f t="shared" si="60"/>
        <v>4</v>
      </c>
      <c r="S729" s="2" t="s">
        <v>17</v>
      </c>
      <c r="T729" s="2" t="s">
        <v>91</v>
      </c>
      <c r="U729" s="6">
        <v>1500</v>
      </c>
      <c r="V729" s="45">
        <f t="shared" si="58"/>
        <v>9498500</v>
      </c>
      <c r="W729" s="2" t="s">
        <v>71</v>
      </c>
      <c r="X729" t="str">
        <f t="shared" si="56"/>
        <v>1000001010KERAMIK 123BAMBANGAGT602264RdTaranaki Stone60X6050BOX54M2190000Putih95000004502024450214Promo LebaranPromo Diskon Langsung15009498500Depok</v>
      </c>
    </row>
    <row r="730" spans="1:24" x14ac:dyDescent="0.3">
      <c r="A730" s="2">
        <v>1000001010</v>
      </c>
      <c r="B730" s="2" t="s">
        <v>63</v>
      </c>
      <c r="C730" s="2" t="s">
        <v>64</v>
      </c>
      <c r="D730" s="2" t="s">
        <v>253</v>
      </c>
      <c r="E730" s="2" t="s">
        <v>254</v>
      </c>
      <c r="F730" s="2" t="s">
        <v>67</v>
      </c>
      <c r="G730" s="3">
        <v>10</v>
      </c>
      <c r="H730" s="2" t="s">
        <v>68</v>
      </c>
      <c r="I730" s="4">
        <v>10.8</v>
      </c>
      <c r="J730" s="2" t="s">
        <v>69</v>
      </c>
      <c r="K730" s="3">
        <v>190000</v>
      </c>
      <c r="L730" s="3" t="s">
        <v>262</v>
      </c>
      <c r="M730" s="3">
        <v>1900000</v>
      </c>
      <c r="N730" s="5">
        <v>45022</v>
      </c>
      <c r="O730" s="43">
        <f t="shared" si="59"/>
        <v>4</v>
      </c>
      <c r="P730" s="43">
        <f t="shared" si="57"/>
        <v>4</v>
      </c>
      <c r="Q730" s="5">
        <v>45022</v>
      </c>
      <c r="R730" s="43">
        <f t="shared" si="60"/>
        <v>4</v>
      </c>
      <c r="S730" s="2" t="s">
        <v>17</v>
      </c>
      <c r="T730" s="2" t="s">
        <v>91</v>
      </c>
      <c r="U730" s="6">
        <v>1500</v>
      </c>
      <c r="V730" s="45">
        <f t="shared" si="58"/>
        <v>1898500</v>
      </c>
      <c r="W730" s="2" t="s">
        <v>71</v>
      </c>
      <c r="X730" t="str">
        <f t="shared" si="56"/>
        <v>1000001010KERAMIK 123BAMBANGAGT602264RdTaranaki Stone60X6010BOX10,8M2190000Putih19000004502244450224Promo LebaranPromo Diskon Langsung15001898500Depok</v>
      </c>
    </row>
    <row r="731" spans="1:24" x14ac:dyDescent="0.3">
      <c r="A731" s="2">
        <v>1000001212</v>
      </c>
      <c r="B731" s="2" t="s">
        <v>72</v>
      </c>
      <c r="C731" s="2" t="s">
        <v>64</v>
      </c>
      <c r="D731" s="2" t="s">
        <v>249</v>
      </c>
      <c r="E731" s="2" t="s">
        <v>250</v>
      </c>
      <c r="F731" s="2" t="s">
        <v>67</v>
      </c>
      <c r="G731" s="3">
        <v>23</v>
      </c>
      <c r="H731" s="2" t="s">
        <v>68</v>
      </c>
      <c r="I731" s="4">
        <v>24.84</v>
      </c>
      <c r="J731" s="2" t="s">
        <v>69</v>
      </c>
      <c r="K731" s="3">
        <v>190000</v>
      </c>
      <c r="L731" s="3" t="s">
        <v>262</v>
      </c>
      <c r="M731" s="3">
        <v>4370000</v>
      </c>
      <c r="N731" s="5">
        <v>45084</v>
      </c>
      <c r="O731" s="43">
        <f t="shared" si="59"/>
        <v>3</v>
      </c>
      <c r="P731" s="43">
        <f t="shared" si="57"/>
        <v>6</v>
      </c>
      <c r="Q731" s="5">
        <v>45085</v>
      </c>
      <c r="R731" s="43">
        <f t="shared" si="60"/>
        <v>6</v>
      </c>
      <c r="S731" s="2"/>
      <c r="T731" s="2"/>
      <c r="U731" s="6">
        <v>0</v>
      </c>
      <c r="V731" s="45">
        <f t="shared" si="58"/>
        <v>4370000</v>
      </c>
      <c r="W731" s="2" t="s">
        <v>75</v>
      </c>
      <c r="X731" t="str">
        <f t="shared" si="56"/>
        <v>1000001212KARYA MATERIALBAMBANGAGT605519CRdStanford Black60X6023BOX24,84M2190000Putih4370000450843645085604370000Bekasi</v>
      </c>
    </row>
    <row r="732" spans="1:24" x14ac:dyDescent="0.3">
      <c r="A732" s="2">
        <v>1000001010</v>
      </c>
      <c r="B732" s="2" t="s">
        <v>63</v>
      </c>
      <c r="C732" s="2" t="s">
        <v>64</v>
      </c>
      <c r="D732" s="2" t="s">
        <v>255</v>
      </c>
      <c r="E732" s="2" t="s">
        <v>256</v>
      </c>
      <c r="F732" s="2" t="s">
        <v>67</v>
      </c>
      <c r="G732" s="3">
        <v>64</v>
      </c>
      <c r="H732" s="2" t="s">
        <v>68</v>
      </c>
      <c r="I732" s="4">
        <v>69.12</v>
      </c>
      <c r="J732" s="2" t="s">
        <v>69</v>
      </c>
      <c r="K732" s="3">
        <v>190000</v>
      </c>
      <c r="L732" s="3" t="s">
        <v>262</v>
      </c>
      <c r="M732" s="3">
        <v>12160000</v>
      </c>
      <c r="N732" s="5">
        <v>45075</v>
      </c>
      <c r="O732" s="43">
        <f t="shared" si="59"/>
        <v>1</v>
      </c>
      <c r="P732" s="43">
        <f t="shared" si="57"/>
        <v>5</v>
      </c>
      <c r="Q732" s="5">
        <v>45079</v>
      </c>
      <c r="R732" s="43">
        <f t="shared" si="60"/>
        <v>6</v>
      </c>
      <c r="S732" s="2"/>
      <c r="T732" s="2"/>
      <c r="U732" s="6">
        <v>0</v>
      </c>
      <c r="V732" s="45">
        <f t="shared" si="58"/>
        <v>12160000</v>
      </c>
      <c r="W732" s="2" t="s">
        <v>71</v>
      </c>
      <c r="X732" t="str">
        <f t="shared" si="56"/>
        <v>1000001010KERAMIK 123BAMBANGAGT602417RdHollywood Vanila60X6064BOX69,12M2190000Putih121600004507515450796012160000Depok</v>
      </c>
    </row>
    <row r="733" spans="1:24" x14ac:dyDescent="0.3">
      <c r="A733" s="2">
        <v>1000001212</v>
      </c>
      <c r="B733" s="2" t="s">
        <v>72</v>
      </c>
      <c r="C733" s="2" t="s">
        <v>64</v>
      </c>
      <c r="D733" s="2" t="s">
        <v>255</v>
      </c>
      <c r="E733" s="2" t="s">
        <v>256</v>
      </c>
      <c r="F733" s="2" t="s">
        <v>67</v>
      </c>
      <c r="G733" s="3">
        <v>37</v>
      </c>
      <c r="H733" s="2" t="s">
        <v>68</v>
      </c>
      <c r="I733" s="4">
        <v>39.96</v>
      </c>
      <c r="J733" s="2" t="s">
        <v>69</v>
      </c>
      <c r="K733" s="3">
        <v>190000</v>
      </c>
      <c r="L733" s="3" t="s">
        <v>262</v>
      </c>
      <c r="M733" s="3">
        <v>7030000</v>
      </c>
      <c r="N733" s="5">
        <v>45103</v>
      </c>
      <c r="O733" s="43">
        <f t="shared" si="59"/>
        <v>1</v>
      </c>
      <c r="P733" s="43">
        <f t="shared" si="57"/>
        <v>6</v>
      </c>
      <c r="Q733" s="5">
        <v>45103</v>
      </c>
      <c r="R733" s="43">
        <f t="shared" si="60"/>
        <v>6</v>
      </c>
      <c r="S733" s="2"/>
      <c r="T733" s="2"/>
      <c r="U733" s="6">
        <v>0</v>
      </c>
      <c r="V733" s="45">
        <f t="shared" si="58"/>
        <v>7030000</v>
      </c>
      <c r="W733" s="2" t="s">
        <v>75</v>
      </c>
      <c r="X733" t="str">
        <f t="shared" si="56"/>
        <v>1000001212KARYA MATERIALBAMBANGAGT602417RdHollywood Vanila60X6037BOX39,96M2190000Putih7030000451031645103607030000Bekasi</v>
      </c>
    </row>
    <row r="734" spans="1:24" x14ac:dyDescent="0.3">
      <c r="A734" s="2">
        <v>1000001010</v>
      </c>
      <c r="B734" s="2" t="s">
        <v>63</v>
      </c>
      <c r="C734" s="2" t="s">
        <v>64</v>
      </c>
      <c r="D734" s="2" t="s">
        <v>245</v>
      </c>
      <c r="E734" s="2" t="s">
        <v>246</v>
      </c>
      <c r="F734" s="2" t="s">
        <v>67</v>
      </c>
      <c r="G734" s="3">
        <v>1</v>
      </c>
      <c r="H734" s="2" t="s">
        <v>68</v>
      </c>
      <c r="I734" s="4">
        <v>1.08</v>
      </c>
      <c r="J734" s="2" t="s">
        <v>69</v>
      </c>
      <c r="K734" s="3">
        <v>190000</v>
      </c>
      <c r="L734" s="3" t="s">
        <v>262</v>
      </c>
      <c r="M734" s="3">
        <v>190000</v>
      </c>
      <c r="N734" s="5">
        <v>45099</v>
      </c>
      <c r="O734" s="43">
        <f t="shared" si="59"/>
        <v>4</v>
      </c>
      <c r="P734" s="43">
        <f t="shared" si="57"/>
        <v>6</v>
      </c>
      <c r="Q734" s="5">
        <v>45100</v>
      </c>
      <c r="R734" s="43">
        <f t="shared" si="60"/>
        <v>6</v>
      </c>
      <c r="S734" s="2"/>
      <c r="T734" s="2"/>
      <c r="U734" s="6">
        <v>0</v>
      </c>
      <c r="V734" s="45">
        <f t="shared" si="58"/>
        <v>190000</v>
      </c>
      <c r="W734" s="2" t="s">
        <v>71</v>
      </c>
      <c r="X734" t="str">
        <f t="shared" si="56"/>
        <v>1000001010KERAMIK 123BAMBANGAGT602406RdArcade Perla60X601BOX1,08M2190000Putih19000045099464510060190000Depok</v>
      </c>
    </row>
    <row r="735" spans="1:24" x14ac:dyDescent="0.3">
      <c r="A735" s="2">
        <v>1000001010</v>
      </c>
      <c r="B735" s="2" t="s">
        <v>63</v>
      </c>
      <c r="C735" s="2" t="s">
        <v>64</v>
      </c>
      <c r="D735" s="2" t="s">
        <v>253</v>
      </c>
      <c r="E735" s="2" t="s">
        <v>254</v>
      </c>
      <c r="F735" s="2" t="s">
        <v>67</v>
      </c>
      <c r="G735" s="3">
        <v>7</v>
      </c>
      <c r="H735" s="2" t="s">
        <v>68</v>
      </c>
      <c r="I735" s="4">
        <v>7.56</v>
      </c>
      <c r="J735" s="2" t="s">
        <v>69</v>
      </c>
      <c r="K735" s="3">
        <v>190000</v>
      </c>
      <c r="L735" s="3" t="s">
        <v>262</v>
      </c>
      <c r="M735" s="3">
        <v>1330000</v>
      </c>
      <c r="N735" s="5">
        <v>45079</v>
      </c>
      <c r="O735" s="43">
        <f t="shared" si="59"/>
        <v>5</v>
      </c>
      <c r="P735" s="43">
        <f t="shared" si="57"/>
        <v>6</v>
      </c>
      <c r="Q735" s="5">
        <v>45080</v>
      </c>
      <c r="R735" s="43">
        <f t="shared" si="60"/>
        <v>6</v>
      </c>
      <c r="S735" s="2"/>
      <c r="T735" s="2"/>
      <c r="U735" s="6">
        <v>0</v>
      </c>
      <c r="V735" s="45">
        <f t="shared" si="58"/>
        <v>1330000</v>
      </c>
      <c r="W735" s="2" t="s">
        <v>71</v>
      </c>
      <c r="X735" t="str">
        <f t="shared" si="56"/>
        <v>1000001010KERAMIK 123BAMBANGAGT602264RdTaranaki Stone60X607BOX7,56M2190000Putih1330000450795645080601330000Depok</v>
      </c>
    </row>
    <row r="736" spans="1:24" x14ac:dyDescent="0.3">
      <c r="A736" s="2">
        <v>1000001010</v>
      </c>
      <c r="B736" s="2" t="s">
        <v>63</v>
      </c>
      <c r="C736" s="2" t="s">
        <v>64</v>
      </c>
      <c r="D736" s="2" t="s">
        <v>243</v>
      </c>
      <c r="E736" s="2" t="s">
        <v>244</v>
      </c>
      <c r="F736" s="2" t="s">
        <v>67</v>
      </c>
      <c r="G736" s="3">
        <v>11</v>
      </c>
      <c r="H736" s="2" t="s">
        <v>68</v>
      </c>
      <c r="I736" s="4">
        <v>11.88</v>
      </c>
      <c r="J736" s="2" t="s">
        <v>69</v>
      </c>
      <c r="K736" s="3">
        <v>190000</v>
      </c>
      <c r="L736" s="3" t="s">
        <v>262</v>
      </c>
      <c r="M736" s="3">
        <v>2090000</v>
      </c>
      <c r="N736" s="5">
        <v>45083</v>
      </c>
      <c r="O736" s="43">
        <f t="shared" si="59"/>
        <v>2</v>
      </c>
      <c r="P736" s="43">
        <f t="shared" si="57"/>
        <v>6</v>
      </c>
      <c r="Q736" s="5">
        <v>45085</v>
      </c>
      <c r="R736" s="43">
        <f t="shared" si="60"/>
        <v>6</v>
      </c>
      <c r="S736" s="2"/>
      <c r="T736" s="2"/>
      <c r="U736" s="6">
        <v>0</v>
      </c>
      <c r="V736" s="45">
        <f t="shared" si="58"/>
        <v>2090000</v>
      </c>
      <c r="W736" s="2" t="s">
        <v>71</v>
      </c>
      <c r="X736" t="str">
        <f t="shared" si="56"/>
        <v>1000001010KERAMIK 123BAMBANGAGT602262RdTaranaki Sand60X6011BOX11,88M2190000Putih2090000450832645085602090000Depok</v>
      </c>
    </row>
    <row r="737" spans="1:24" x14ac:dyDescent="0.3">
      <c r="A737" s="2">
        <v>1000001010</v>
      </c>
      <c r="B737" s="2" t="s">
        <v>63</v>
      </c>
      <c r="C737" s="2" t="s">
        <v>64</v>
      </c>
      <c r="D737" s="2" t="s">
        <v>253</v>
      </c>
      <c r="E737" s="2" t="s">
        <v>254</v>
      </c>
      <c r="F737" s="2" t="s">
        <v>67</v>
      </c>
      <c r="G737" s="3">
        <v>7</v>
      </c>
      <c r="H737" s="2" t="s">
        <v>68</v>
      </c>
      <c r="I737" s="4">
        <v>7.56</v>
      </c>
      <c r="J737" s="2" t="s">
        <v>69</v>
      </c>
      <c r="K737" s="3">
        <v>190000</v>
      </c>
      <c r="L737" s="3" t="s">
        <v>262</v>
      </c>
      <c r="M737" s="3">
        <v>1330000</v>
      </c>
      <c r="N737" s="5">
        <v>45087</v>
      </c>
      <c r="O737" s="43">
        <f t="shared" si="59"/>
        <v>6</v>
      </c>
      <c r="P737" s="43">
        <f t="shared" si="57"/>
        <v>6</v>
      </c>
      <c r="Q737" s="5">
        <v>45089</v>
      </c>
      <c r="R737" s="43">
        <f t="shared" si="60"/>
        <v>6</v>
      </c>
      <c r="S737" s="2"/>
      <c r="T737" s="2"/>
      <c r="U737" s="6">
        <v>0</v>
      </c>
      <c r="V737" s="45">
        <f t="shared" si="58"/>
        <v>1330000</v>
      </c>
      <c r="W737" s="2" t="s">
        <v>71</v>
      </c>
      <c r="X737" t="str">
        <f t="shared" si="56"/>
        <v>1000001010KERAMIK 123BAMBANGAGT602264RdTaranaki Stone60X607BOX7,56M2190000Putih1330000450876645089601330000Depok</v>
      </c>
    </row>
    <row r="738" spans="1:24" x14ac:dyDescent="0.3">
      <c r="A738" s="2">
        <v>1000001010</v>
      </c>
      <c r="B738" s="2" t="s">
        <v>63</v>
      </c>
      <c r="C738" s="2" t="s">
        <v>64</v>
      </c>
      <c r="D738" s="2" t="s">
        <v>253</v>
      </c>
      <c r="E738" s="2" t="s">
        <v>254</v>
      </c>
      <c r="F738" s="2" t="s">
        <v>67</v>
      </c>
      <c r="G738" s="3">
        <v>25</v>
      </c>
      <c r="H738" s="2" t="s">
        <v>68</v>
      </c>
      <c r="I738" s="4">
        <v>27</v>
      </c>
      <c r="J738" s="2" t="s">
        <v>69</v>
      </c>
      <c r="K738" s="3">
        <v>190000</v>
      </c>
      <c r="L738" s="3" t="s">
        <v>262</v>
      </c>
      <c r="M738" s="3">
        <v>4750000</v>
      </c>
      <c r="N738" s="5">
        <v>45090</v>
      </c>
      <c r="O738" s="43">
        <f t="shared" si="59"/>
        <v>2</v>
      </c>
      <c r="P738" s="43">
        <f t="shared" si="57"/>
        <v>6</v>
      </c>
      <c r="Q738" s="5">
        <v>45092</v>
      </c>
      <c r="R738" s="43">
        <f t="shared" si="60"/>
        <v>6</v>
      </c>
      <c r="S738" s="2"/>
      <c r="T738" s="2"/>
      <c r="U738" s="6">
        <v>0</v>
      </c>
      <c r="V738" s="45">
        <f t="shared" si="58"/>
        <v>4750000</v>
      </c>
      <c r="W738" s="2" t="s">
        <v>71</v>
      </c>
      <c r="X738" t="str">
        <f t="shared" si="56"/>
        <v>1000001010KERAMIK 123BAMBANGAGT602264RdTaranaki Stone60X6025BOX27M2190000Putih4750000450902645092604750000Depok</v>
      </c>
    </row>
    <row r="739" spans="1:24" x14ac:dyDescent="0.3">
      <c r="A739" s="2">
        <v>1000001010</v>
      </c>
      <c r="B739" s="2" t="s">
        <v>63</v>
      </c>
      <c r="C739" s="2" t="s">
        <v>64</v>
      </c>
      <c r="D739" s="2" t="s">
        <v>253</v>
      </c>
      <c r="E739" s="2" t="s">
        <v>254</v>
      </c>
      <c r="F739" s="2" t="s">
        <v>67</v>
      </c>
      <c r="G739" s="3">
        <v>12</v>
      </c>
      <c r="H739" s="2" t="s">
        <v>68</v>
      </c>
      <c r="I739" s="4">
        <v>12.96</v>
      </c>
      <c r="J739" s="2" t="s">
        <v>69</v>
      </c>
      <c r="K739" s="3">
        <v>190000</v>
      </c>
      <c r="L739" s="3" t="s">
        <v>262</v>
      </c>
      <c r="M739" s="3">
        <v>2280000</v>
      </c>
      <c r="N739" s="5">
        <v>45111</v>
      </c>
      <c r="O739" s="43">
        <f t="shared" si="59"/>
        <v>2</v>
      </c>
      <c r="P739" s="43">
        <f t="shared" si="57"/>
        <v>7</v>
      </c>
      <c r="Q739" s="5">
        <v>45111</v>
      </c>
      <c r="R739" s="43">
        <f t="shared" si="60"/>
        <v>7</v>
      </c>
      <c r="S739" s="2"/>
      <c r="T739" s="2"/>
      <c r="U739" s="2">
        <v>0</v>
      </c>
      <c r="V739" s="45">
        <f t="shared" si="58"/>
        <v>2280000</v>
      </c>
      <c r="W739" s="2" t="s">
        <v>71</v>
      </c>
      <c r="X739" t="str">
        <f t="shared" si="56"/>
        <v>1000001010KERAMIK 123BAMBANGAGT602264RdTaranaki Stone60X6012BOX12,96M2190000Putih2280000451112745111702280000Depok</v>
      </c>
    </row>
    <row r="740" spans="1:24" x14ac:dyDescent="0.3">
      <c r="A740" s="2">
        <v>1000001010</v>
      </c>
      <c r="B740" s="2" t="s">
        <v>63</v>
      </c>
      <c r="C740" s="2" t="s">
        <v>64</v>
      </c>
      <c r="D740" s="2" t="s">
        <v>241</v>
      </c>
      <c r="E740" s="2" t="s">
        <v>242</v>
      </c>
      <c r="F740" s="2" t="s">
        <v>67</v>
      </c>
      <c r="G740" s="3">
        <v>1</v>
      </c>
      <c r="H740" s="2" t="s">
        <v>68</v>
      </c>
      <c r="I740" s="4">
        <v>1.08</v>
      </c>
      <c r="J740" s="2" t="s">
        <v>69</v>
      </c>
      <c r="K740" s="3">
        <v>190000</v>
      </c>
      <c r="L740" s="3" t="s">
        <v>262</v>
      </c>
      <c r="M740" s="3">
        <v>190000</v>
      </c>
      <c r="N740" s="5">
        <v>45117</v>
      </c>
      <c r="O740" s="43">
        <f t="shared" si="59"/>
        <v>1</v>
      </c>
      <c r="P740" s="43">
        <f t="shared" si="57"/>
        <v>7</v>
      </c>
      <c r="Q740" s="5">
        <v>45117</v>
      </c>
      <c r="R740" s="43">
        <f t="shared" si="60"/>
        <v>7</v>
      </c>
      <c r="S740" s="2"/>
      <c r="T740" s="2"/>
      <c r="U740" s="2">
        <v>0</v>
      </c>
      <c r="V740" s="45">
        <f t="shared" si="58"/>
        <v>190000</v>
      </c>
      <c r="W740" s="2" t="s">
        <v>71</v>
      </c>
      <c r="X740" t="str">
        <f t="shared" si="56"/>
        <v>1000001010KERAMIK 123BAMBANGAGT602063RdPorta Black60X601BOX1,08M2190000Putih19000045117174511770190000Depok</v>
      </c>
    </row>
    <row r="741" spans="1:24" x14ac:dyDescent="0.3">
      <c r="A741" s="2">
        <v>1000001010</v>
      </c>
      <c r="B741" s="2" t="s">
        <v>63</v>
      </c>
      <c r="C741" s="2" t="s">
        <v>64</v>
      </c>
      <c r="D741" s="2" t="s">
        <v>265</v>
      </c>
      <c r="E741" s="2" t="s">
        <v>266</v>
      </c>
      <c r="F741" s="2" t="s">
        <v>67</v>
      </c>
      <c r="G741" s="3">
        <v>30</v>
      </c>
      <c r="H741" s="2" t="s">
        <v>68</v>
      </c>
      <c r="I741" s="4">
        <v>32.4</v>
      </c>
      <c r="J741" s="2" t="s">
        <v>69</v>
      </c>
      <c r="K741" s="3">
        <v>190000</v>
      </c>
      <c r="L741" s="3" t="s">
        <v>262</v>
      </c>
      <c r="M741" s="3">
        <v>5700000</v>
      </c>
      <c r="N741" s="5">
        <v>45124</v>
      </c>
      <c r="O741" s="43">
        <f t="shared" si="59"/>
        <v>1</v>
      </c>
      <c r="P741" s="43">
        <f t="shared" si="57"/>
        <v>7</v>
      </c>
      <c r="Q741" s="5">
        <v>45124</v>
      </c>
      <c r="R741" s="43">
        <f t="shared" si="60"/>
        <v>7</v>
      </c>
      <c r="S741" s="2"/>
      <c r="T741" s="2"/>
      <c r="U741" s="2">
        <v>0</v>
      </c>
      <c r="V741" s="45">
        <f t="shared" si="58"/>
        <v>5700000</v>
      </c>
      <c r="W741" s="2" t="s">
        <v>71</v>
      </c>
      <c r="X741" t="str">
        <f t="shared" si="56"/>
        <v>1000001010KERAMIK 123BAMBANGAGT602170RdBrooklyn Bone60X6030BOX32,4M2190000Putih5700000451241745124705700000Depok</v>
      </c>
    </row>
    <row r="742" spans="1:24" x14ac:dyDescent="0.3">
      <c r="A742" s="2">
        <v>1000001010</v>
      </c>
      <c r="B742" s="2" t="s">
        <v>63</v>
      </c>
      <c r="C742" s="2" t="s">
        <v>64</v>
      </c>
      <c r="D742" s="2" t="s">
        <v>265</v>
      </c>
      <c r="E742" s="2" t="s">
        <v>266</v>
      </c>
      <c r="F742" s="2" t="s">
        <v>67</v>
      </c>
      <c r="G742" s="3">
        <v>2</v>
      </c>
      <c r="H742" s="2" t="s">
        <v>68</v>
      </c>
      <c r="I742" s="4">
        <v>2.16</v>
      </c>
      <c r="J742" s="2" t="s">
        <v>69</v>
      </c>
      <c r="K742" s="3">
        <v>190000</v>
      </c>
      <c r="L742" s="3" t="s">
        <v>262</v>
      </c>
      <c r="M742" s="3">
        <v>380000</v>
      </c>
      <c r="N742" s="5">
        <v>45133</v>
      </c>
      <c r="O742" s="43">
        <f t="shared" si="59"/>
        <v>3</v>
      </c>
      <c r="P742" s="43">
        <f t="shared" si="57"/>
        <v>7</v>
      </c>
      <c r="Q742" s="5">
        <v>45133</v>
      </c>
      <c r="R742" s="43">
        <f t="shared" si="60"/>
        <v>7</v>
      </c>
      <c r="S742" s="2"/>
      <c r="T742" s="2"/>
      <c r="U742" s="2">
        <v>0</v>
      </c>
      <c r="V742" s="45">
        <f t="shared" si="58"/>
        <v>380000</v>
      </c>
      <c r="W742" s="2" t="s">
        <v>71</v>
      </c>
      <c r="X742" t="str">
        <f t="shared" si="56"/>
        <v>1000001010KERAMIK 123BAMBANGAGT602170RdBrooklyn Bone60X602BOX2,16M2190000Putih38000045133374513370380000Depok</v>
      </c>
    </row>
    <row r="743" spans="1:24" x14ac:dyDescent="0.3">
      <c r="A743" s="2">
        <v>1000001212</v>
      </c>
      <c r="B743" s="2" t="s">
        <v>72</v>
      </c>
      <c r="C743" s="2" t="s">
        <v>64</v>
      </c>
      <c r="D743" s="2" t="s">
        <v>265</v>
      </c>
      <c r="E743" s="2" t="s">
        <v>266</v>
      </c>
      <c r="F743" s="2" t="s">
        <v>67</v>
      </c>
      <c r="G743" s="3">
        <v>5</v>
      </c>
      <c r="H743" s="2" t="s">
        <v>68</v>
      </c>
      <c r="I743" s="4">
        <v>5.4</v>
      </c>
      <c r="J743" s="2" t="s">
        <v>69</v>
      </c>
      <c r="K743" s="3">
        <v>190000</v>
      </c>
      <c r="L743" s="3" t="s">
        <v>262</v>
      </c>
      <c r="M743" s="3">
        <v>950000</v>
      </c>
      <c r="N743" s="5">
        <v>45139</v>
      </c>
      <c r="O743" s="43">
        <f t="shared" si="59"/>
        <v>2</v>
      </c>
      <c r="P743" s="43">
        <f t="shared" si="57"/>
        <v>8</v>
      </c>
      <c r="Q743" s="5">
        <v>45140</v>
      </c>
      <c r="R743" s="43">
        <f t="shared" si="60"/>
        <v>8</v>
      </c>
      <c r="S743" s="2"/>
      <c r="T743" s="2"/>
      <c r="U743" s="2">
        <v>0</v>
      </c>
      <c r="V743" s="45">
        <f t="shared" si="58"/>
        <v>950000</v>
      </c>
      <c r="W743" s="2" t="s">
        <v>75</v>
      </c>
      <c r="X743" t="str">
        <f t="shared" si="56"/>
        <v>1000001212KARYA MATERIALBAMBANGAGT602170RdBrooklyn Bone60X605BOX5,4M2190000Putih95000045139284514080950000Bekasi</v>
      </c>
    </row>
    <row r="744" spans="1:24" x14ac:dyDescent="0.3">
      <c r="A744" s="2">
        <v>1000001212</v>
      </c>
      <c r="B744" s="2" t="s">
        <v>72</v>
      </c>
      <c r="C744" s="2" t="s">
        <v>64</v>
      </c>
      <c r="D744" s="2" t="s">
        <v>265</v>
      </c>
      <c r="E744" s="2" t="s">
        <v>266</v>
      </c>
      <c r="F744" s="2" t="s">
        <v>67</v>
      </c>
      <c r="G744" s="3">
        <v>3</v>
      </c>
      <c r="H744" s="2" t="s">
        <v>68</v>
      </c>
      <c r="I744" s="4">
        <v>3.24</v>
      </c>
      <c r="J744" s="2" t="s">
        <v>69</v>
      </c>
      <c r="K744" s="3">
        <v>190000</v>
      </c>
      <c r="L744" s="3" t="s">
        <v>262</v>
      </c>
      <c r="M744" s="3">
        <v>570000</v>
      </c>
      <c r="N744" s="5">
        <v>45143</v>
      </c>
      <c r="O744" s="43">
        <f t="shared" si="59"/>
        <v>6</v>
      </c>
      <c r="P744" s="43">
        <f t="shared" si="57"/>
        <v>8</v>
      </c>
      <c r="Q744" s="5">
        <v>45145</v>
      </c>
      <c r="R744" s="43">
        <f t="shared" si="60"/>
        <v>8</v>
      </c>
      <c r="S744" s="2"/>
      <c r="T744" s="2"/>
      <c r="U744" s="2">
        <v>0</v>
      </c>
      <c r="V744" s="45">
        <f t="shared" si="58"/>
        <v>570000</v>
      </c>
      <c r="W744" s="2" t="s">
        <v>75</v>
      </c>
      <c r="X744" t="str">
        <f t="shared" si="56"/>
        <v>1000001212KARYA MATERIALBAMBANGAGT602170RdBrooklyn Bone60X603BOX3,24M2190000Putih57000045143684514580570000Bekasi</v>
      </c>
    </row>
    <row r="745" spans="1:24" x14ac:dyDescent="0.3">
      <c r="A745" s="2">
        <v>1000001010</v>
      </c>
      <c r="B745" s="2" t="s">
        <v>63</v>
      </c>
      <c r="C745" s="2" t="s">
        <v>64</v>
      </c>
      <c r="D745" s="2" t="s">
        <v>263</v>
      </c>
      <c r="E745" s="2" t="s">
        <v>264</v>
      </c>
      <c r="F745" s="2" t="s">
        <v>67</v>
      </c>
      <c r="G745" s="3">
        <v>3</v>
      </c>
      <c r="H745" s="2" t="s">
        <v>68</v>
      </c>
      <c r="I745" s="4">
        <v>3.24</v>
      </c>
      <c r="J745" s="2" t="s">
        <v>69</v>
      </c>
      <c r="K745" s="3">
        <v>190000</v>
      </c>
      <c r="L745" s="3" t="s">
        <v>262</v>
      </c>
      <c r="M745" s="3">
        <v>570000</v>
      </c>
      <c r="N745" s="5">
        <v>45140</v>
      </c>
      <c r="O745" s="43">
        <f t="shared" si="59"/>
        <v>3</v>
      </c>
      <c r="P745" s="43">
        <f t="shared" si="57"/>
        <v>8</v>
      </c>
      <c r="Q745" s="5">
        <v>45140</v>
      </c>
      <c r="R745" s="43">
        <f t="shared" si="60"/>
        <v>8</v>
      </c>
      <c r="S745" s="2"/>
      <c r="T745" s="2"/>
      <c r="U745" s="2">
        <v>0</v>
      </c>
      <c r="V745" s="45">
        <f t="shared" si="58"/>
        <v>570000</v>
      </c>
      <c r="W745" s="2" t="s">
        <v>71</v>
      </c>
      <c r="X745" t="str">
        <f t="shared" si="56"/>
        <v>1000001010KERAMIK 123BAMBANGAGT605551RdStroud Walnut60X603BOX3,24M2190000Putih57000045140384514080570000Depok</v>
      </c>
    </row>
    <row r="746" spans="1:24" x14ac:dyDescent="0.3">
      <c r="A746" s="2">
        <v>1000001010</v>
      </c>
      <c r="B746" s="2" t="s">
        <v>63</v>
      </c>
      <c r="C746" s="2" t="s">
        <v>64</v>
      </c>
      <c r="D746" s="2" t="s">
        <v>263</v>
      </c>
      <c r="E746" s="2" t="s">
        <v>264</v>
      </c>
      <c r="F746" s="2" t="s">
        <v>67</v>
      </c>
      <c r="G746" s="3">
        <v>65</v>
      </c>
      <c r="H746" s="2" t="s">
        <v>68</v>
      </c>
      <c r="I746" s="4">
        <v>70.2</v>
      </c>
      <c r="J746" s="2" t="s">
        <v>69</v>
      </c>
      <c r="K746" s="3">
        <v>190000</v>
      </c>
      <c r="L746" s="3" t="s">
        <v>262</v>
      </c>
      <c r="M746" s="3">
        <v>12350000</v>
      </c>
      <c r="N746" s="5">
        <v>45132</v>
      </c>
      <c r="O746" s="43">
        <f t="shared" si="59"/>
        <v>2</v>
      </c>
      <c r="P746" s="43">
        <f t="shared" si="57"/>
        <v>7</v>
      </c>
      <c r="Q746" s="5">
        <v>45146</v>
      </c>
      <c r="R746" s="43">
        <f t="shared" si="60"/>
        <v>8</v>
      </c>
      <c r="S746" s="2"/>
      <c r="T746" s="2"/>
      <c r="U746" s="2">
        <v>0</v>
      </c>
      <c r="V746" s="45">
        <f t="shared" si="58"/>
        <v>12350000</v>
      </c>
      <c r="W746" s="2" t="s">
        <v>71</v>
      </c>
      <c r="X746" t="str">
        <f t="shared" si="56"/>
        <v>1000001010KERAMIK 123BAMBANGAGT605551RdStroud Walnut60X6065BOX70,2M2190000Putih123500004513227451468012350000Depok</v>
      </c>
    </row>
    <row r="747" spans="1:24" x14ac:dyDescent="0.3">
      <c r="A747" s="2">
        <v>1000001010</v>
      </c>
      <c r="B747" s="2" t="s">
        <v>63</v>
      </c>
      <c r="C747" s="2" t="s">
        <v>82</v>
      </c>
      <c r="D747" s="2" t="s">
        <v>263</v>
      </c>
      <c r="E747" s="2" t="s">
        <v>264</v>
      </c>
      <c r="F747" s="2" t="s">
        <v>67</v>
      </c>
      <c r="G747" s="3">
        <v>10</v>
      </c>
      <c r="H747" s="2" t="s">
        <v>68</v>
      </c>
      <c r="I747" s="4">
        <v>10.8</v>
      </c>
      <c r="J747" s="2" t="s">
        <v>69</v>
      </c>
      <c r="K747" s="3">
        <v>190000</v>
      </c>
      <c r="L747" s="3" t="s">
        <v>262</v>
      </c>
      <c r="M747" s="3">
        <v>1900000</v>
      </c>
      <c r="N747" s="5">
        <v>45190</v>
      </c>
      <c r="O747" s="43">
        <f t="shared" si="59"/>
        <v>4</v>
      </c>
      <c r="P747" s="43">
        <f t="shared" si="57"/>
        <v>9</v>
      </c>
      <c r="Q747" s="5">
        <v>45191</v>
      </c>
      <c r="R747" s="43">
        <f t="shared" si="60"/>
        <v>9</v>
      </c>
      <c r="S747" s="2"/>
      <c r="T747" s="2"/>
      <c r="U747" s="6">
        <v>0</v>
      </c>
      <c r="V747" s="45">
        <f t="shared" si="58"/>
        <v>1900000</v>
      </c>
      <c r="W747" s="2" t="s">
        <v>71</v>
      </c>
      <c r="X747" t="str">
        <f t="shared" si="56"/>
        <v>1000001010KERAMIK 123RIZALAGT605551RdStroud Walnut60X6010BOX10,8M2190000Putih1900000451904945191901900000Depok</v>
      </c>
    </row>
    <row r="748" spans="1:24" x14ac:dyDescent="0.3">
      <c r="A748" s="2">
        <v>1000001010</v>
      </c>
      <c r="B748" s="2" t="s">
        <v>63</v>
      </c>
      <c r="C748" s="2" t="s">
        <v>82</v>
      </c>
      <c r="D748" s="2" t="s">
        <v>245</v>
      </c>
      <c r="E748" s="2" t="s">
        <v>246</v>
      </c>
      <c r="F748" s="2" t="s">
        <v>67</v>
      </c>
      <c r="G748" s="3">
        <v>54</v>
      </c>
      <c r="H748" s="2" t="s">
        <v>68</v>
      </c>
      <c r="I748" s="4">
        <v>58.32</v>
      </c>
      <c r="J748" s="2" t="s">
        <v>69</v>
      </c>
      <c r="K748" s="3">
        <v>190000</v>
      </c>
      <c r="L748" s="3" t="s">
        <v>262</v>
      </c>
      <c r="M748" s="3">
        <v>10260000</v>
      </c>
      <c r="N748" s="5">
        <v>45190</v>
      </c>
      <c r="O748" s="43">
        <f t="shared" si="59"/>
        <v>4</v>
      </c>
      <c r="P748" s="43">
        <f t="shared" si="57"/>
        <v>9</v>
      </c>
      <c r="Q748" s="5">
        <v>45199</v>
      </c>
      <c r="R748" s="43">
        <f t="shared" si="60"/>
        <v>9</v>
      </c>
      <c r="S748" s="2"/>
      <c r="T748" s="2"/>
      <c r="U748" s="6">
        <v>0</v>
      </c>
      <c r="V748" s="45">
        <f t="shared" si="58"/>
        <v>10260000</v>
      </c>
      <c r="W748" s="2" t="s">
        <v>71</v>
      </c>
      <c r="X748" t="str">
        <f t="shared" si="56"/>
        <v>1000001010KERAMIK 123RIZALAGT602406RdArcade Perla60X6054BOX58,32M2190000Putih102600004519049451999010260000Depok</v>
      </c>
    </row>
    <row r="749" spans="1:24" x14ac:dyDescent="0.3">
      <c r="A749" s="2">
        <v>1000001212</v>
      </c>
      <c r="B749" s="2" t="s">
        <v>72</v>
      </c>
      <c r="C749" s="2" t="s">
        <v>64</v>
      </c>
      <c r="D749" s="2" t="s">
        <v>255</v>
      </c>
      <c r="E749" s="2" t="s">
        <v>256</v>
      </c>
      <c r="F749" s="2" t="s">
        <v>67</v>
      </c>
      <c r="G749" s="3">
        <v>60</v>
      </c>
      <c r="H749" s="2" t="s">
        <v>68</v>
      </c>
      <c r="I749" s="4">
        <v>64.8</v>
      </c>
      <c r="J749" s="2" t="s">
        <v>69</v>
      </c>
      <c r="K749" s="3">
        <v>190000</v>
      </c>
      <c r="L749" s="3" t="s">
        <v>262</v>
      </c>
      <c r="M749" s="3">
        <v>11400000</v>
      </c>
      <c r="N749" s="5">
        <v>45171</v>
      </c>
      <c r="O749" s="43">
        <f t="shared" si="59"/>
        <v>6</v>
      </c>
      <c r="P749" s="43">
        <f t="shared" si="57"/>
        <v>9</v>
      </c>
      <c r="Q749" s="5">
        <v>45171</v>
      </c>
      <c r="R749" s="43">
        <f t="shared" si="60"/>
        <v>9</v>
      </c>
      <c r="S749" s="2"/>
      <c r="T749" s="2"/>
      <c r="U749" s="2">
        <v>0</v>
      </c>
      <c r="V749" s="45">
        <f t="shared" si="58"/>
        <v>11400000</v>
      </c>
      <c r="W749" s="2" t="s">
        <v>75</v>
      </c>
      <c r="X749" t="str">
        <f t="shared" si="56"/>
        <v>1000001212KARYA MATERIALBAMBANGAGT602417RdHollywood Vanila60X6060BOX64,8M2190000Putih114000004517169451719011400000Bekasi</v>
      </c>
    </row>
    <row r="750" spans="1:24" x14ac:dyDescent="0.3">
      <c r="A750" s="2">
        <v>1000001212</v>
      </c>
      <c r="B750" s="2" t="s">
        <v>72</v>
      </c>
      <c r="C750" s="2" t="s">
        <v>64</v>
      </c>
      <c r="D750" s="2" t="s">
        <v>249</v>
      </c>
      <c r="E750" s="2" t="s">
        <v>250</v>
      </c>
      <c r="F750" s="2" t="s">
        <v>67</v>
      </c>
      <c r="G750" s="3">
        <v>19</v>
      </c>
      <c r="H750" s="2" t="s">
        <v>68</v>
      </c>
      <c r="I750" s="4">
        <v>20.52</v>
      </c>
      <c r="J750" s="2" t="s">
        <v>69</v>
      </c>
      <c r="K750" s="3">
        <v>190000</v>
      </c>
      <c r="L750" s="3" t="s">
        <v>262</v>
      </c>
      <c r="M750" s="3">
        <v>3610000</v>
      </c>
      <c r="N750" s="5">
        <v>45213</v>
      </c>
      <c r="O750" s="43">
        <f t="shared" si="59"/>
        <v>6</v>
      </c>
      <c r="P750" s="43">
        <f t="shared" si="57"/>
        <v>10</v>
      </c>
      <c r="Q750" s="5">
        <v>45215</v>
      </c>
      <c r="R750" s="43">
        <f t="shared" si="60"/>
        <v>10</v>
      </c>
      <c r="S750" s="2"/>
      <c r="T750" s="2"/>
      <c r="U750" s="6">
        <v>0</v>
      </c>
      <c r="V750" s="45">
        <f t="shared" si="58"/>
        <v>3610000</v>
      </c>
      <c r="W750" s="2" t="s">
        <v>75</v>
      </c>
      <c r="X750" t="str">
        <f t="shared" si="56"/>
        <v>1000001212KARYA MATERIALBAMBANGAGT605519CRdStanford Black60X6019BOX20,52M2190000Putih361000045213610452151003610000Bekasi</v>
      </c>
    </row>
    <row r="751" spans="1:24" x14ac:dyDescent="0.3">
      <c r="A751" s="2">
        <v>1000001212</v>
      </c>
      <c r="B751" s="2" t="s">
        <v>72</v>
      </c>
      <c r="C751" s="2" t="s">
        <v>64</v>
      </c>
      <c r="D751" s="2" t="s">
        <v>255</v>
      </c>
      <c r="E751" s="2" t="s">
        <v>256</v>
      </c>
      <c r="F751" s="2" t="s">
        <v>67</v>
      </c>
      <c r="G751" s="3">
        <v>120</v>
      </c>
      <c r="H751" s="2" t="s">
        <v>68</v>
      </c>
      <c r="I751" s="4">
        <v>129.6</v>
      </c>
      <c r="J751" s="2" t="s">
        <v>69</v>
      </c>
      <c r="K751" s="3">
        <v>190000</v>
      </c>
      <c r="L751" s="3" t="s">
        <v>262</v>
      </c>
      <c r="M751" s="3">
        <v>22800000</v>
      </c>
      <c r="N751" s="5">
        <v>45216</v>
      </c>
      <c r="O751" s="43">
        <f t="shared" si="59"/>
        <v>2</v>
      </c>
      <c r="P751" s="43">
        <f t="shared" si="57"/>
        <v>10</v>
      </c>
      <c r="Q751" s="5">
        <v>45217</v>
      </c>
      <c r="R751" s="43">
        <f t="shared" si="60"/>
        <v>10</v>
      </c>
      <c r="S751" s="2"/>
      <c r="T751" s="2"/>
      <c r="U751" s="6">
        <v>0</v>
      </c>
      <c r="V751" s="45">
        <f t="shared" si="58"/>
        <v>22800000</v>
      </c>
      <c r="W751" s="2" t="s">
        <v>75</v>
      </c>
      <c r="X751" t="str">
        <f t="shared" si="56"/>
        <v>1000001212KARYA MATERIALBAMBANGAGT602417RdHollywood Vanila60X60120BOX129,6M2190000Putih22800000452162104521710022800000Bekasi</v>
      </c>
    </row>
    <row r="752" spans="1:24" x14ac:dyDescent="0.3">
      <c r="A752" s="2">
        <v>1000001010</v>
      </c>
      <c r="B752" s="2" t="s">
        <v>63</v>
      </c>
      <c r="C752" s="2" t="s">
        <v>82</v>
      </c>
      <c r="D752" s="2" t="s">
        <v>239</v>
      </c>
      <c r="E752" s="2" t="s">
        <v>240</v>
      </c>
      <c r="F752" s="2" t="s">
        <v>67</v>
      </c>
      <c r="G752" s="3">
        <v>20</v>
      </c>
      <c r="H752" s="2" t="s">
        <v>68</v>
      </c>
      <c r="I752" s="4">
        <v>21.6</v>
      </c>
      <c r="J752" s="2" t="s">
        <v>69</v>
      </c>
      <c r="K752" s="3">
        <v>190000</v>
      </c>
      <c r="L752" s="3" t="s">
        <v>262</v>
      </c>
      <c r="M752" s="3">
        <v>3800000</v>
      </c>
      <c r="N752" s="5">
        <v>45217</v>
      </c>
      <c r="O752" s="43">
        <f t="shared" si="59"/>
        <v>3</v>
      </c>
      <c r="P752" s="43">
        <f t="shared" si="57"/>
        <v>10</v>
      </c>
      <c r="Q752" s="5">
        <v>45218</v>
      </c>
      <c r="R752" s="43">
        <f t="shared" si="60"/>
        <v>10</v>
      </c>
      <c r="S752" s="2"/>
      <c r="T752" s="2"/>
      <c r="U752" s="6">
        <v>0</v>
      </c>
      <c r="V752" s="45">
        <f t="shared" si="58"/>
        <v>3800000</v>
      </c>
      <c r="W752" s="2" t="s">
        <v>71</v>
      </c>
      <c r="X752" t="str">
        <f t="shared" si="56"/>
        <v>1000001010KERAMIK 123RIZALAGT602407RdArcade Grigio60X6020BOX21,6M2190000Putih380000045217310452181003800000Depok</v>
      </c>
    </row>
    <row r="753" spans="1:24" x14ac:dyDescent="0.3">
      <c r="A753" s="2">
        <v>1000001212</v>
      </c>
      <c r="B753" s="2" t="s">
        <v>72</v>
      </c>
      <c r="C753" s="2" t="s">
        <v>64</v>
      </c>
      <c r="D753" s="2" t="s">
        <v>255</v>
      </c>
      <c r="E753" s="2" t="s">
        <v>256</v>
      </c>
      <c r="F753" s="2" t="s">
        <v>67</v>
      </c>
      <c r="G753" s="3">
        <v>1</v>
      </c>
      <c r="H753" s="2" t="s">
        <v>68</v>
      </c>
      <c r="I753" s="4">
        <v>1.08</v>
      </c>
      <c r="J753" s="2" t="s">
        <v>69</v>
      </c>
      <c r="K753" s="3">
        <v>190000</v>
      </c>
      <c r="L753" s="3" t="s">
        <v>262</v>
      </c>
      <c r="M753" s="3">
        <v>190000</v>
      </c>
      <c r="N753" s="5">
        <v>45218</v>
      </c>
      <c r="O753" s="43">
        <f t="shared" si="59"/>
        <v>4</v>
      </c>
      <c r="P753" s="43">
        <f t="shared" si="57"/>
        <v>10</v>
      </c>
      <c r="Q753" s="5">
        <v>45222</v>
      </c>
      <c r="R753" s="43">
        <f t="shared" si="60"/>
        <v>10</v>
      </c>
      <c r="S753" s="2"/>
      <c r="T753" s="2"/>
      <c r="U753" s="6">
        <v>0</v>
      </c>
      <c r="V753" s="45">
        <f t="shared" si="58"/>
        <v>190000</v>
      </c>
      <c r="W753" s="2" t="s">
        <v>75</v>
      </c>
      <c r="X753" t="str">
        <f t="shared" si="56"/>
        <v>1000001212KARYA MATERIALBAMBANGAGT602417RdHollywood Vanila60X601BOX1,08M2190000Putih1900004521841045222100190000Bekasi</v>
      </c>
    </row>
    <row r="754" spans="1:24" x14ac:dyDescent="0.3">
      <c r="A754" s="2">
        <v>1000001010</v>
      </c>
      <c r="B754" s="2" t="s">
        <v>63</v>
      </c>
      <c r="C754" s="2" t="s">
        <v>82</v>
      </c>
      <c r="D754" s="2" t="s">
        <v>245</v>
      </c>
      <c r="E754" s="2" t="s">
        <v>246</v>
      </c>
      <c r="F754" s="2" t="s">
        <v>67</v>
      </c>
      <c r="G754" s="3">
        <v>5</v>
      </c>
      <c r="H754" s="2" t="s">
        <v>68</v>
      </c>
      <c r="I754" s="4">
        <v>5.4</v>
      </c>
      <c r="J754" s="2" t="s">
        <v>69</v>
      </c>
      <c r="K754" s="3">
        <v>190000</v>
      </c>
      <c r="L754" s="3" t="s">
        <v>262</v>
      </c>
      <c r="M754" s="3">
        <v>950000</v>
      </c>
      <c r="N754" s="5">
        <v>45195</v>
      </c>
      <c r="O754" s="43">
        <f t="shared" si="59"/>
        <v>2</v>
      </c>
      <c r="P754" s="43">
        <f t="shared" si="57"/>
        <v>9</v>
      </c>
      <c r="Q754" s="5">
        <v>45222</v>
      </c>
      <c r="R754" s="43">
        <f t="shared" si="60"/>
        <v>10</v>
      </c>
      <c r="S754" s="2"/>
      <c r="T754" s="2"/>
      <c r="U754" s="6">
        <v>0</v>
      </c>
      <c r="V754" s="45">
        <f t="shared" si="58"/>
        <v>950000</v>
      </c>
      <c r="W754" s="2" t="s">
        <v>71</v>
      </c>
      <c r="X754" t="str">
        <f t="shared" si="56"/>
        <v>1000001010KERAMIK 123RIZALAGT602406RdArcade Perla60X605BOX5,4M2190000Putih950000451952945222100950000Depok</v>
      </c>
    </row>
    <row r="755" spans="1:24" x14ac:dyDescent="0.3">
      <c r="A755" s="2">
        <v>1000001010</v>
      </c>
      <c r="B755" s="2" t="s">
        <v>63</v>
      </c>
      <c r="C755" s="2" t="s">
        <v>82</v>
      </c>
      <c r="D755" s="2" t="s">
        <v>265</v>
      </c>
      <c r="E755" s="2" t="s">
        <v>266</v>
      </c>
      <c r="F755" s="2" t="s">
        <v>67</v>
      </c>
      <c r="G755" s="3">
        <v>25</v>
      </c>
      <c r="H755" s="2" t="s">
        <v>68</v>
      </c>
      <c r="I755" s="4">
        <v>27</v>
      </c>
      <c r="J755" s="2" t="s">
        <v>69</v>
      </c>
      <c r="K755" s="3">
        <v>190000</v>
      </c>
      <c r="L755" s="3" t="s">
        <v>262</v>
      </c>
      <c r="M755" s="3">
        <v>4750000</v>
      </c>
      <c r="N755" s="5">
        <v>45226</v>
      </c>
      <c r="O755" s="43">
        <f t="shared" si="59"/>
        <v>5</v>
      </c>
      <c r="P755" s="43">
        <f t="shared" si="57"/>
        <v>10</v>
      </c>
      <c r="Q755" s="5">
        <v>45227</v>
      </c>
      <c r="R755" s="43">
        <f t="shared" si="60"/>
        <v>10</v>
      </c>
      <c r="S755" s="2"/>
      <c r="T755" s="2"/>
      <c r="U755" s="6">
        <v>0</v>
      </c>
      <c r="V755" s="45">
        <f t="shared" si="58"/>
        <v>4750000</v>
      </c>
      <c r="W755" s="2" t="s">
        <v>71</v>
      </c>
      <c r="X755" t="str">
        <f t="shared" si="56"/>
        <v>1000001010KERAMIK 123RIZALAGT602170RdBrooklyn Bone60X6025BOX27M2190000Putih475000045226510452271004750000Depok</v>
      </c>
    </row>
    <row r="756" spans="1:24" x14ac:dyDescent="0.3">
      <c r="A756" s="2">
        <v>1000001010</v>
      </c>
      <c r="B756" s="2" t="s">
        <v>63</v>
      </c>
      <c r="C756" s="2" t="s">
        <v>82</v>
      </c>
      <c r="D756" s="2" t="s">
        <v>237</v>
      </c>
      <c r="E756" s="2" t="s">
        <v>238</v>
      </c>
      <c r="F756" s="2" t="s">
        <v>67</v>
      </c>
      <c r="G756" s="3">
        <v>12</v>
      </c>
      <c r="H756" s="2" t="s">
        <v>68</v>
      </c>
      <c r="I756" s="4">
        <v>12.96</v>
      </c>
      <c r="J756" s="2" t="s">
        <v>69</v>
      </c>
      <c r="K756" s="3">
        <v>190000</v>
      </c>
      <c r="L756" s="3" t="s">
        <v>262</v>
      </c>
      <c r="M756" s="3">
        <v>2280000</v>
      </c>
      <c r="N756" s="5">
        <v>45226</v>
      </c>
      <c r="O756" s="43">
        <f t="shared" si="59"/>
        <v>5</v>
      </c>
      <c r="P756" s="43">
        <f t="shared" si="57"/>
        <v>10</v>
      </c>
      <c r="Q756" s="5">
        <v>45227</v>
      </c>
      <c r="R756" s="43">
        <f t="shared" si="60"/>
        <v>10</v>
      </c>
      <c r="S756" s="2"/>
      <c r="T756" s="2"/>
      <c r="U756" s="6">
        <v>0</v>
      </c>
      <c r="V756" s="45">
        <f t="shared" si="58"/>
        <v>2280000</v>
      </c>
      <c r="W756" s="2" t="s">
        <v>71</v>
      </c>
      <c r="X756" t="str">
        <f t="shared" si="56"/>
        <v>1000001010KERAMIK 123RIZALAGT602172RdBrooklyn Charcoal60X6012BOX12,96M2190000Putih228000045226510452271002280000Depok</v>
      </c>
    </row>
    <row r="757" spans="1:24" x14ac:dyDescent="0.3">
      <c r="A757" s="2">
        <v>1000001010</v>
      </c>
      <c r="B757" s="2" t="s">
        <v>63</v>
      </c>
      <c r="C757" s="2" t="s">
        <v>82</v>
      </c>
      <c r="D757" s="2" t="s">
        <v>245</v>
      </c>
      <c r="E757" s="2" t="s">
        <v>246</v>
      </c>
      <c r="F757" s="2" t="s">
        <v>67</v>
      </c>
      <c r="G757" s="3">
        <v>1</v>
      </c>
      <c r="H757" s="2" t="s">
        <v>68</v>
      </c>
      <c r="I757" s="4">
        <v>1.08</v>
      </c>
      <c r="J757" s="2" t="s">
        <v>69</v>
      </c>
      <c r="K757" s="3">
        <v>190000</v>
      </c>
      <c r="L757" s="3" t="s">
        <v>262</v>
      </c>
      <c r="M757" s="3">
        <v>190000</v>
      </c>
      <c r="N757" s="5">
        <v>45203</v>
      </c>
      <c r="O757" s="43">
        <f t="shared" si="59"/>
        <v>3</v>
      </c>
      <c r="P757" s="43">
        <f t="shared" si="57"/>
        <v>10</v>
      </c>
      <c r="Q757" s="5">
        <v>45204</v>
      </c>
      <c r="R757" s="43">
        <f t="shared" si="60"/>
        <v>10</v>
      </c>
      <c r="S757" s="2"/>
      <c r="T757" s="2"/>
      <c r="U757" s="6">
        <v>0</v>
      </c>
      <c r="V757" s="45">
        <f t="shared" si="58"/>
        <v>190000</v>
      </c>
      <c r="W757" s="2" t="s">
        <v>71</v>
      </c>
      <c r="X757" t="str">
        <f t="shared" si="56"/>
        <v>1000001010KERAMIK 123RIZALAGT602406RdArcade Perla60X601BOX1,08M2190000Putih1900004520331045204100190000Depok</v>
      </c>
    </row>
    <row r="758" spans="1:24" x14ac:dyDescent="0.3">
      <c r="A758" s="2">
        <v>1000001010</v>
      </c>
      <c r="B758" s="2" t="s">
        <v>63</v>
      </c>
      <c r="C758" s="2" t="s">
        <v>82</v>
      </c>
      <c r="D758" s="2" t="s">
        <v>269</v>
      </c>
      <c r="E758" s="2" t="s">
        <v>270</v>
      </c>
      <c r="F758" s="2" t="s">
        <v>67</v>
      </c>
      <c r="G758" s="3">
        <v>25</v>
      </c>
      <c r="H758" s="2" t="s">
        <v>68</v>
      </c>
      <c r="I758" s="4">
        <v>27</v>
      </c>
      <c r="J758" s="2" t="s">
        <v>69</v>
      </c>
      <c r="K758" s="3">
        <v>190000</v>
      </c>
      <c r="L758" s="3" t="s">
        <v>262</v>
      </c>
      <c r="M758" s="3">
        <v>4750000</v>
      </c>
      <c r="N758" s="5">
        <v>45202</v>
      </c>
      <c r="O758" s="43">
        <f t="shared" si="59"/>
        <v>2</v>
      </c>
      <c r="P758" s="43">
        <f t="shared" si="57"/>
        <v>10</v>
      </c>
      <c r="Q758" s="5">
        <v>45205</v>
      </c>
      <c r="R758" s="43">
        <f t="shared" si="60"/>
        <v>10</v>
      </c>
      <c r="S758" s="2"/>
      <c r="T758" s="2"/>
      <c r="U758" s="6">
        <v>0</v>
      </c>
      <c r="V758" s="45">
        <f t="shared" si="58"/>
        <v>4750000</v>
      </c>
      <c r="W758" s="2" t="s">
        <v>71</v>
      </c>
      <c r="X758" t="str">
        <f t="shared" si="56"/>
        <v>1000001010KERAMIK 123RIZALAGT605513RdSydney Perla60X6025BOX27M2190000Putih475000045202210452051004750000Depok</v>
      </c>
    </row>
    <row r="759" spans="1:24" x14ac:dyDescent="0.3">
      <c r="A759" s="2">
        <v>1000001212</v>
      </c>
      <c r="B759" s="2" t="s">
        <v>72</v>
      </c>
      <c r="C759" s="2" t="s">
        <v>64</v>
      </c>
      <c r="D759" s="2" t="s">
        <v>255</v>
      </c>
      <c r="E759" s="2" t="s">
        <v>256</v>
      </c>
      <c r="F759" s="2" t="s">
        <v>67</v>
      </c>
      <c r="G759" s="3">
        <v>-1</v>
      </c>
      <c r="H759" s="2" t="s">
        <v>68</v>
      </c>
      <c r="I759" s="4">
        <v>-1.08</v>
      </c>
      <c r="J759" s="2" t="s">
        <v>69</v>
      </c>
      <c r="K759" s="3">
        <v>190000</v>
      </c>
      <c r="L759" s="3" t="s">
        <v>262</v>
      </c>
      <c r="M759" s="3">
        <v>-190000</v>
      </c>
      <c r="N759" s="5">
        <v>45222</v>
      </c>
      <c r="O759" s="43">
        <f t="shared" si="59"/>
        <v>1</v>
      </c>
      <c r="P759" s="43">
        <f t="shared" si="57"/>
        <v>10</v>
      </c>
      <c r="Q759" s="5">
        <v>45223</v>
      </c>
      <c r="R759" s="43">
        <f t="shared" si="60"/>
        <v>10</v>
      </c>
      <c r="S759" s="2"/>
      <c r="T759" s="2"/>
      <c r="U759" s="6">
        <v>0</v>
      </c>
      <c r="V759" s="45">
        <f t="shared" si="58"/>
        <v>-190000</v>
      </c>
      <c r="W759" s="2" t="s">
        <v>75</v>
      </c>
      <c r="X759" t="str">
        <f t="shared" si="56"/>
        <v>1000001212KARYA MATERIALBAMBANGAGT602417RdHollywood Vanila60X60-1BOX-1,08M2190000Putih-1900004522211045223100-190000Bekasi</v>
      </c>
    </row>
    <row r="760" spans="1:24" x14ac:dyDescent="0.3">
      <c r="A760" s="2">
        <v>1000001010</v>
      </c>
      <c r="B760" s="2" t="s">
        <v>63</v>
      </c>
      <c r="C760" s="2" t="s">
        <v>82</v>
      </c>
      <c r="D760" s="2" t="s">
        <v>245</v>
      </c>
      <c r="E760" s="2" t="s">
        <v>246</v>
      </c>
      <c r="F760" s="2" t="s">
        <v>67</v>
      </c>
      <c r="G760" s="3">
        <v>-1</v>
      </c>
      <c r="H760" s="2" t="s">
        <v>68</v>
      </c>
      <c r="I760" s="4">
        <v>-1.08</v>
      </c>
      <c r="J760" s="2" t="s">
        <v>69</v>
      </c>
      <c r="K760" s="3">
        <v>190000</v>
      </c>
      <c r="L760" s="3" t="s">
        <v>262</v>
      </c>
      <c r="M760" s="3">
        <v>-190000</v>
      </c>
      <c r="N760" s="5">
        <v>45203</v>
      </c>
      <c r="O760" s="43">
        <f t="shared" si="59"/>
        <v>3</v>
      </c>
      <c r="P760" s="43">
        <f t="shared" si="57"/>
        <v>10</v>
      </c>
      <c r="Q760" s="5">
        <v>45203</v>
      </c>
      <c r="R760" s="43">
        <f t="shared" si="60"/>
        <v>10</v>
      </c>
      <c r="S760" s="2"/>
      <c r="T760" s="2"/>
      <c r="U760" s="6">
        <v>0</v>
      </c>
      <c r="V760" s="45">
        <f t="shared" si="58"/>
        <v>-190000</v>
      </c>
      <c r="W760" s="2" t="s">
        <v>71</v>
      </c>
      <c r="X760" t="str">
        <f t="shared" si="56"/>
        <v>1000001010KERAMIK 123RIZALAGT602406RdArcade Perla60X60-1BOX-1,08M2190000Putih-1900004520331045203100-190000Depok</v>
      </c>
    </row>
    <row r="761" spans="1:24" x14ac:dyDescent="0.3">
      <c r="A761" s="2">
        <v>1000001212</v>
      </c>
      <c r="B761" s="2" t="s">
        <v>72</v>
      </c>
      <c r="C761" s="2" t="s">
        <v>64</v>
      </c>
      <c r="D761" s="2" t="s">
        <v>255</v>
      </c>
      <c r="E761" s="2" t="s">
        <v>256</v>
      </c>
      <c r="F761" s="2" t="s">
        <v>67</v>
      </c>
      <c r="G761" s="3">
        <v>70</v>
      </c>
      <c r="H761" s="2" t="s">
        <v>68</v>
      </c>
      <c r="I761" s="4">
        <v>75.599999999999994</v>
      </c>
      <c r="J761" s="2" t="s">
        <v>69</v>
      </c>
      <c r="K761" s="3">
        <v>190000</v>
      </c>
      <c r="L761" s="3" t="s">
        <v>262</v>
      </c>
      <c r="M761" s="3">
        <v>13300000</v>
      </c>
      <c r="N761" s="5">
        <v>45251</v>
      </c>
      <c r="O761" s="43">
        <f t="shared" si="59"/>
        <v>2</v>
      </c>
      <c r="P761" s="43">
        <f t="shared" si="57"/>
        <v>11</v>
      </c>
      <c r="Q761" s="5">
        <v>45254</v>
      </c>
      <c r="R761" s="43">
        <f t="shared" si="60"/>
        <v>11</v>
      </c>
      <c r="S761" s="2"/>
      <c r="T761" s="2"/>
      <c r="U761" s="6">
        <v>0</v>
      </c>
      <c r="V761" s="45">
        <f t="shared" si="58"/>
        <v>13300000</v>
      </c>
      <c r="W761" s="2" t="s">
        <v>75</v>
      </c>
      <c r="X761" t="str">
        <f t="shared" si="56"/>
        <v>1000001212KARYA MATERIALBAMBANGAGT602417RdHollywood Vanila60X6070BOX75,6M2190000Putih13300000452512114525411013300000Bekasi</v>
      </c>
    </row>
    <row r="762" spans="1:24" x14ac:dyDescent="0.3">
      <c r="A762" s="2">
        <v>1000001212</v>
      </c>
      <c r="B762" s="2" t="s">
        <v>72</v>
      </c>
      <c r="C762" s="2" t="s">
        <v>64</v>
      </c>
      <c r="D762" s="2" t="s">
        <v>255</v>
      </c>
      <c r="E762" s="2" t="s">
        <v>256</v>
      </c>
      <c r="F762" s="2" t="s">
        <v>67</v>
      </c>
      <c r="G762" s="3">
        <v>8</v>
      </c>
      <c r="H762" s="2" t="s">
        <v>68</v>
      </c>
      <c r="I762" s="4">
        <v>8.64</v>
      </c>
      <c r="J762" s="2" t="s">
        <v>69</v>
      </c>
      <c r="K762" s="3">
        <v>190000</v>
      </c>
      <c r="L762" s="3" t="s">
        <v>262</v>
      </c>
      <c r="M762" s="3">
        <v>1520000</v>
      </c>
      <c r="N762" s="5">
        <v>45259</v>
      </c>
      <c r="O762" s="43">
        <f t="shared" si="59"/>
        <v>3</v>
      </c>
      <c r="P762" s="43">
        <f t="shared" si="57"/>
        <v>11</v>
      </c>
      <c r="Q762" s="5">
        <v>45259</v>
      </c>
      <c r="R762" s="43">
        <f t="shared" si="60"/>
        <v>11</v>
      </c>
      <c r="S762" s="2"/>
      <c r="T762" s="2"/>
      <c r="U762" s="6">
        <v>0</v>
      </c>
      <c r="V762" s="45">
        <f t="shared" si="58"/>
        <v>1520000</v>
      </c>
      <c r="W762" s="2" t="s">
        <v>75</v>
      </c>
      <c r="X762" t="str">
        <f t="shared" si="56"/>
        <v>1000001212KARYA MATERIALBAMBANGAGT602417RdHollywood Vanila60X608BOX8,64M2190000Putih152000045259311452591101520000Bekasi</v>
      </c>
    </row>
    <row r="763" spans="1:24" x14ac:dyDescent="0.3">
      <c r="A763" s="2">
        <v>1000001010</v>
      </c>
      <c r="B763" s="2" t="s">
        <v>63</v>
      </c>
      <c r="C763" s="2" t="s">
        <v>82</v>
      </c>
      <c r="D763" s="2" t="s">
        <v>255</v>
      </c>
      <c r="E763" s="2" t="s">
        <v>256</v>
      </c>
      <c r="F763" s="2" t="s">
        <v>67</v>
      </c>
      <c r="G763" s="3">
        <v>17</v>
      </c>
      <c r="H763" s="2" t="s">
        <v>68</v>
      </c>
      <c r="I763" s="4">
        <v>18.36</v>
      </c>
      <c r="J763" s="2" t="s">
        <v>69</v>
      </c>
      <c r="K763" s="3">
        <v>190000</v>
      </c>
      <c r="L763" s="3" t="s">
        <v>262</v>
      </c>
      <c r="M763" s="3">
        <v>3230000</v>
      </c>
      <c r="N763" s="5">
        <v>45230</v>
      </c>
      <c r="O763" s="43">
        <f t="shared" si="59"/>
        <v>2</v>
      </c>
      <c r="P763" s="43">
        <f t="shared" si="57"/>
        <v>10</v>
      </c>
      <c r="Q763" s="5">
        <v>45231</v>
      </c>
      <c r="R763" s="43">
        <f t="shared" si="60"/>
        <v>11</v>
      </c>
      <c r="S763" s="2"/>
      <c r="T763" s="2"/>
      <c r="U763" s="6">
        <v>0</v>
      </c>
      <c r="V763" s="45">
        <f t="shared" si="58"/>
        <v>3230000</v>
      </c>
      <c r="W763" s="2" t="s">
        <v>71</v>
      </c>
      <c r="X763" t="str">
        <f t="shared" si="56"/>
        <v>1000001010KERAMIK 123RIZALAGT602417RdHollywood Vanila60X6017BOX18,36M2190000Putih323000045230210452311103230000Depok</v>
      </c>
    </row>
    <row r="764" spans="1:24" x14ac:dyDescent="0.3">
      <c r="A764" s="2">
        <v>1000001111</v>
      </c>
      <c r="B764" s="2" t="s">
        <v>131</v>
      </c>
      <c r="C764" s="2" t="s">
        <v>132</v>
      </c>
      <c r="D764" s="2" t="s">
        <v>249</v>
      </c>
      <c r="E764" s="2" t="s">
        <v>250</v>
      </c>
      <c r="F764" s="2" t="s">
        <v>67</v>
      </c>
      <c r="G764" s="3">
        <v>40</v>
      </c>
      <c r="H764" s="2" t="s">
        <v>68</v>
      </c>
      <c r="I764" s="4">
        <v>43.2</v>
      </c>
      <c r="J764" s="2" t="s">
        <v>69</v>
      </c>
      <c r="K764" s="3">
        <v>190000</v>
      </c>
      <c r="L764" s="3" t="s">
        <v>262</v>
      </c>
      <c r="M764" s="3">
        <v>7600000</v>
      </c>
      <c r="N764" s="5">
        <v>45281</v>
      </c>
      <c r="O764" s="43">
        <f t="shared" si="59"/>
        <v>4</v>
      </c>
      <c r="P764" s="43">
        <f t="shared" si="57"/>
        <v>12</v>
      </c>
      <c r="Q764" s="5">
        <v>45286</v>
      </c>
      <c r="R764" s="43">
        <f t="shared" si="60"/>
        <v>12</v>
      </c>
      <c r="S764" s="2"/>
      <c r="T764" s="2"/>
      <c r="U764" s="6">
        <v>0</v>
      </c>
      <c r="V764" s="45">
        <f t="shared" si="58"/>
        <v>7600000</v>
      </c>
      <c r="W764" s="2" t="s">
        <v>133</v>
      </c>
      <c r="X764" t="str">
        <f t="shared" si="56"/>
        <v>1000001111NIA BANGUNANHARRYAGT605519CRdStanford Black60X6040BOX43,2M2190000Putih760000045281412452861207600000Jakarta</v>
      </c>
    </row>
    <row r="765" spans="1:24" x14ac:dyDescent="0.3">
      <c r="A765" s="2">
        <v>1000001212</v>
      </c>
      <c r="B765" s="2" t="s">
        <v>72</v>
      </c>
      <c r="C765" s="2" t="s">
        <v>64</v>
      </c>
      <c r="D765" s="2" t="s">
        <v>255</v>
      </c>
      <c r="E765" s="2" t="s">
        <v>256</v>
      </c>
      <c r="F765" s="2" t="s">
        <v>67</v>
      </c>
      <c r="G765" s="3">
        <v>2</v>
      </c>
      <c r="H765" s="2" t="s">
        <v>68</v>
      </c>
      <c r="I765" s="4">
        <v>2.16</v>
      </c>
      <c r="J765" s="2" t="s">
        <v>69</v>
      </c>
      <c r="K765" s="3">
        <v>190000</v>
      </c>
      <c r="L765" s="3" t="s">
        <v>262</v>
      </c>
      <c r="M765" s="3">
        <v>380000</v>
      </c>
      <c r="N765" s="5">
        <v>45265</v>
      </c>
      <c r="O765" s="43">
        <f t="shared" si="59"/>
        <v>2</v>
      </c>
      <c r="P765" s="43">
        <f t="shared" si="57"/>
        <v>12</v>
      </c>
      <c r="Q765" s="5">
        <v>45266</v>
      </c>
      <c r="R765" s="43">
        <f t="shared" si="60"/>
        <v>12</v>
      </c>
      <c r="S765" s="2"/>
      <c r="T765" s="2"/>
      <c r="U765" s="6">
        <v>0</v>
      </c>
      <c r="V765" s="45">
        <f t="shared" si="58"/>
        <v>380000</v>
      </c>
      <c r="W765" s="2" t="s">
        <v>75</v>
      </c>
      <c r="X765" t="str">
        <f t="shared" si="56"/>
        <v>1000001212KARYA MATERIALBAMBANGAGT602417RdHollywood Vanila60X602BOX2,16M2190000Putih3800004526521245266120380000Bekasi</v>
      </c>
    </row>
    <row r="766" spans="1:24" x14ac:dyDescent="0.3">
      <c r="A766" s="2">
        <v>1000001212</v>
      </c>
      <c r="B766" s="2" t="s">
        <v>72</v>
      </c>
      <c r="C766" s="2" t="s">
        <v>64</v>
      </c>
      <c r="D766" s="2" t="s">
        <v>251</v>
      </c>
      <c r="E766" s="2" t="s">
        <v>252</v>
      </c>
      <c r="F766" s="2" t="s">
        <v>67</v>
      </c>
      <c r="G766" s="3">
        <v>12</v>
      </c>
      <c r="H766" s="2" t="s">
        <v>68</v>
      </c>
      <c r="I766" s="4">
        <v>12.96</v>
      </c>
      <c r="J766" s="2" t="s">
        <v>69</v>
      </c>
      <c r="K766" s="3">
        <v>190000</v>
      </c>
      <c r="L766" s="3" t="s">
        <v>262</v>
      </c>
      <c r="M766" s="3">
        <v>2280000</v>
      </c>
      <c r="N766" s="5">
        <v>44949</v>
      </c>
      <c r="O766" s="43">
        <f t="shared" si="59"/>
        <v>1</v>
      </c>
      <c r="P766" s="43">
        <f t="shared" si="57"/>
        <v>1</v>
      </c>
      <c r="Q766" s="5">
        <v>44949</v>
      </c>
      <c r="R766" s="43">
        <f t="shared" si="60"/>
        <v>1</v>
      </c>
      <c r="S766" s="2"/>
      <c r="T766" s="2"/>
      <c r="U766" s="6">
        <v>0</v>
      </c>
      <c r="V766" s="45">
        <f t="shared" si="58"/>
        <v>2280000</v>
      </c>
      <c r="W766" s="2" t="s">
        <v>75</v>
      </c>
      <c r="X766" t="str">
        <f t="shared" si="56"/>
        <v>1000001212KARYA MATERIALBAMBANGAGT602253RdTokyo Cream60X6012BOX12,96M2190000Putih2280000449491144949102280000Bekasi</v>
      </c>
    </row>
    <row r="767" spans="1:24" x14ac:dyDescent="0.3">
      <c r="A767" s="2">
        <v>1000001212</v>
      </c>
      <c r="B767" s="2" t="s">
        <v>72</v>
      </c>
      <c r="C767" s="2" t="s">
        <v>64</v>
      </c>
      <c r="D767" s="2" t="s">
        <v>271</v>
      </c>
      <c r="E767" s="2" t="s">
        <v>272</v>
      </c>
      <c r="F767" s="2" t="s">
        <v>67</v>
      </c>
      <c r="G767" s="3">
        <v>1</v>
      </c>
      <c r="H767" s="2" t="s">
        <v>68</v>
      </c>
      <c r="I767" s="4">
        <v>1.08</v>
      </c>
      <c r="J767" s="2" t="s">
        <v>69</v>
      </c>
      <c r="K767" s="3">
        <v>190000</v>
      </c>
      <c r="L767" s="3" t="s">
        <v>262</v>
      </c>
      <c r="M767" s="3">
        <v>190000</v>
      </c>
      <c r="N767" s="5">
        <v>44946</v>
      </c>
      <c r="O767" s="43">
        <f t="shared" si="59"/>
        <v>5</v>
      </c>
      <c r="P767" s="43">
        <f t="shared" si="57"/>
        <v>1</v>
      </c>
      <c r="Q767" s="5">
        <v>44947</v>
      </c>
      <c r="R767" s="43">
        <f t="shared" si="60"/>
        <v>1</v>
      </c>
      <c r="S767" s="2"/>
      <c r="T767" s="2"/>
      <c r="U767" s="6">
        <v>0</v>
      </c>
      <c r="V767" s="45">
        <f t="shared" si="58"/>
        <v>190000</v>
      </c>
      <c r="W767" s="2" t="s">
        <v>75</v>
      </c>
      <c r="X767" t="str">
        <f t="shared" si="56"/>
        <v>1000001212KARYA MATERIALBAMBANGAGT602419RdWaikato Bone60X601BOX1,08M2190000Putih19000044946514494710190000Bekasi</v>
      </c>
    </row>
    <row r="768" spans="1:24" x14ac:dyDescent="0.3">
      <c r="A768" s="2">
        <v>1000001212</v>
      </c>
      <c r="B768" s="2" t="s">
        <v>72</v>
      </c>
      <c r="C768" s="2" t="s">
        <v>64</v>
      </c>
      <c r="D768" s="2" t="s">
        <v>247</v>
      </c>
      <c r="E768" s="2" t="s">
        <v>248</v>
      </c>
      <c r="F768" s="2" t="s">
        <v>67</v>
      </c>
      <c r="G768" s="3">
        <v>4</v>
      </c>
      <c r="H768" s="2" t="s">
        <v>68</v>
      </c>
      <c r="I768" s="4">
        <v>4.32</v>
      </c>
      <c r="J768" s="2" t="s">
        <v>69</v>
      </c>
      <c r="K768" s="3">
        <v>190000</v>
      </c>
      <c r="L768" s="3" t="s">
        <v>262</v>
      </c>
      <c r="M768" s="3">
        <v>760000</v>
      </c>
      <c r="N768" s="5">
        <v>45080</v>
      </c>
      <c r="O768" s="43">
        <f t="shared" si="59"/>
        <v>6</v>
      </c>
      <c r="P768" s="43">
        <f t="shared" si="57"/>
        <v>6</v>
      </c>
      <c r="Q768" s="5">
        <v>45082</v>
      </c>
      <c r="R768" s="43">
        <f t="shared" si="60"/>
        <v>6</v>
      </c>
      <c r="S768" s="2"/>
      <c r="T768" s="2"/>
      <c r="U768" s="6">
        <v>0</v>
      </c>
      <c r="V768" s="45">
        <f t="shared" si="58"/>
        <v>760000</v>
      </c>
      <c r="W768" s="2" t="s">
        <v>75</v>
      </c>
      <c r="X768" t="str">
        <f t="shared" si="56"/>
        <v>1000001212KARYA MATERIALBAMBANGAGT602062RdPorta Grey60X604BOX4,32M2190000Putih76000045080664508260760000Bekasi</v>
      </c>
    </row>
    <row r="769" spans="1:24" x14ac:dyDescent="0.3">
      <c r="A769" s="2">
        <v>1000001212</v>
      </c>
      <c r="B769" s="2" t="s">
        <v>72</v>
      </c>
      <c r="C769" s="2" t="s">
        <v>64</v>
      </c>
      <c r="D769" s="2" t="s">
        <v>241</v>
      </c>
      <c r="E769" s="2" t="s">
        <v>242</v>
      </c>
      <c r="F769" s="2" t="s">
        <v>67</v>
      </c>
      <c r="G769" s="3">
        <v>12</v>
      </c>
      <c r="H769" s="2" t="s">
        <v>68</v>
      </c>
      <c r="I769" s="4">
        <v>12.96</v>
      </c>
      <c r="J769" s="2" t="s">
        <v>69</v>
      </c>
      <c r="K769" s="3">
        <v>190000</v>
      </c>
      <c r="L769" s="3" t="s">
        <v>262</v>
      </c>
      <c r="M769" s="3">
        <v>2280000</v>
      </c>
      <c r="N769" s="5">
        <v>45080</v>
      </c>
      <c r="O769" s="43">
        <f t="shared" si="59"/>
        <v>6</v>
      </c>
      <c r="P769" s="43">
        <f t="shared" si="57"/>
        <v>6</v>
      </c>
      <c r="Q769" s="5">
        <v>45082</v>
      </c>
      <c r="R769" s="43">
        <f t="shared" si="60"/>
        <v>6</v>
      </c>
      <c r="S769" s="2"/>
      <c r="T769" s="2"/>
      <c r="U769" s="6">
        <v>0</v>
      </c>
      <c r="V769" s="45">
        <f t="shared" si="58"/>
        <v>2280000</v>
      </c>
      <c r="W769" s="2" t="s">
        <v>75</v>
      </c>
      <c r="X769" t="str">
        <f t="shared" si="56"/>
        <v>1000001212KARYA MATERIALBAMBANGAGT602063RdPorta Black60X6012BOX12,96M2190000Putih2280000450806645082602280000Bekasi</v>
      </c>
    </row>
    <row r="770" spans="1:24" x14ac:dyDescent="0.3">
      <c r="A770" s="2">
        <v>1000001212</v>
      </c>
      <c r="B770" s="2" t="s">
        <v>72</v>
      </c>
      <c r="C770" s="2" t="s">
        <v>64</v>
      </c>
      <c r="D770" s="2" t="s">
        <v>247</v>
      </c>
      <c r="E770" s="2" t="s">
        <v>248</v>
      </c>
      <c r="F770" s="2" t="s">
        <v>67</v>
      </c>
      <c r="G770" s="3">
        <v>1</v>
      </c>
      <c r="H770" s="2" t="s">
        <v>68</v>
      </c>
      <c r="I770" s="4">
        <v>1.08</v>
      </c>
      <c r="J770" s="2" t="s">
        <v>69</v>
      </c>
      <c r="K770" s="3">
        <v>190000</v>
      </c>
      <c r="L770" s="3" t="s">
        <v>262</v>
      </c>
      <c r="M770" s="3">
        <v>190000</v>
      </c>
      <c r="N770" s="5">
        <v>45091</v>
      </c>
      <c r="O770" s="43">
        <f t="shared" si="59"/>
        <v>3</v>
      </c>
      <c r="P770" s="43">
        <f t="shared" si="57"/>
        <v>6</v>
      </c>
      <c r="Q770" s="5">
        <v>45091</v>
      </c>
      <c r="R770" s="43">
        <f t="shared" si="60"/>
        <v>6</v>
      </c>
      <c r="S770" s="2"/>
      <c r="T770" s="2"/>
      <c r="U770" s="6">
        <v>0</v>
      </c>
      <c r="V770" s="45">
        <f t="shared" si="58"/>
        <v>190000</v>
      </c>
      <c r="W770" s="2" t="s">
        <v>75</v>
      </c>
      <c r="X770" t="str">
        <f t="shared" ref="X770:X833" si="61">_xlfn.CONCAT(A770:W770)</f>
        <v>1000001212KARYA MATERIALBAMBANGAGT602062RdPorta Grey60X601BOX1,08M2190000Putih19000045091364509160190000Bekasi</v>
      </c>
    </row>
    <row r="771" spans="1:24" x14ac:dyDescent="0.3">
      <c r="A771" s="2">
        <v>1000001212</v>
      </c>
      <c r="B771" s="2" t="s">
        <v>72</v>
      </c>
      <c r="C771" s="2" t="s">
        <v>64</v>
      </c>
      <c r="D771" s="2" t="s">
        <v>273</v>
      </c>
      <c r="E771" s="2" t="s">
        <v>274</v>
      </c>
      <c r="F771" s="2" t="s">
        <v>259</v>
      </c>
      <c r="G771" s="3">
        <v>24</v>
      </c>
      <c r="H771" s="2" t="s">
        <v>68</v>
      </c>
      <c r="I771" s="4">
        <v>25.92</v>
      </c>
      <c r="J771" s="2" t="s">
        <v>69</v>
      </c>
      <c r="K771" s="3">
        <v>190000</v>
      </c>
      <c r="L771" s="3" t="s">
        <v>262</v>
      </c>
      <c r="M771" s="3">
        <v>4560000</v>
      </c>
      <c r="N771" s="5">
        <v>45009</v>
      </c>
      <c r="O771" s="43">
        <f t="shared" si="59"/>
        <v>5</v>
      </c>
      <c r="P771" s="43">
        <f t="shared" ref="P771:P833" si="62">MONTH(N771)</f>
        <v>3</v>
      </c>
      <c r="Q771" s="5">
        <v>45009</v>
      </c>
      <c r="R771" s="43">
        <f t="shared" si="60"/>
        <v>3</v>
      </c>
      <c r="S771" s="2" t="s">
        <v>17</v>
      </c>
      <c r="T771" s="2" t="s">
        <v>91</v>
      </c>
      <c r="U771" s="6">
        <v>1800</v>
      </c>
      <c r="V771" s="45">
        <f t="shared" ref="V771:V833" si="63">M771-U771</f>
        <v>4558200</v>
      </c>
      <c r="W771" s="2" t="s">
        <v>75</v>
      </c>
      <c r="X771" t="str">
        <f t="shared" si="61"/>
        <v>1000001212KARYA MATERIALBAMBANGAGT912237RdMahony Pine90X1524BOX25,92M2190000Putih45600004500953450093Promo LebaranPromo Diskon Langsung18004558200Bekasi</v>
      </c>
    </row>
    <row r="772" spans="1:24" x14ac:dyDescent="0.3">
      <c r="A772" s="2">
        <v>1000001212</v>
      </c>
      <c r="B772" s="2" t="s">
        <v>72</v>
      </c>
      <c r="C772" s="2" t="s">
        <v>64</v>
      </c>
      <c r="D772" s="2" t="s">
        <v>275</v>
      </c>
      <c r="E772" s="2" t="s">
        <v>276</v>
      </c>
      <c r="F772" s="2" t="s">
        <v>67</v>
      </c>
      <c r="G772" s="3">
        <v>9</v>
      </c>
      <c r="H772" s="2" t="s">
        <v>68</v>
      </c>
      <c r="I772" s="4">
        <v>9.7200000000000006</v>
      </c>
      <c r="J772" s="2" t="s">
        <v>69</v>
      </c>
      <c r="K772" s="3">
        <v>195000</v>
      </c>
      <c r="L772" s="3" t="s">
        <v>277</v>
      </c>
      <c r="M772" s="3">
        <v>1755000</v>
      </c>
      <c r="N772" s="5">
        <v>45146</v>
      </c>
      <c r="O772" s="43">
        <f t="shared" si="59"/>
        <v>2</v>
      </c>
      <c r="P772" s="43">
        <f t="shared" si="62"/>
        <v>8</v>
      </c>
      <c r="Q772" s="5">
        <v>45147</v>
      </c>
      <c r="R772" s="43">
        <f t="shared" si="60"/>
        <v>8</v>
      </c>
      <c r="S772" s="2"/>
      <c r="T772" s="2"/>
      <c r="U772" s="2">
        <v>0</v>
      </c>
      <c r="V772" s="45">
        <f t="shared" si="63"/>
        <v>1755000</v>
      </c>
      <c r="W772" s="2" t="s">
        <v>75</v>
      </c>
      <c r="X772" t="str">
        <f t="shared" si="61"/>
        <v>1000001212KARYA MATERIALBAMBANGAGT602413CRPolaris Nero60X609BOX9,72M2195000Hitam1755000451462845147801755000Bekasi</v>
      </c>
    </row>
    <row r="773" spans="1:24" x14ac:dyDescent="0.3">
      <c r="A773" s="2">
        <v>1000001212</v>
      </c>
      <c r="B773" s="2" t="s">
        <v>72</v>
      </c>
      <c r="C773" s="2" t="s">
        <v>64</v>
      </c>
      <c r="D773" s="2" t="s">
        <v>275</v>
      </c>
      <c r="E773" s="2" t="s">
        <v>276</v>
      </c>
      <c r="F773" s="2" t="s">
        <v>67</v>
      </c>
      <c r="G773" s="3">
        <v>9</v>
      </c>
      <c r="H773" s="2" t="s">
        <v>68</v>
      </c>
      <c r="I773" s="4">
        <v>9.7200000000000006</v>
      </c>
      <c r="J773" s="2" t="s">
        <v>69</v>
      </c>
      <c r="K773" s="3">
        <v>195000</v>
      </c>
      <c r="L773" s="3" t="s">
        <v>277</v>
      </c>
      <c r="M773" s="3">
        <v>1755000</v>
      </c>
      <c r="N773" s="5">
        <v>45253</v>
      </c>
      <c r="O773" s="43">
        <f t="shared" si="59"/>
        <v>4</v>
      </c>
      <c r="P773" s="43">
        <f t="shared" si="62"/>
        <v>11</v>
      </c>
      <c r="Q773" s="5">
        <v>45253</v>
      </c>
      <c r="R773" s="43">
        <f t="shared" si="60"/>
        <v>11</v>
      </c>
      <c r="S773" s="2"/>
      <c r="T773" s="2"/>
      <c r="U773" s="6">
        <v>0</v>
      </c>
      <c r="V773" s="45">
        <f t="shared" si="63"/>
        <v>1755000</v>
      </c>
      <c r="W773" s="2" t="s">
        <v>75</v>
      </c>
      <c r="X773" t="str">
        <f t="shared" si="61"/>
        <v>1000001212KARYA MATERIALBAMBANGAGT602413CRPolaris Nero60X609BOX9,72M2195000Hitam175500045253411452531101755000Bekasi</v>
      </c>
    </row>
    <row r="774" spans="1:24" x14ac:dyDescent="0.3">
      <c r="A774" s="2">
        <v>1000001212</v>
      </c>
      <c r="B774" s="2" t="s">
        <v>72</v>
      </c>
      <c r="C774" s="2" t="s">
        <v>64</v>
      </c>
      <c r="D774" s="2" t="s">
        <v>275</v>
      </c>
      <c r="E774" s="2" t="s">
        <v>276</v>
      </c>
      <c r="F774" s="2" t="s">
        <v>67</v>
      </c>
      <c r="G774" s="3">
        <v>6</v>
      </c>
      <c r="H774" s="2" t="s">
        <v>68</v>
      </c>
      <c r="I774" s="4">
        <v>6.48</v>
      </c>
      <c r="J774" s="2" t="s">
        <v>69</v>
      </c>
      <c r="K774" s="3">
        <v>195000</v>
      </c>
      <c r="L774" s="3" t="s">
        <v>277</v>
      </c>
      <c r="M774" s="3">
        <v>1170000</v>
      </c>
      <c r="N774" s="5">
        <v>45021</v>
      </c>
      <c r="O774" s="43">
        <f t="shared" ref="O774:O837" si="64">WEEKDAY(N774,2)</f>
        <v>3</v>
      </c>
      <c r="P774" s="43">
        <f t="shared" si="62"/>
        <v>4</v>
      </c>
      <c r="Q774" s="5">
        <v>45024</v>
      </c>
      <c r="R774" s="43">
        <f t="shared" ref="R774:R837" si="65">MONTH(Q774)</f>
        <v>4</v>
      </c>
      <c r="S774" s="2" t="s">
        <v>17</v>
      </c>
      <c r="T774" s="2" t="s">
        <v>91</v>
      </c>
      <c r="U774" s="6">
        <v>1500</v>
      </c>
      <c r="V774" s="45">
        <f t="shared" si="63"/>
        <v>1168500</v>
      </c>
      <c r="W774" s="2" t="s">
        <v>75</v>
      </c>
      <c r="X774" t="str">
        <f t="shared" si="61"/>
        <v>1000001212KARYA MATERIALBAMBANGAGT602413CRPolaris Nero60X606BOX6,48M2195000Hitam11700004502134450244Promo LebaranPromo Diskon Langsung15001168500Bekasi</v>
      </c>
    </row>
    <row r="775" spans="1:24" x14ac:dyDescent="0.3">
      <c r="A775" s="2">
        <v>1000001212</v>
      </c>
      <c r="B775" s="2" t="s">
        <v>72</v>
      </c>
      <c r="C775" s="2" t="s">
        <v>64</v>
      </c>
      <c r="D775" s="2" t="s">
        <v>275</v>
      </c>
      <c r="E775" s="2" t="s">
        <v>276</v>
      </c>
      <c r="F775" s="2" t="s">
        <v>67</v>
      </c>
      <c r="G775" s="3">
        <v>24</v>
      </c>
      <c r="H775" s="2" t="s">
        <v>68</v>
      </c>
      <c r="I775" s="4">
        <v>25.92</v>
      </c>
      <c r="J775" s="2" t="s">
        <v>69</v>
      </c>
      <c r="K775" s="3">
        <v>195000</v>
      </c>
      <c r="L775" s="3" t="s">
        <v>277</v>
      </c>
      <c r="M775" s="3">
        <v>4680000</v>
      </c>
      <c r="N775" s="5">
        <v>45048</v>
      </c>
      <c r="O775" s="43">
        <f t="shared" si="64"/>
        <v>2</v>
      </c>
      <c r="P775" s="43">
        <f t="shared" si="62"/>
        <v>5</v>
      </c>
      <c r="Q775" s="5">
        <v>45048</v>
      </c>
      <c r="R775" s="43">
        <f t="shared" si="65"/>
        <v>5</v>
      </c>
      <c r="S775" s="2" t="s">
        <v>17</v>
      </c>
      <c r="T775" s="2" t="s">
        <v>91</v>
      </c>
      <c r="U775" s="6">
        <v>1500</v>
      </c>
      <c r="V775" s="45">
        <f t="shared" si="63"/>
        <v>4678500</v>
      </c>
      <c r="W775" s="2" t="s">
        <v>75</v>
      </c>
      <c r="X775" t="str">
        <f t="shared" si="61"/>
        <v>1000001212KARYA MATERIALBAMBANGAGT602413CRPolaris Nero60X6024BOX25,92M2195000Hitam46800004504825450485Promo LebaranPromo Diskon Langsung15004678500Bekasi</v>
      </c>
    </row>
    <row r="776" spans="1:24" x14ac:dyDescent="0.3">
      <c r="A776" s="2">
        <v>1000001212</v>
      </c>
      <c r="B776" s="2" t="s">
        <v>72</v>
      </c>
      <c r="C776" s="2" t="s">
        <v>64</v>
      </c>
      <c r="D776" s="2" t="s">
        <v>275</v>
      </c>
      <c r="E776" s="2" t="s">
        <v>276</v>
      </c>
      <c r="F776" s="2" t="s">
        <v>67</v>
      </c>
      <c r="G776" s="3">
        <v>4</v>
      </c>
      <c r="H776" s="2" t="s">
        <v>68</v>
      </c>
      <c r="I776" s="4">
        <v>4.32</v>
      </c>
      <c r="J776" s="2" t="s">
        <v>69</v>
      </c>
      <c r="K776" s="3">
        <v>195000</v>
      </c>
      <c r="L776" s="3" t="s">
        <v>277</v>
      </c>
      <c r="M776" s="3">
        <v>780000</v>
      </c>
      <c r="N776" s="5">
        <v>45056</v>
      </c>
      <c r="O776" s="43">
        <f t="shared" si="64"/>
        <v>3</v>
      </c>
      <c r="P776" s="43">
        <f t="shared" si="62"/>
        <v>5</v>
      </c>
      <c r="Q776" s="5">
        <v>45056</v>
      </c>
      <c r="R776" s="43">
        <f t="shared" si="65"/>
        <v>5</v>
      </c>
      <c r="S776" s="2" t="s">
        <v>17</v>
      </c>
      <c r="T776" s="2" t="s">
        <v>91</v>
      </c>
      <c r="U776" s="6">
        <v>1500</v>
      </c>
      <c r="V776" s="45">
        <f t="shared" si="63"/>
        <v>778500</v>
      </c>
      <c r="W776" s="2" t="s">
        <v>75</v>
      </c>
      <c r="X776" t="str">
        <f t="shared" si="61"/>
        <v>1000001212KARYA MATERIALBAMBANGAGT602413CRPolaris Nero60X604BOX4,32M2195000Hitam7800004505635450565Promo LebaranPromo Diskon Langsung1500778500Bekasi</v>
      </c>
    </row>
    <row r="777" spans="1:24" x14ac:dyDescent="0.3">
      <c r="A777" s="2">
        <v>1000001212</v>
      </c>
      <c r="B777" s="2" t="s">
        <v>72</v>
      </c>
      <c r="C777" s="2" t="s">
        <v>64</v>
      </c>
      <c r="D777" s="2" t="s">
        <v>275</v>
      </c>
      <c r="E777" s="2" t="s">
        <v>276</v>
      </c>
      <c r="F777" s="2" t="s">
        <v>67</v>
      </c>
      <c r="G777" s="3">
        <v>5</v>
      </c>
      <c r="H777" s="2" t="s">
        <v>68</v>
      </c>
      <c r="I777" s="4">
        <v>5.4</v>
      </c>
      <c r="J777" s="2" t="s">
        <v>69</v>
      </c>
      <c r="K777" s="3">
        <v>195000</v>
      </c>
      <c r="L777" s="3" t="s">
        <v>277</v>
      </c>
      <c r="M777" s="3">
        <v>975000</v>
      </c>
      <c r="N777" s="5">
        <v>45066</v>
      </c>
      <c r="O777" s="43">
        <f t="shared" si="64"/>
        <v>6</v>
      </c>
      <c r="P777" s="43">
        <f t="shared" si="62"/>
        <v>5</v>
      </c>
      <c r="Q777" s="5">
        <v>45068</v>
      </c>
      <c r="R777" s="43">
        <f t="shared" si="65"/>
        <v>5</v>
      </c>
      <c r="S777" s="2" t="s">
        <v>17</v>
      </c>
      <c r="T777" s="2" t="s">
        <v>91</v>
      </c>
      <c r="U777" s="6">
        <v>1500</v>
      </c>
      <c r="V777" s="45">
        <f t="shared" si="63"/>
        <v>973500</v>
      </c>
      <c r="W777" s="2" t="s">
        <v>75</v>
      </c>
      <c r="X777" t="str">
        <f t="shared" si="61"/>
        <v>1000001212KARYA MATERIALBAMBANGAGT602413CRPolaris Nero60X605BOX5,4M2195000Hitam9750004506665450685Promo LebaranPromo Diskon Langsung1500973500Bekasi</v>
      </c>
    </row>
    <row r="778" spans="1:24" x14ac:dyDescent="0.3">
      <c r="A778" s="2">
        <v>1000001010</v>
      </c>
      <c r="B778" s="2" t="s">
        <v>63</v>
      </c>
      <c r="C778" s="2" t="s">
        <v>64</v>
      </c>
      <c r="D778" s="2" t="s">
        <v>76</v>
      </c>
      <c r="E778" s="2" t="s">
        <v>77</v>
      </c>
      <c r="F778" s="2" t="s">
        <v>67</v>
      </c>
      <c r="G778" s="3">
        <v>19</v>
      </c>
      <c r="H778" s="2" t="s">
        <v>68</v>
      </c>
      <c r="I778" s="4">
        <v>20.52</v>
      </c>
      <c r="J778" s="2" t="s">
        <v>69</v>
      </c>
      <c r="K778" s="3">
        <v>195000</v>
      </c>
      <c r="L778" s="3" t="s">
        <v>277</v>
      </c>
      <c r="M778" s="3">
        <v>3705000</v>
      </c>
      <c r="N778" s="5">
        <v>44950</v>
      </c>
      <c r="O778" s="43">
        <f t="shared" si="64"/>
        <v>2</v>
      </c>
      <c r="P778" s="43">
        <f t="shared" si="62"/>
        <v>1</v>
      </c>
      <c r="Q778" s="5">
        <v>44951</v>
      </c>
      <c r="R778" s="43">
        <f t="shared" si="65"/>
        <v>1</v>
      </c>
      <c r="S778" s="2"/>
      <c r="T778" s="2"/>
      <c r="U778" s="2">
        <v>0</v>
      </c>
      <c r="V778" s="45">
        <f t="shared" si="63"/>
        <v>3705000</v>
      </c>
      <c r="W778" s="2" t="s">
        <v>71</v>
      </c>
      <c r="X778" t="str">
        <f t="shared" si="61"/>
        <v>1000001010KERAMIK 123BAMBANGAGT602118RdSpring Bone60X6019BOX20,52M2195000Hitam3705000449502144951103705000Depok</v>
      </c>
    </row>
    <row r="779" spans="1:24" x14ac:dyDescent="0.3">
      <c r="A779" s="2">
        <v>1000001010</v>
      </c>
      <c r="B779" s="2" t="s">
        <v>63</v>
      </c>
      <c r="C779" s="2" t="s">
        <v>64</v>
      </c>
      <c r="D779" s="2" t="s">
        <v>78</v>
      </c>
      <c r="E779" s="2" t="s">
        <v>79</v>
      </c>
      <c r="F779" s="2" t="s">
        <v>67</v>
      </c>
      <c r="G779" s="3">
        <v>4</v>
      </c>
      <c r="H779" s="2" t="s">
        <v>68</v>
      </c>
      <c r="I779" s="4">
        <v>4.32</v>
      </c>
      <c r="J779" s="2" t="s">
        <v>69</v>
      </c>
      <c r="K779" s="3">
        <v>195000</v>
      </c>
      <c r="L779" s="3" t="s">
        <v>277</v>
      </c>
      <c r="M779" s="3">
        <v>780000</v>
      </c>
      <c r="N779" s="5">
        <v>44951</v>
      </c>
      <c r="O779" s="43">
        <f t="shared" si="64"/>
        <v>3</v>
      </c>
      <c r="P779" s="43">
        <f t="shared" si="62"/>
        <v>1</v>
      </c>
      <c r="Q779" s="5">
        <v>44951</v>
      </c>
      <c r="R779" s="43">
        <f t="shared" si="65"/>
        <v>1</v>
      </c>
      <c r="S779" s="2"/>
      <c r="T779" s="2"/>
      <c r="U779" s="2">
        <v>0</v>
      </c>
      <c r="V779" s="45">
        <f t="shared" si="63"/>
        <v>780000</v>
      </c>
      <c r="W779" s="2" t="s">
        <v>71</v>
      </c>
      <c r="X779" t="str">
        <f t="shared" si="61"/>
        <v>1000001010KERAMIK 123BAMBANGAGTA602714RdDutch Grey60X604BOX4,32M2195000Hitam78000044951314495110780000Depok</v>
      </c>
    </row>
    <row r="780" spans="1:24" x14ac:dyDescent="0.3">
      <c r="A780" s="2">
        <v>1000001111</v>
      </c>
      <c r="B780" s="2" t="s">
        <v>131</v>
      </c>
      <c r="C780" s="2" t="s">
        <v>132</v>
      </c>
      <c r="D780" s="2" t="s">
        <v>80</v>
      </c>
      <c r="E780" s="2" t="s">
        <v>81</v>
      </c>
      <c r="F780" s="2" t="s">
        <v>67</v>
      </c>
      <c r="G780" s="3">
        <v>14</v>
      </c>
      <c r="H780" s="2" t="s">
        <v>68</v>
      </c>
      <c r="I780" s="4">
        <v>15.12</v>
      </c>
      <c r="J780" s="2" t="s">
        <v>69</v>
      </c>
      <c r="K780" s="3">
        <v>195000</v>
      </c>
      <c r="L780" s="3" t="s">
        <v>277</v>
      </c>
      <c r="M780" s="3">
        <v>2730000</v>
      </c>
      <c r="N780" s="5">
        <v>44951</v>
      </c>
      <c r="O780" s="43">
        <f t="shared" si="64"/>
        <v>3</v>
      </c>
      <c r="P780" s="43">
        <f t="shared" si="62"/>
        <v>1</v>
      </c>
      <c r="Q780" s="5">
        <v>44951</v>
      </c>
      <c r="R780" s="43">
        <f t="shared" si="65"/>
        <v>1</v>
      </c>
      <c r="S780" s="2"/>
      <c r="T780" s="2"/>
      <c r="U780" s="2">
        <v>0</v>
      </c>
      <c r="V780" s="45">
        <f t="shared" si="63"/>
        <v>2730000</v>
      </c>
      <c r="W780" s="2" t="s">
        <v>133</v>
      </c>
      <c r="X780" t="str">
        <f t="shared" si="61"/>
        <v>1000001111NIA BANGUNANHARRYAGTA602725RdMalaga Vintage60X6014BOX15,12M2195000Hitam2730000449513144951102730000Jakarta</v>
      </c>
    </row>
    <row r="781" spans="1:24" x14ac:dyDescent="0.3">
      <c r="A781" s="2">
        <v>1000001010</v>
      </c>
      <c r="B781" s="2" t="s">
        <v>63</v>
      </c>
      <c r="C781" s="2" t="s">
        <v>64</v>
      </c>
      <c r="D781" s="2" t="s">
        <v>80</v>
      </c>
      <c r="E781" s="2" t="s">
        <v>81</v>
      </c>
      <c r="F781" s="2" t="s">
        <v>67</v>
      </c>
      <c r="G781" s="3">
        <v>11</v>
      </c>
      <c r="H781" s="2" t="s">
        <v>68</v>
      </c>
      <c r="I781" s="4">
        <v>11.88</v>
      </c>
      <c r="J781" s="2" t="s">
        <v>69</v>
      </c>
      <c r="K781" s="3">
        <v>195000</v>
      </c>
      <c r="L781" s="3" t="s">
        <v>277</v>
      </c>
      <c r="M781" s="3">
        <v>2145000</v>
      </c>
      <c r="N781" s="5">
        <v>45096</v>
      </c>
      <c r="O781" s="43">
        <f t="shared" si="64"/>
        <v>1</v>
      </c>
      <c r="P781" s="43">
        <f t="shared" si="62"/>
        <v>6</v>
      </c>
      <c r="Q781" s="5">
        <v>45096</v>
      </c>
      <c r="R781" s="43">
        <f t="shared" si="65"/>
        <v>6</v>
      </c>
      <c r="S781" s="2"/>
      <c r="T781" s="2"/>
      <c r="U781" s="6">
        <v>0</v>
      </c>
      <c r="V781" s="45">
        <f t="shared" si="63"/>
        <v>2145000</v>
      </c>
      <c r="W781" s="2" t="s">
        <v>71</v>
      </c>
      <c r="X781" t="str">
        <f t="shared" si="61"/>
        <v>1000001010KERAMIK 123BAMBANGAGTA602725RdMalaga Vintage60X6011BOX11,88M2195000Hitam2145000450961645096602145000Depok</v>
      </c>
    </row>
    <row r="782" spans="1:24" x14ac:dyDescent="0.3">
      <c r="A782" s="2">
        <v>1000001010</v>
      </c>
      <c r="B782" s="2" t="s">
        <v>63</v>
      </c>
      <c r="C782" s="2" t="s">
        <v>64</v>
      </c>
      <c r="D782" s="2" t="s">
        <v>80</v>
      </c>
      <c r="E782" s="2" t="s">
        <v>81</v>
      </c>
      <c r="F782" s="2" t="s">
        <v>67</v>
      </c>
      <c r="G782" s="3">
        <v>2</v>
      </c>
      <c r="H782" s="2" t="s">
        <v>68</v>
      </c>
      <c r="I782" s="4">
        <v>2.16</v>
      </c>
      <c r="J782" s="2" t="s">
        <v>69</v>
      </c>
      <c r="K782" s="3">
        <v>195000</v>
      </c>
      <c r="L782" s="3" t="s">
        <v>277</v>
      </c>
      <c r="M782" s="3">
        <v>390000</v>
      </c>
      <c r="N782" s="5">
        <v>45110</v>
      </c>
      <c r="O782" s="43">
        <f t="shared" si="64"/>
        <v>1</v>
      </c>
      <c r="P782" s="43">
        <f t="shared" si="62"/>
        <v>7</v>
      </c>
      <c r="Q782" s="5">
        <v>45110</v>
      </c>
      <c r="R782" s="43">
        <f t="shared" si="65"/>
        <v>7</v>
      </c>
      <c r="S782" s="2"/>
      <c r="T782" s="2"/>
      <c r="U782" s="2">
        <v>0</v>
      </c>
      <c r="V782" s="45">
        <f t="shared" si="63"/>
        <v>390000</v>
      </c>
      <c r="W782" s="2" t="s">
        <v>71</v>
      </c>
      <c r="X782" t="str">
        <f t="shared" si="61"/>
        <v>1000001010KERAMIK 123BAMBANGAGTA602725RdMalaga Vintage60X602BOX2,16M2195000Hitam39000045110174511070390000Depok</v>
      </c>
    </row>
    <row r="783" spans="1:24" x14ac:dyDescent="0.3">
      <c r="A783" s="2">
        <v>1000001111</v>
      </c>
      <c r="B783" s="2" t="s">
        <v>131</v>
      </c>
      <c r="C783" s="2" t="s">
        <v>132</v>
      </c>
      <c r="D783" s="2" t="s">
        <v>80</v>
      </c>
      <c r="E783" s="2" t="s">
        <v>81</v>
      </c>
      <c r="F783" s="2" t="s">
        <v>67</v>
      </c>
      <c r="G783" s="3">
        <v>12</v>
      </c>
      <c r="H783" s="2" t="s">
        <v>68</v>
      </c>
      <c r="I783" s="4">
        <v>12.96</v>
      </c>
      <c r="J783" s="2" t="s">
        <v>69</v>
      </c>
      <c r="K783" s="3">
        <v>195000</v>
      </c>
      <c r="L783" s="3" t="s">
        <v>277</v>
      </c>
      <c r="M783" s="3">
        <v>2340000</v>
      </c>
      <c r="N783" s="5">
        <v>44991</v>
      </c>
      <c r="O783" s="43">
        <f t="shared" si="64"/>
        <v>1</v>
      </c>
      <c r="P783" s="43">
        <f t="shared" si="62"/>
        <v>3</v>
      </c>
      <c r="Q783" s="5">
        <v>44991</v>
      </c>
      <c r="R783" s="43">
        <f t="shared" si="65"/>
        <v>3</v>
      </c>
      <c r="S783" s="2" t="s">
        <v>17</v>
      </c>
      <c r="T783" s="2" t="s">
        <v>91</v>
      </c>
      <c r="U783" s="6">
        <v>1500</v>
      </c>
      <c r="V783" s="45">
        <f t="shared" si="63"/>
        <v>2338500</v>
      </c>
      <c r="W783" s="2" t="s">
        <v>133</v>
      </c>
      <c r="X783" t="str">
        <f t="shared" si="61"/>
        <v>1000001111NIA BANGUNANHARRYAGTA602725RdMalaga Vintage60X6012BOX12,96M2195000Hitam23400004499113449913Promo LebaranPromo Diskon Langsung15002338500Jakarta</v>
      </c>
    </row>
    <row r="784" spans="1:24" x14ac:dyDescent="0.3">
      <c r="A784" s="2">
        <v>1000001010</v>
      </c>
      <c r="B784" s="2" t="s">
        <v>63</v>
      </c>
      <c r="C784" s="2" t="s">
        <v>64</v>
      </c>
      <c r="D784" s="2" t="s">
        <v>278</v>
      </c>
      <c r="E784" s="2" t="s">
        <v>279</v>
      </c>
      <c r="F784" s="2" t="s">
        <v>259</v>
      </c>
      <c r="G784" s="3">
        <v>17</v>
      </c>
      <c r="H784" s="2" t="s">
        <v>68</v>
      </c>
      <c r="I784" s="4">
        <v>18.36</v>
      </c>
      <c r="J784" s="2" t="s">
        <v>69</v>
      </c>
      <c r="K784" s="3">
        <v>195000</v>
      </c>
      <c r="L784" s="3" t="s">
        <v>277</v>
      </c>
      <c r="M784" s="3">
        <v>3315000</v>
      </c>
      <c r="N784" s="5">
        <v>44944</v>
      </c>
      <c r="O784" s="43">
        <f t="shared" si="64"/>
        <v>3</v>
      </c>
      <c r="P784" s="43">
        <f t="shared" si="62"/>
        <v>1</v>
      </c>
      <c r="Q784" s="5">
        <v>44945</v>
      </c>
      <c r="R784" s="43">
        <f t="shared" si="65"/>
        <v>1</v>
      </c>
      <c r="S784" s="2"/>
      <c r="T784" s="2"/>
      <c r="U784" s="2">
        <v>0</v>
      </c>
      <c r="V784" s="45">
        <f t="shared" si="63"/>
        <v>3315000</v>
      </c>
      <c r="W784" s="2" t="s">
        <v>71</v>
      </c>
      <c r="X784" t="str">
        <f t="shared" si="61"/>
        <v>1000001010KERAMIK 123BAMBANGAGT912233RdTanimbar Beige90X1517BOX18,36M2195000Hitam3315000449443144945103315000Depok</v>
      </c>
    </row>
    <row r="785" spans="1:24" x14ac:dyDescent="0.3">
      <c r="A785" s="2">
        <v>1000001010</v>
      </c>
      <c r="B785" s="2" t="s">
        <v>63</v>
      </c>
      <c r="C785" s="2" t="s">
        <v>64</v>
      </c>
      <c r="D785" s="2" t="s">
        <v>280</v>
      </c>
      <c r="E785" s="2" t="s">
        <v>281</v>
      </c>
      <c r="F785" s="2" t="s">
        <v>259</v>
      </c>
      <c r="G785" s="3">
        <v>5</v>
      </c>
      <c r="H785" s="2" t="s">
        <v>68</v>
      </c>
      <c r="I785" s="4">
        <v>5.4</v>
      </c>
      <c r="J785" s="2" t="s">
        <v>69</v>
      </c>
      <c r="K785" s="3">
        <v>195000</v>
      </c>
      <c r="L785" s="3" t="s">
        <v>277</v>
      </c>
      <c r="M785" s="3">
        <v>975000</v>
      </c>
      <c r="N785" s="5">
        <v>44946</v>
      </c>
      <c r="O785" s="43">
        <f t="shared" si="64"/>
        <v>5</v>
      </c>
      <c r="P785" s="43">
        <f t="shared" si="62"/>
        <v>1</v>
      </c>
      <c r="Q785" s="5">
        <v>44949</v>
      </c>
      <c r="R785" s="43">
        <f t="shared" si="65"/>
        <v>1</v>
      </c>
      <c r="S785" s="2"/>
      <c r="T785" s="2"/>
      <c r="U785" s="2">
        <v>0</v>
      </c>
      <c r="V785" s="45">
        <f t="shared" si="63"/>
        <v>975000</v>
      </c>
      <c r="W785" s="2" t="s">
        <v>71</v>
      </c>
      <c r="X785" t="str">
        <f t="shared" si="61"/>
        <v>1000001010KERAMIK 123BAMBANGAGT912234RdTanimbar Bruno90X155BOX5,4M2195000Hitam97500044946514494910975000Depok</v>
      </c>
    </row>
    <row r="786" spans="1:24" x14ac:dyDescent="0.3">
      <c r="A786" s="2">
        <v>1000001010</v>
      </c>
      <c r="B786" s="2" t="s">
        <v>63</v>
      </c>
      <c r="C786" s="2" t="s">
        <v>64</v>
      </c>
      <c r="D786" s="2" t="s">
        <v>282</v>
      </c>
      <c r="E786" s="2" t="s">
        <v>283</v>
      </c>
      <c r="F786" s="2" t="s">
        <v>259</v>
      </c>
      <c r="G786" s="3">
        <v>24</v>
      </c>
      <c r="H786" s="2" t="s">
        <v>68</v>
      </c>
      <c r="I786" s="4">
        <v>25.92</v>
      </c>
      <c r="J786" s="2" t="s">
        <v>69</v>
      </c>
      <c r="K786" s="3">
        <v>195000</v>
      </c>
      <c r="L786" s="3" t="s">
        <v>277</v>
      </c>
      <c r="M786" s="3">
        <v>4680000</v>
      </c>
      <c r="N786" s="5">
        <v>44943</v>
      </c>
      <c r="O786" s="43">
        <f t="shared" si="64"/>
        <v>2</v>
      </c>
      <c r="P786" s="43">
        <f t="shared" si="62"/>
        <v>1</v>
      </c>
      <c r="Q786" s="5">
        <v>44944</v>
      </c>
      <c r="R786" s="43">
        <f t="shared" si="65"/>
        <v>1</v>
      </c>
      <c r="S786" s="2"/>
      <c r="T786" s="2"/>
      <c r="U786" s="2">
        <v>0</v>
      </c>
      <c r="V786" s="45">
        <f t="shared" si="63"/>
        <v>4680000</v>
      </c>
      <c r="W786" s="2" t="s">
        <v>71</v>
      </c>
      <c r="X786" t="str">
        <f t="shared" si="61"/>
        <v>1000001010KERAMIK 123BAMBANGAGT915521RdQueensland Wengue90X1524BOX25,92M2195000Hitam4680000449432144944104680000Depok</v>
      </c>
    </row>
    <row r="787" spans="1:24" x14ac:dyDescent="0.3">
      <c r="A787" s="2">
        <v>1000001010</v>
      </c>
      <c r="B787" s="2" t="s">
        <v>63</v>
      </c>
      <c r="C787" s="2" t="s">
        <v>64</v>
      </c>
      <c r="D787" s="2" t="s">
        <v>284</v>
      </c>
      <c r="E787" s="2" t="s">
        <v>285</v>
      </c>
      <c r="F787" s="2" t="s">
        <v>259</v>
      </c>
      <c r="G787" s="3">
        <v>3</v>
      </c>
      <c r="H787" s="2" t="s">
        <v>68</v>
      </c>
      <c r="I787" s="4">
        <v>3.24</v>
      </c>
      <c r="J787" s="2" t="s">
        <v>69</v>
      </c>
      <c r="K787" s="3">
        <v>195000</v>
      </c>
      <c r="L787" s="3" t="s">
        <v>277</v>
      </c>
      <c r="M787" s="3">
        <v>585000</v>
      </c>
      <c r="N787" s="5">
        <v>44980</v>
      </c>
      <c r="O787" s="43">
        <f t="shared" si="64"/>
        <v>4</v>
      </c>
      <c r="P787" s="43">
        <f t="shared" si="62"/>
        <v>2</v>
      </c>
      <c r="Q787" s="5">
        <v>44980</v>
      </c>
      <c r="R787" s="43">
        <f t="shared" si="65"/>
        <v>2</v>
      </c>
      <c r="S787" s="2"/>
      <c r="T787" s="2"/>
      <c r="U787" s="2">
        <v>0</v>
      </c>
      <c r="V787" s="45">
        <f t="shared" si="63"/>
        <v>585000</v>
      </c>
      <c r="W787" s="2" t="s">
        <v>71</v>
      </c>
      <c r="X787" t="str">
        <f t="shared" si="61"/>
        <v>1000001010KERAMIK 123BAMBANGAGT912228RdBarn Colore90X153BOX3,24M2195000Hitam58500044980424498020585000Depok</v>
      </c>
    </row>
    <row r="788" spans="1:24" x14ac:dyDescent="0.3">
      <c r="A788" s="2">
        <v>1000001010</v>
      </c>
      <c r="B788" s="2" t="s">
        <v>63</v>
      </c>
      <c r="C788" s="2" t="s">
        <v>64</v>
      </c>
      <c r="D788" s="2" t="s">
        <v>282</v>
      </c>
      <c r="E788" s="2" t="s">
        <v>283</v>
      </c>
      <c r="F788" s="2" t="s">
        <v>259</v>
      </c>
      <c r="G788" s="3">
        <v>6</v>
      </c>
      <c r="H788" s="2" t="s">
        <v>68</v>
      </c>
      <c r="I788" s="4">
        <v>6.48</v>
      </c>
      <c r="J788" s="2" t="s">
        <v>69</v>
      </c>
      <c r="K788" s="3">
        <v>195000</v>
      </c>
      <c r="L788" s="3" t="s">
        <v>277</v>
      </c>
      <c r="M788" s="3">
        <v>1170000</v>
      </c>
      <c r="N788" s="5">
        <v>45015</v>
      </c>
      <c r="O788" s="43">
        <f t="shared" si="64"/>
        <v>4</v>
      </c>
      <c r="P788" s="43">
        <f t="shared" si="62"/>
        <v>3</v>
      </c>
      <c r="Q788" s="5">
        <v>45016</v>
      </c>
      <c r="R788" s="43">
        <f t="shared" si="65"/>
        <v>3</v>
      </c>
      <c r="S788" s="2" t="s">
        <v>17</v>
      </c>
      <c r="T788" s="2" t="s">
        <v>91</v>
      </c>
      <c r="U788" s="6">
        <v>1800</v>
      </c>
      <c r="V788" s="45">
        <f t="shared" si="63"/>
        <v>1168200</v>
      </c>
      <c r="W788" s="2" t="s">
        <v>71</v>
      </c>
      <c r="X788" t="str">
        <f t="shared" si="61"/>
        <v>1000001010KERAMIK 123BAMBANGAGT915521RdQueensland Wengue90X156BOX6,48M2195000Hitam11700004501543450163Promo LebaranPromo Diskon Langsung18001168200Depok</v>
      </c>
    </row>
    <row r="789" spans="1:24" x14ac:dyDescent="0.3">
      <c r="A789" s="2">
        <v>1000001111</v>
      </c>
      <c r="B789" s="2" t="s">
        <v>131</v>
      </c>
      <c r="C789" s="2" t="s">
        <v>132</v>
      </c>
      <c r="D789" s="2" t="s">
        <v>280</v>
      </c>
      <c r="E789" s="2" t="s">
        <v>281</v>
      </c>
      <c r="F789" s="2" t="s">
        <v>259</v>
      </c>
      <c r="G789" s="3">
        <v>45</v>
      </c>
      <c r="H789" s="2" t="s">
        <v>68</v>
      </c>
      <c r="I789" s="4">
        <v>48.6</v>
      </c>
      <c r="J789" s="2" t="s">
        <v>69</v>
      </c>
      <c r="K789" s="3">
        <v>195000</v>
      </c>
      <c r="L789" s="3" t="s">
        <v>277</v>
      </c>
      <c r="M789" s="3">
        <v>8775000</v>
      </c>
      <c r="N789" s="5">
        <v>45021</v>
      </c>
      <c r="O789" s="43">
        <f t="shared" si="64"/>
        <v>3</v>
      </c>
      <c r="P789" s="43">
        <f t="shared" si="62"/>
        <v>4</v>
      </c>
      <c r="Q789" s="5">
        <v>45024</v>
      </c>
      <c r="R789" s="43">
        <f t="shared" si="65"/>
        <v>4</v>
      </c>
      <c r="S789" s="2" t="s">
        <v>17</v>
      </c>
      <c r="T789" s="2" t="s">
        <v>91</v>
      </c>
      <c r="U789" s="6">
        <v>1800</v>
      </c>
      <c r="V789" s="45">
        <f t="shared" si="63"/>
        <v>8773200</v>
      </c>
      <c r="W789" s="2" t="s">
        <v>133</v>
      </c>
      <c r="X789" t="str">
        <f t="shared" si="61"/>
        <v>1000001111NIA BANGUNANHARRYAGT912234RdTanimbar Bruno90X1545BOX48,6M2195000Hitam87750004502134450244Promo LebaranPromo Diskon Langsung18008773200Jakarta</v>
      </c>
    </row>
    <row r="790" spans="1:24" x14ac:dyDescent="0.3">
      <c r="A790" s="2">
        <v>1000001111</v>
      </c>
      <c r="B790" s="2" t="s">
        <v>131</v>
      </c>
      <c r="C790" s="2" t="s">
        <v>132</v>
      </c>
      <c r="D790" s="2" t="s">
        <v>286</v>
      </c>
      <c r="E790" s="2" t="s">
        <v>287</v>
      </c>
      <c r="F790" s="2" t="s">
        <v>259</v>
      </c>
      <c r="G790" s="3">
        <v>7</v>
      </c>
      <c r="H790" s="2" t="s">
        <v>68</v>
      </c>
      <c r="I790" s="4">
        <v>7.56</v>
      </c>
      <c r="J790" s="2" t="s">
        <v>69</v>
      </c>
      <c r="K790" s="3">
        <v>195000</v>
      </c>
      <c r="L790" s="3" t="s">
        <v>277</v>
      </c>
      <c r="M790" s="3">
        <v>1365000</v>
      </c>
      <c r="N790" s="5">
        <v>45084</v>
      </c>
      <c r="O790" s="43">
        <f t="shared" si="64"/>
        <v>3</v>
      </c>
      <c r="P790" s="43">
        <f t="shared" si="62"/>
        <v>6</v>
      </c>
      <c r="Q790" s="5">
        <v>45084</v>
      </c>
      <c r="R790" s="43">
        <f t="shared" si="65"/>
        <v>6</v>
      </c>
      <c r="S790" s="2"/>
      <c r="T790" s="2"/>
      <c r="U790" s="2">
        <v>0</v>
      </c>
      <c r="V790" s="45">
        <f t="shared" si="63"/>
        <v>1365000</v>
      </c>
      <c r="W790" s="2" t="s">
        <v>133</v>
      </c>
      <c r="X790" t="str">
        <f t="shared" si="61"/>
        <v>1000001111NIA BANGUNANHARRYAGT912203RCedar Rosato90X157BOX7,56M2195000Hitam1365000450843645084601365000Jakarta</v>
      </c>
    </row>
    <row r="791" spans="1:24" x14ac:dyDescent="0.3">
      <c r="A791" s="2">
        <v>1000001010</v>
      </c>
      <c r="B791" s="2" t="s">
        <v>63</v>
      </c>
      <c r="C791" s="2" t="s">
        <v>64</v>
      </c>
      <c r="D791" s="2" t="s">
        <v>278</v>
      </c>
      <c r="E791" s="2" t="s">
        <v>279</v>
      </c>
      <c r="F791" s="2" t="s">
        <v>259</v>
      </c>
      <c r="G791" s="3">
        <v>4</v>
      </c>
      <c r="H791" s="2" t="s">
        <v>68</v>
      </c>
      <c r="I791" s="4">
        <v>4.32</v>
      </c>
      <c r="J791" s="2" t="s">
        <v>69</v>
      </c>
      <c r="K791" s="3">
        <v>195000</v>
      </c>
      <c r="L791" s="3" t="s">
        <v>277</v>
      </c>
      <c r="M791" s="3">
        <v>780000</v>
      </c>
      <c r="N791" s="5">
        <v>45093</v>
      </c>
      <c r="O791" s="43">
        <f t="shared" si="64"/>
        <v>5</v>
      </c>
      <c r="P791" s="43">
        <f t="shared" si="62"/>
        <v>6</v>
      </c>
      <c r="Q791" s="5">
        <v>45096</v>
      </c>
      <c r="R791" s="43">
        <f t="shared" si="65"/>
        <v>6</v>
      </c>
      <c r="S791" s="2"/>
      <c r="T791" s="2"/>
      <c r="U791" s="2">
        <v>0</v>
      </c>
      <c r="V791" s="45">
        <f t="shared" si="63"/>
        <v>780000</v>
      </c>
      <c r="W791" s="2" t="s">
        <v>71</v>
      </c>
      <c r="X791" t="str">
        <f t="shared" si="61"/>
        <v>1000001010KERAMIK 123BAMBANGAGT912233RdTanimbar Beige90X154BOX4,32M2195000Hitam78000045093564509660780000Depok</v>
      </c>
    </row>
    <row r="792" spans="1:24" x14ac:dyDescent="0.3">
      <c r="A792" s="2">
        <v>1000001111</v>
      </c>
      <c r="B792" s="2" t="s">
        <v>131</v>
      </c>
      <c r="C792" s="2" t="s">
        <v>132</v>
      </c>
      <c r="D792" s="2" t="s">
        <v>286</v>
      </c>
      <c r="E792" s="2" t="s">
        <v>287</v>
      </c>
      <c r="F792" s="2" t="s">
        <v>259</v>
      </c>
      <c r="G792" s="3">
        <v>3</v>
      </c>
      <c r="H792" s="2" t="s">
        <v>68</v>
      </c>
      <c r="I792" s="4">
        <v>3.24</v>
      </c>
      <c r="J792" s="2" t="s">
        <v>69</v>
      </c>
      <c r="K792" s="3">
        <v>195000</v>
      </c>
      <c r="L792" s="3" t="s">
        <v>277</v>
      </c>
      <c r="M792" s="3">
        <v>585000</v>
      </c>
      <c r="N792" s="5">
        <v>45110</v>
      </c>
      <c r="O792" s="43">
        <f t="shared" si="64"/>
        <v>1</v>
      </c>
      <c r="P792" s="43">
        <f t="shared" si="62"/>
        <v>7</v>
      </c>
      <c r="Q792" s="5">
        <v>45110</v>
      </c>
      <c r="R792" s="43">
        <f t="shared" si="65"/>
        <v>7</v>
      </c>
      <c r="S792" s="2"/>
      <c r="T792" s="2"/>
      <c r="U792" s="2">
        <v>0</v>
      </c>
      <c r="V792" s="45">
        <f t="shared" si="63"/>
        <v>585000</v>
      </c>
      <c r="W792" s="2" t="s">
        <v>133</v>
      </c>
      <c r="X792" t="str">
        <f t="shared" si="61"/>
        <v>1000001111NIA BANGUNANHARRYAGT912203RCedar Rosato90X153BOX3,24M2195000Hitam58500045110174511070585000Jakarta</v>
      </c>
    </row>
    <row r="793" spans="1:24" x14ac:dyDescent="0.3">
      <c r="A793" s="2">
        <v>1000001111</v>
      </c>
      <c r="B793" s="2" t="s">
        <v>131</v>
      </c>
      <c r="C793" s="2" t="s">
        <v>132</v>
      </c>
      <c r="D793" s="2" t="s">
        <v>288</v>
      </c>
      <c r="E793" s="2" t="s">
        <v>289</v>
      </c>
      <c r="F793" s="2" t="s">
        <v>259</v>
      </c>
      <c r="G793" s="3">
        <v>20</v>
      </c>
      <c r="H793" s="2" t="s">
        <v>68</v>
      </c>
      <c r="I793" s="4">
        <v>21.6</v>
      </c>
      <c r="J793" s="2" t="s">
        <v>69</v>
      </c>
      <c r="K793" s="3">
        <v>195000</v>
      </c>
      <c r="L793" s="3" t="s">
        <v>277</v>
      </c>
      <c r="M793" s="3">
        <v>3900000</v>
      </c>
      <c r="N793" s="5">
        <v>45153</v>
      </c>
      <c r="O793" s="43">
        <f t="shared" si="64"/>
        <v>2</v>
      </c>
      <c r="P793" s="43">
        <f t="shared" si="62"/>
        <v>8</v>
      </c>
      <c r="Q793" s="5">
        <v>45154</v>
      </c>
      <c r="R793" s="43">
        <f t="shared" si="65"/>
        <v>8</v>
      </c>
      <c r="S793" s="2"/>
      <c r="T793" s="2"/>
      <c r="U793" s="2">
        <v>0</v>
      </c>
      <c r="V793" s="45">
        <f t="shared" si="63"/>
        <v>3900000</v>
      </c>
      <c r="W793" s="2" t="s">
        <v>133</v>
      </c>
      <c r="X793" t="str">
        <f t="shared" si="61"/>
        <v>1000001111NIA BANGUNANHARRYAGT912221RdQuercia Pine90X1520BOX21,6M2195000Hitam3900000451532845154803900000Jakarta</v>
      </c>
    </row>
    <row r="794" spans="1:24" x14ac:dyDescent="0.3">
      <c r="A794" s="2">
        <v>1000001111</v>
      </c>
      <c r="B794" s="2" t="s">
        <v>131</v>
      </c>
      <c r="C794" s="2" t="s">
        <v>132</v>
      </c>
      <c r="D794" s="2" t="s">
        <v>290</v>
      </c>
      <c r="E794" s="2" t="s">
        <v>291</v>
      </c>
      <c r="F794" s="2" t="s">
        <v>259</v>
      </c>
      <c r="G794" s="3">
        <v>40</v>
      </c>
      <c r="H794" s="2" t="s">
        <v>68</v>
      </c>
      <c r="I794" s="4">
        <v>43.2</v>
      </c>
      <c r="J794" s="2" t="s">
        <v>69</v>
      </c>
      <c r="K794" s="3">
        <v>195000</v>
      </c>
      <c r="L794" s="3" t="s">
        <v>277</v>
      </c>
      <c r="M794" s="3">
        <v>7800000</v>
      </c>
      <c r="N794" s="5">
        <v>45222</v>
      </c>
      <c r="O794" s="43">
        <f t="shared" si="64"/>
        <v>1</v>
      </c>
      <c r="P794" s="43">
        <f t="shared" si="62"/>
        <v>10</v>
      </c>
      <c r="Q794" s="5">
        <v>45224</v>
      </c>
      <c r="R794" s="43">
        <f t="shared" si="65"/>
        <v>10</v>
      </c>
      <c r="S794" s="2"/>
      <c r="T794" s="2"/>
      <c r="U794" s="2">
        <v>0</v>
      </c>
      <c r="V794" s="45">
        <f t="shared" si="63"/>
        <v>7800000</v>
      </c>
      <c r="W794" s="2" t="s">
        <v>133</v>
      </c>
      <c r="X794" t="str">
        <f t="shared" si="61"/>
        <v>1000001111NIA BANGUNANHARRYAGT915519RdQueensland Pine90X1540BOX43,2M2195000Hitam780000045222110452241007800000Jakarta</v>
      </c>
    </row>
    <row r="795" spans="1:24" x14ac:dyDescent="0.3">
      <c r="A795" s="2">
        <v>1000001111</v>
      </c>
      <c r="B795" s="2" t="s">
        <v>131</v>
      </c>
      <c r="C795" s="2" t="s">
        <v>132</v>
      </c>
      <c r="D795" s="2" t="s">
        <v>280</v>
      </c>
      <c r="E795" s="2" t="s">
        <v>281</v>
      </c>
      <c r="F795" s="2" t="s">
        <v>259</v>
      </c>
      <c r="G795" s="3">
        <v>7</v>
      </c>
      <c r="H795" s="2" t="s">
        <v>68</v>
      </c>
      <c r="I795" s="4">
        <v>7.56</v>
      </c>
      <c r="J795" s="2" t="s">
        <v>69</v>
      </c>
      <c r="K795" s="3">
        <v>195000</v>
      </c>
      <c r="L795" s="3" t="s">
        <v>277</v>
      </c>
      <c r="M795" s="3">
        <v>1365000</v>
      </c>
      <c r="N795" s="5">
        <v>45050</v>
      </c>
      <c r="O795" s="43">
        <f t="shared" si="64"/>
        <v>4</v>
      </c>
      <c r="P795" s="43">
        <f t="shared" si="62"/>
        <v>5</v>
      </c>
      <c r="Q795" s="5">
        <v>45050</v>
      </c>
      <c r="R795" s="43">
        <f t="shared" si="65"/>
        <v>5</v>
      </c>
      <c r="S795" s="2" t="s">
        <v>17</v>
      </c>
      <c r="T795" s="2" t="s">
        <v>91</v>
      </c>
      <c r="U795" s="6">
        <v>1800</v>
      </c>
      <c r="V795" s="45">
        <f t="shared" si="63"/>
        <v>1363200</v>
      </c>
      <c r="W795" s="2" t="s">
        <v>133</v>
      </c>
      <c r="X795" t="str">
        <f t="shared" si="61"/>
        <v>1000001111NIA BANGUNANHARRYAGT912234RdTanimbar Bruno90X157BOX7,56M2195000Hitam13650004505045450505Promo LebaranPromo Diskon Langsung18001363200Jakarta</v>
      </c>
    </row>
    <row r="796" spans="1:24" x14ac:dyDescent="0.3">
      <c r="A796" s="2">
        <v>1000001111</v>
      </c>
      <c r="B796" s="2" t="s">
        <v>131</v>
      </c>
      <c r="C796" s="2" t="s">
        <v>132</v>
      </c>
      <c r="D796" s="2" t="s">
        <v>280</v>
      </c>
      <c r="E796" s="2" t="s">
        <v>281</v>
      </c>
      <c r="F796" s="2" t="s">
        <v>259</v>
      </c>
      <c r="G796" s="3">
        <v>4</v>
      </c>
      <c r="H796" s="2" t="s">
        <v>68</v>
      </c>
      <c r="I796" s="4">
        <v>4.32</v>
      </c>
      <c r="J796" s="2" t="s">
        <v>69</v>
      </c>
      <c r="K796" s="3">
        <v>195000</v>
      </c>
      <c r="L796" s="3" t="s">
        <v>277</v>
      </c>
      <c r="M796" s="3">
        <v>780000</v>
      </c>
      <c r="N796" s="5">
        <v>45058</v>
      </c>
      <c r="O796" s="43">
        <f t="shared" si="64"/>
        <v>5</v>
      </c>
      <c r="P796" s="43">
        <f t="shared" si="62"/>
        <v>5</v>
      </c>
      <c r="Q796" s="5">
        <v>45059</v>
      </c>
      <c r="R796" s="43">
        <f t="shared" si="65"/>
        <v>5</v>
      </c>
      <c r="S796" s="2" t="s">
        <v>17</v>
      </c>
      <c r="T796" s="2" t="s">
        <v>91</v>
      </c>
      <c r="U796" s="6">
        <v>1800</v>
      </c>
      <c r="V796" s="45">
        <f t="shared" si="63"/>
        <v>778200</v>
      </c>
      <c r="W796" s="2" t="s">
        <v>133</v>
      </c>
      <c r="X796" t="str">
        <f t="shared" si="61"/>
        <v>1000001111NIA BANGUNANHARRYAGT912234RdTanimbar Bruno90X154BOX4,32M2195000Hitam7800004505855450595Promo LebaranPromo Diskon Langsung1800778200Jakarta</v>
      </c>
    </row>
    <row r="797" spans="1:24" x14ac:dyDescent="0.3">
      <c r="A797" s="2">
        <v>1000001111</v>
      </c>
      <c r="B797" s="2" t="s">
        <v>131</v>
      </c>
      <c r="C797" s="2" t="s">
        <v>132</v>
      </c>
      <c r="D797" s="2" t="s">
        <v>292</v>
      </c>
      <c r="E797" s="2" t="s">
        <v>293</v>
      </c>
      <c r="F797" s="2" t="s">
        <v>259</v>
      </c>
      <c r="G797" s="3">
        <v>10</v>
      </c>
      <c r="H797" s="2" t="s">
        <v>68</v>
      </c>
      <c r="I797" s="4">
        <v>10.8</v>
      </c>
      <c r="J797" s="2" t="s">
        <v>69</v>
      </c>
      <c r="K797" s="3">
        <v>195000</v>
      </c>
      <c r="L797" s="3" t="s">
        <v>277</v>
      </c>
      <c r="M797" s="3">
        <v>1950000</v>
      </c>
      <c r="N797" s="5">
        <v>45069</v>
      </c>
      <c r="O797" s="43">
        <f t="shared" si="64"/>
        <v>2</v>
      </c>
      <c r="P797" s="43">
        <f t="shared" si="62"/>
        <v>5</v>
      </c>
      <c r="Q797" s="5">
        <v>45070</v>
      </c>
      <c r="R797" s="43">
        <f t="shared" si="65"/>
        <v>5</v>
      </c>
      <c r="S797" s="2" t="s">
        <v>17</v>
      </c>
      <c r="T797" s="2" t="s">
        <v>91</v>
      </c>
      <c r="U797" s="6">
        <v>1800</v>
      </c>
      <c r="V797" s="45">
        <f t="shared" si="63"/>
        <v>1948200</v>
      </c>
      <c r="W797" s="2" t="s">
        <v>133</v>
      </c>
      <c r="X797" t="str">
        <f t="shared" si="61"/>
        <v>1000001111NIA BANGUNANHARRYAGT912214RdParottia Walnut90X1510BOX10,8M2195000Hitam19500004506925450705Promo LebaranPromo Diskon Langsung18001948200Jakarta</v>
      </c>
    </row>
    <row r="798" spans="1:24" x14ac:dyDescent="0.3">
      <c r="A798" s="2">
        <v>1000001010</v>
      </c>
      <c r="B798" s="2" t="s">
        <v>63</v>
      </c>
      <c r="C798" s="2" t="s">
        <v>64</v>
      </c>
      <c r="D798" s="2" t="s">
        <v>278</v>
      </c>
      <c r="E798" s="2" t="s">
        <v>279</v>
      </c>
      <c r="F798" s="2" t="s">
        <v>259</v>
      </c>
      <c r="G798" s="3">
        <v>22</v>
      </c>
      <c r="H798" s="2" t="s">
        <v>68</v>
      </c>
      <c r="I798" s="4">
        <v>23.76</v>
      </c>
      <c r="J798" s="2" t="s">
        <v>69</v>
      </c>
      <c r="K798" s="3">
        <v>195000</v>
      </c>
      <c r="L798" s="3" t="s">
        <v>277</v>
      </c>
      <c r="M798" s="3">
        <v>4290000</v>
      </c>
      <c r="N798" s="5">
        <v>45051</v>
      </c>
      <c r="O798" s="43">
        <f t="shared" si="64"/>
        <v>5</v>
      </c>
      <c r="P798" s="43">
        <f t="shared" si="62"/>
        <v>5</v>
      </c>
      <c r="Q798" s="5">
        <v>45051</v>
      </c>
      <c r="R798" s="43">
        <f t="shared" si="65"/>
        <v>5</v>
      </c>
      <c r="S798" s="2" t="s">
        <v>17</v>
      </c>
      <c r="T798" s="2" t="s">
        <v>91</v>
      </c>
      <c r="U798" s="6">
        <v>1800</v>
      </c>
      <c r="V798" s="45">
        <f t="shared" si="63"/>
        <v>4288200</v>
      </c>
      <c r="W798" s="2" t="s">
        <v>71</v>
      </c>
      <c r="X798" t="str">
        <f t="shared" si="61"/>
        <v>1000001010KERAMIK 123BAMBANGAGT912233RdTanimbar Beige90X1522BOX23,76M2195000Hitam42900004505155450515Promo LebaranPromo Diskon Langsung18004288200Depok</v>
      </c>
    </row>
    <row r="799" spans="1:24" x14ac:dyDescent="0.3">
      <c r="A799" s="2">
        <v>1000001010</v>
      </c>
      <c r="B799" s="2" t="s">
        <v>63</v>
      </c>
      <c r="C799" s="2" t="s">
        <v>64</v>
      </c>
      <c r="D799" s="2" t="s">
        <v>278</v>
      </c>
      <c r="E799" s="2" t="s">
        <v>279</v>
      </c>
      <c r="F799" s="2" t="s">
        <v>259</v>
      </c>
      <c r="G799" s="3">
        <v>4</v>
      </c>
      <c r="H799" s="2" t="s">
        <v>68</v>
      </c>
      <c r="I799" s="4">
        <v>4.32</v>
      </c>
      <c r="J799" s="2" t="s">
        <v>69</v>
      </c>
      <c r="K799" s="3">
        <v>195000</v>
      </c>
      <c r="L799" s="3" t="s">
        <v>277</v>
      </c>
      <c r="M799" s="3">
        <v>780000</v>
      </c>
      <c r="N799" s="5">
        <v>45062</v>
      </c>
      <c r="O799" s="43">
        <f t="shared" si="64"/>
        <v>2</v>
      </c>
      <c r="P799" s="43">
        <f t="shared" si="62"/>
        <v>5</v>
      </c>
      <c r="Q799" s="5">
        <v>45063</v>
      </c>
      <c r="R799" s="43">
        <f t="shared" si="65"/>
        <v>5</v>
      </c>
      <c r="S799" s="2" t="s">
        <v>17</v>
      </c>
      <c r="T799" s="2" t="s">
        <v>91</v>
      </c>
      <c r="U799" s="6">
        <v>1800</v>
      </c>
      <c r="V799" s="45">
        <f t="shared" si="63"/>
        <v>778200</v>
      </c>
      <c r="W799" s="2" t="s">
        <v>71</v>
      </c>
      <c r="X799" t="str">
        <f t="shared" si="61"/>
        <v>1000001010KERAMIK 123BAMBANGAGT912233RdTanimbar Beige90X154BOX4,32M2195000Hitam7800004506225450635Promo LebaranPromo Diskon Langsung1800778200Depok</v>
      </c>
    </row>
    <row r="800" spans="1:24" x14ac:dyDescent="0.3">
      <c r="A800" s="2">
        <v>1000001212</v>
      </c>
      <c r="B800" s="2" t="s">
        <v>72</v>
      </c>
      <c r="C800" s="2" t="s">
        <v>64</v>
      </c>
      <c r="D800" s="2" t="s">
        <v>280</v>
      </c>
      <c r="E800" s="2" t="s">
        <v>281</v>
      </c>
      <c r="F800" s="2" t="s">
        <v>259</v>
      </c>
      <c r="G800" s="3">
        <v>5</v>
      </c>
      <c r="H800" s="2" t="s">
        <v>68</v>
      </c>
      <c r="I800" s="4">
        <v>5.4</v>
      </c>
      <c r="J800" s="2" t="s">
        <v>69</v>
      </c>
      <c r="K800" s="3">
        <v>195000</v>
      </c>
      <c r="L800" s="3" t="s">
        <v>277</v>
      </c>
      <c r="M800" s="3">
        <v>975000</v>
      </c>
      <c r="N800" s="5">
        <v>45124</v>
      </c>
      <c r="O800" s="43">
        <f t="shared" si="64"/>
        <v>1</v>
      </c>
      <c r="P800" s="43">
        <f t="shared" si="62"/>
        <v>7</v>
      </c>
      <c r="Q800" s="5">
        <v>45124</v>
      </c>
      <c r="R800" s="43">
        <f t="shared" si="65"/>
        <v>7</v>
      </c>
      <c r="S800" s="2"/>
      <c r="T800" s="2"/>
      <c r="U800" s="2">
        <v>0</v>
      </c>
      <c r="V800" s="45">
        <f t="shared" si="63"/>
        <v>975000</v>
      </c>
      <c r="W800" s="2" t="s">
        <v>75</v>
      </c>
      <c r="X800" t="str">
        <f t="shared" si="61"/>
        <v>1000001212KARYA MATERIALBAMBANGAGT912234RdTanimbar Bruno90X155BOX5,4M2195000Hitam97500045124174512470975000Bekasi</v>
      </c>
    </row>
    <row r="801" spans="1:37" x14ac:dyDescent="0.3">
      <c r="A801" s="2">
        <v>1000001212</v>
      </c>
      <c r="B801" s="2" t="s">
        <v>72</v>
      </c>
      <c r="C801" s="2" t="s">
        <v>64</v>
      </c>
      <c r="D801" s="2" t="s">
        <v>294</v>
      </c>
      <c r="E801" s="2" t="s">
        <v>295</v>
      </c>
      <c r="F801" s="2" t="s">
        <v>259</v>
      </c>
      <c r="G801" s="3">
        <v>14</v>
      </c>
      <c r="H801" s="2" t="s">
        <v>68</v>
      </c>
      <c r="I801" s="4">
        <v>15.12</v>
      </c>
      <c r="J801" s="2" t="s">
        <v>69</v>
      </c>
      <c r="K801" s="3">
        <v>195000</v>
      </c>
      <c r="L801" s="3" t="s">
        <v>277</v>
      </c>
      <c r="M801" s="3">
        <v>2730000</v>
      </c>
      <c r="N801" s="5">
        <v>45147</v>
      </c>
      <c r="O801" s="43">
        <f t="shared" si="64"/>
        <v>3</v>
      </c>
      <c r="P801" s="43">
        <f t="shared" si="62"/>
        <v>8</v>
      </c>
      <c r="Q801" s="5">
        <v>45148</v>
      </c>
      <c r="R801" s="43">
        <f t="shared" si="65"/>
        <v>8</v>
      </c>
      <c r="S801" s="2"/>
      <c r="T801" s="2"/>
      <c r="U801" s="2">
        <v>0</v>
      </c>
      <c r="V801" s="45">
        <f t="shared" si="63"/>
        <v>2730000</v>
      </c>
      <c r="W801" s="2" t="s">
        <v>75</v>
      </c>
      <c r="X801" t="str">
        <f t="shared" si="61"/>
        <v>1000001212KARYA MATERIALBAMBANGAGT915520RdQueensland Maple90X1514BOX15,12M2195000Hitam2730000451473845148802730000Bekasi</v>
      </c>
    </row>
    <row r="802" spans="1:37" x14ac:dyDescent="0.3">
      <c r="A802" s="2">
        <v>1000001010</v>
      </c>
      <c r="B802" s="2" t="s">
        <v>63</v>
      </c>
      <c r="C802" s="2" t="s">
        <v>64</v>
      </c>
      <c r="D802" s="2" t="s">
        <v>296</v>
      </c>
      <c r="E802" s="2" t="s">
        <v>297</v>
      </c>
      <c r="F802" s="2" t="s">
        <v>259</v>
      </c>
      <c r="G802" s="3">
        <v>23</v>
      </c>
      <c r="H802" s="2" t="s">
        <v>68</v>
      </c>
      <c r="I802" s="4">
        <v>24.84</v>
      </c>
      <c r="J802" s="2" t="s">
        <v>69</v>
      </c>
      <c r="K802" s="3">
        <v>195000</v>
      </c>
      <c r="L802" s="3" t="s">
        <v>277</v>
      </c>
      <c r="M802" s="3">
        <v>4485000</v>
      </c>
      <c r="N802" s="5">
        <v>45141</v>
      </c>
      <c r="O802" s="43">
        <f t="shared" si="64"/>
        <v>4</v>
      </c>
      <c r="P802" s="43">
        <f t="shared" si="62"/>
        <v>8</v>
      </c>
      <c r="Q802" s="5">
        <v>45142</v>
      </c>
      <c r="R802" s="43">
        <f t="shared" si="65"/>
        <v>8</v>
      </c>
      <c r="S802" s="2"/>
      <c r="T802" s="2"/>
      <c r="U802" s="2">
        <v>0</v>
      </c>
      <c r="V802" s="45">
        <f t="shared" si="63"/>
        <v>4485000</v>
      </c>
      <c r="W802" s="2" t="s">
        <v>71</v>
      </c>
      <c r="X802" t="str">
        <f t="shared" si="61"/>
        <v>1000001010KERAMIK 123BAMBANGAGT912220RdWakatobi Siena90X1523BOX24,84M2195000Hitam4485000451414845142804485000Depok</v>
      </c>
    </row>
    <row r="803" spans="1:37" x14ac:dyDescent="0.3">
      <c r="A803" s="2">
        <v>1000001212</v>
      </c>
      <c r="B803" s="2" t="s">
        <v>72</v>
      </c>
      <c r="C803" s="2" t="s">
        <v>64</v>
      </c>
      <c r="D803" s="2" t="s">
        <v>280</v>
      </c>
      <c r="E803" s="2" t="s">
        <v>281</v>
      </c>
      <c r="F803" s="2" t="s">
        <v>259</v>
      </c>
      <c r="G803" s="3">
        <v>59</v>
      </c>
      <c r="H803" s="2" t="s">
        <v>68</v>
      </c>
      <c r="I803" s="4">
        <v>63.72</v>
      </c>
      <c r="J803" s="2" t="s">
        <v>69</v>
      </c>
      <c r="K803" s="3">
        <v>195000</v>
      </c>
      <c r="L803" s="3" t="s">
        <v>277</v>
      </c>
      <c r="M803" s="3">
        <v>11505000</v>
      </c>
      <c r="N803" s="5">
        <v>44921</v>
      </c>
      <c r="O803" s="2"/>
      <c r="P803" s="2"/>
      <c r="Q803" s="5">
        <v>44938</v>
      </c>
      <c r="R803" s="43">
        <f t="shared" si="65"/>
        <v>1</v>
      </c>
      <c r="S803" s="2"/>
      <c r="T803" s="2"/>
      <c r="U803" s="2">
        <v>0</v>
      </c>
      <c r="V803" s="45">
        <f t="shared" si="63"/>
        <v>11505000</v>
      </c>
      <c r="W803" s="2" t="s">
        <v>75</v>
      </c>
      <c r="X803" t="str">
        <f t="shared" si="61"/>
        <v>1000001212KARYA MATERIALBAMBANGAGT912234RdTanimbar Bruno90X1559BOX63,72M2195000Hitam1150500044921449381011505000Bekasi</v>
      </c>
      <c r="Y803" s="3"/>
      <c r="Z803" s="3"/>
      <c r="AA803" s="3"/>
      <c r="AB803" s="5"/>
      <c r="AC803" s="43"/>
      <c r="AD803" s="43"/>
      <c r="AE803" s="5"/>
      <c r="AF803" s="43"/>
      <c r="AG803" s="2"/>
      <c r="AH803" s="2"/>
      <c r="AI803" s="2"/>
      <c r="AJ803" s="45"/>
      <c r="AK803" s="2"/>
    </row>
    <row r="804" spans="1:37" x14ac:dyDescent="0.3">
      <c r="A804" s="2">
        <v>1000001010</v>
      </c>
      <c r="B804" s="2" t="s">
        <v>63</v>
      </c>
      <c r="C804" s="2" t="s">
        <v>64</v>
      </c>
      <c r="D804" s="2" t="s">
        <v>298</v>
      </c>
      <c r="E804" s="2" t="s">
        <v>299</v>
      </c>
      <c r="F804" s="2" t="s">
        <v>259</v>
      </c>
      <c r="G804" s="3">
        <v>3</v>
      </c>
      <c r="H804" s="2" t="s">
        <v>68</v>
      </c>
      <c r="I804" s="4">
        <v>3.24</v>
      </c>
      <c r="J804" s="2" t="s">
        <v>69</v>
      </c>
      <c r="K804" s="3">
        <v>195000</v>
      </c>
      <c r="L804" s="3" t="s">
        <v>277</v>
      </c>
      <c r="M804" s="3">
        <v>585000</v>
      </c>
      <c r="N804" s="5">
        <v>45140</v>
      </c>
      <c r="O804" s="43">
        <f t="shared" si="64"/>
        <v>3</v>
      </c>
      <c r="P804" s="43">
        <f t="shared" si="62"/>
        <v>8</v>
      </c>
      <c r="Q804" s="5">
        <v>45142</v>
      </c>
      <c r="R804" s="43">
        <f t="shared" si="65"/>
        <v>8</v>
      </c>
      <c r="S804" s="2"/>
      <c r="T804" s="2"/>
      <c r="U804" s="2">
        <v>0</v>
      </c>
      <c r="V804" s="45">
        <f t="shared" si="63"/>
        <v>585000</v>
      </c>
      <c r="W804" s="2" t="s">
        <v>71</v>
      </c>
      <c r="X804" t="str">
        <f t="shared" si="61"/>
        <v>1000001010KERAMIK 123BAMBANGAGT915527RdNorth White90X153BOX3,24M2195000Hitam58500045140384514280585000Depok</v>
      </c>
    </row>
    <row r="805" spans="1:37" x14ac:dyDescent="0.3">
      <c r="A805" s="2">
        <v>1000001010</v>
      </c>
      <c r="B805" s="2" t="s">
        <v>63</v>
      </c>
      <c r="C805" s="2" t="s">
        <v>64</v>
      </c>
      <c r="D805" s="2" t="s">
        <v>300</v>
      </c>
      <c r="E805" s="2" t="s">
        <v>301</v>
      </c>
      <c r="F805" s="2" t="s">
        <v>259</v>
      </c>
      <c r="G805" s="3">
        <v>11</v>
      </c>
      <c r="H805" s="2" t="s">
        <v>68</v>
      </c>
      <c r="I805" s="4">
        <v>11.88</v>
      </c>
      <c r="J805" s="2" t="s">
        <v>69</v>
      </c>
      <c r="K805" s="3">
        <v>195000</v>
      </c>
      <c r="L805" s="3" t="s">
        <v>277</v>
      </c>
      <c r="M805" s="3">
        <v>2145000</v>
      </c>
      <c r="N805" s="5">
        <v>45140</v>
      </c>
      <c r="O805" s="43">
        <f t="shared" si="64"/>
        <v>3</v>
      </c>
      <c r="P805" s="43">
        <f t="shared" si="62"/>
        <v>8</v>
      </c>
      <c r="Q805" s="5">
        <v>45142</v>
      </c>
      <c r="R805" s="43">
        <f t="shared" si="65"/>
        <v>8</v>
      </c>
      <c r="S805" s="2"/>
      <c r="T805" s="2"/>
      <c r="U805" s="2">
        <v>0</v>
      </c>
      <c r="V805" s="45">
        <f t="shared" si="63"/>
        <v>2145000</v>
      </c>
      <c r="W805" s="2" t="s">
        <v>71</v>
      </c>
      <c r="X805" t="str">
        <f t="shared" si="61"/>
        <v>1000001010KERAMIK 123BAMBANGAGT915524RdNorth Grey90X1511BOX11,88M2195000Hitam2145000451403845142802145000Depok</v>
      </c>
    </row>
    <row r="806" spans="1:37" x14ac:dyDescent="0.3">
      <c r="A806" s="2">
        <v>1000001212</v>
      </c>
      <c r="B806" s="2" t="s">
        <v>72</v>
      </c>
      <c r="C806" s="2" t="s">
        <v>64</v>
      </c>
      <c r="D806" s="2" t="s">
        <v>302</v>
      </c>
      <c r="E806" s="2" t="s">
        <v>303</v>
      </c>
      <c r="F806" s="2" t="s">
        <v>259</v>
      </c>
      <c r="G806" s="3">
        <v>8</v>
      </c>
      <c r="H806" s="2" t="s">
        <v>68</v>
      </c>
      <c r="I806" s="4">
        <v>8.64</v>
      </c>
      <c r="J806" s="2" t="s">
        <v>69</v>
      </c>
      <c r="K806" s="3">
        <v>195000</v>
      </c>
      <c r="L806" s="3" t="s">
        <v>277</v>
      </c>
      <c r="M806" s="3">
        <v>1560000</v>
      </c>
      <c r="N806" s="5">
        <v>45196</v>
      </c>
      <c r="O806" s="43">
        <f t="shared" si="64"/>
        <v>3</v>
      </c>
      <c r="P806" s="43">
        <f t="shared" si="62"/>
        <v>9</v>
      </c>
      <c r="Q806" s="5">
        <v>45196</v>
      </c>
      <c r="R806" s="43">
        <f t="shared" si="65"/>
        <v>9</v>
      </c>
      <c r="S806" s="2"/>
      <c r="T806" s="2"/>
      <c r="U806" s="2">
        <v>0</v>
      </c>
      <c r="V806" s="45">
        <f t="shared" si="63"/>
        <v>1560000</v>
      </c>
      <c r="W806" s="2" t="s">
        <v>75</v>
      </c>
      <c r="X806" t="str">
        <f t="shared" si="61"/>
        <v>1000001212KARYA MATERIALBAMBANGAGT915502RHickory Wengue90X158BOX8,64M2195000Hitam1560000451963945196901560000Bekasi</v>
      </c>
    </row>
    <row r="807" spans="1:37" x14ac:dyDescent="0.3">
      <c r="A807" s="2">
        <v>1000001010</v>
      </c>
      <c r="B807" s="2" t="s">
        <v>63</v>
      </c>
      <c r="C807" s="2" t="s">
        <v>82</v>
      </c>
      <c r="D807" s="2" t="s">
        <v>304</v>
      </c>
      <c r="E807" s="2" t="s">
        <v>305</v>
      </c>
      <c r="F807" s="2" t="s">
        <v>259</v>
      </c>
      <c r="G807" s="3">
        <v>6</v>
      </c>
      <c r="H807" s="2" t="s">
        <v>68</v>
      </c>
      <c r="I807" s="4">
        <v>6.48</v>
      </c>
      <c r="J807" s="2" t="s">
        <v>69</v>
      </c>
      <c r="K807" s="3">
        <v>195000</v>
      </c>
      <c r="L807" s="3" t="s">
        <v>277</v>
      </c>
      <c r="M807" s="3">
        <v>1170000</v>
      </c>
      <c r="N807" s="5">
        <v>45194</v>
      </c>
      <c r="O807" s="43">
        <f t="shared" si="64"/>
        <v>1</v>
      </c>
      <c r="P807" s="43">
        <f t="shared" si="62"/>
        <v>9</v>
      </c>
      <c r="Q807" s="5">
        <v>45196</v>
      </c>
      <c r="R807" s="43">
        <f t="shared" si="65"/>
        <v>9</v>
      </c>
      <c r="S807" s="2"/>
      <c r="T807" s="2"/>
      <c r="U807" s="2">
        <v>0</v>
      </c>
      <c r="V807" s="45">
        <f t="shared" si="63"/>
        <v>1170000</v>
      </c>
      <c r="W807" s="2" t="s">
        <v>71</v>
      </c>
      <c r="X807" t="str">
        <f t="shared" si="61"/>
        <v>1000001010KERAMIK 123RIZALAGT912202RCedar Sand90X156BOX6,48M2195000Hitam1170000451941945196901170000Depok</v>
      </c>
    </row>
    <row r="808" spans="1:37" x14ac:dyDescent="0.3">
      <c r="A808" s="2">
        <v>1000001212</v>
      </c>
      <c r="B808" s="2" t="s">
        <v>72</v>
      </c>
      <c r="C808" s="2" t="s">
        <v>64</v>
      </c>
      <c r="D808" s="2" t="s">
        <v>306</v>
      </c>
      <c r="E808" s="2" t="s">
        <v>307</v>
      </c>
      <c r="F808" s="2" t="s">
        <v>259</v>
      </c>
      <c r="G808" s="3">
        <v>104</v>
      </c>
      <c r="H808" s="2" t="s">
        <v>68</v>
      </c>
      <c r="I808" s="4">
        <v>112.32</v>
      </c>
      <c r="J808" s="2" t="s">
        <v>69</v>
      </c>
      <c r="K808" s="3">
        <v>195000</v>
      </c>
      <c r="L808" s="3" t="s">
        <v>277</v>
      </c>
      <c r="M808" s="3">
        <v>20280000</v>
      </c>
      <c r="N808" s="5">
        <v>45177</v>
      </c>
      <c r="O808" s="43">
        <f t="shared" si="64"/>
        <v>5</v>
      </c>
      <c r="P808" s="43">
        <f t="shared" si="62"/>
        <v>9</v>
      </c>
      <c r="Q808" s="5">
        <v>45181</v>
      </c>
      <c r="R808" s="43">
        <f t="shared" si="65"/>
        <v>9</v>
      </c>
      <c r="S808" s="2"/>
      <c r="T808" s="2"/>
      <c r="U808" s="2">
        <v>0</v>
      </c>
      <c r="V808" s="45">
        <f t="shared" si="63"/>
        <v>20280000</v>
      </c>
      <c r="W808" s="2" t="s">
        <v>75</v>
      </c>
      <c r="X808" t="str">
        <f t="shared" si="61"/>
        <v>1000001212KARYA MATERIALBAMBANGAGT915525RdNorth Capuccino90X15104BOX112,32M2195000Hitam202800004517759451819020280000Bekasi</v>
      </c>
    </row>
    <row r="809" spans="1:37" x14ac:dyDescent="0.3">
      <c r="A809" s="2">
        <v>1000001010</v>
      </c>
      <c r="B809" s="2" t="s">
        <v>63</v>
      </c>
      <c r="C809" s="2" t="s">
        <v>82</v>
      </c>
      <c r="D809" s="2" t="s">
        <v>302</v>
      </c>
      <c r="E809" s="2" t="s">
        <v>303</v>
      </c>
      <c r="F809" s="2" t="s">
        <v>259</v>
      </c>
      <c r="G809" s="3">
        <v>2</v>
      </c>
      <c r="H809" s="2" t="s">
        <v>68</v>
      </c>
      <c r="I809" s="4">
        <v>2.16</v>
      </c>
      <c r="J809" s="2" t="s">
        <v>69</v>
      </c>
      <c r="K809" s="3">
        <v>195000</v>
      </c>
      <c r="L809" s="3" t="s">
        <v>277</v>
      </c>
      <c r="M809" s="3">
        <v>390000</v>
      </c>
      <c r="N809" s="5">
        <v>45187</v>
      </c>
      <c r="O809" s="43">
        <f t="shared" si="64"/>
        <v>1</v>
      </c>
      <c r="P809" s="43">
        <f t="shared" si="62"/>
        <v>9</v>
      </c>
      <c r="Q809" s="5">
        <v>45188</v>
      </c>
      <c r="R809" s="43">
        <f t="shared" si="65"/>
        <v>9</v>
      </c>
      <c r="S809" s="2"/>
      <c r="T809" s="2"/>
      <c r="U809" s="2">
        <v>0</v>
      </c>
      <c r="V809" s="45">
        <f t="shared" si="63"/>
        <v>390000</v>
      </c>
      <c r="W809" s="2" t="s">
        <v>71</v>
      </c>
      <c r="X809" t="str">
        <f t="shared" si="61"/>
        <v>1000001010KERAMIK 123RIZALAGT915502RHickory Wengue90X152BOX2,16M2195000Hitam39000045187194518890390000Depok</v>
      </c>
    </row>
    <row r="810" spans="1:37" x14ac:dyDescent="0.3">
      <c r="A810" s="2">
        <v>1000001212</v>
      </c>
      <c r="B810" s="2" t="s">
        <v>72</v>
      </c>
      <c r="C810" s="2" t="s">
        <v>64</v>
      </c>
      <c r="D810" s="2" t="s">
        <v>306</v>
      </c>
      <c r="E810" s="2" t="s">
        <v>307</v>
      </c>
      <c r="F810" s="2" t="s">
        <v>259</v>
      </c>
      <c r="G810" s="3">
        <v>7</v>
      </c>
      <c r="H810" s="2" t="s">
        <v>68</v>
      </c>
      <c r="I810" s="4">
        <v>7.56</v>
      </c>
      <c r="J810" s="2" t="s">
        <v>69</v>
      </c>
      <c r="K810" s="3">
        <v>195000</v>
      </c>
      <c r="L810" s="3" t="s">
        <v>277</v>
      </c>
      <c r="M810" s="3">
        <v>1365000</v>
      </c>
      <c r="N810" s="5">
        <v>45206</v>
      </c>
      <c r="O810" s="43">
        <f t="shared" si="64"/>
        <v>6</v>
      </c>
      <c r="P810" s="43">
        <f t="shared" si="62"/>
        <v>10</v>
      </c>
      <c r="Q810" s="5">
        <v>45210</v>
      </c>
      <c r="R810" s="43">
        <f t="shared" si="65"/>
        <v>10</v>
      </c>
      <c r="S810" s="2"/>
      <c r="T810" s="2"/>
      <c r="U810" s="6">
        <v>0</v>
      </c>
      <c r="V810" s="45">
        <f t="shared" si="63"/>
        <v>1365000</v>
      </c>
      <c r="W810" s="2" t="s">
        <v>75</v>
      </c>
      <c r="X810" t="str">
        <f t="shared" si="61"/>
        <v>1000001212KARYA MATERIALBAMBANGAGT915525RdNorth Capuccino90X157BOX7,56M2195000Hitam136500045206610452101001365000Bekasi</v>
      </c>
    </row>
    <row r="811" spans="1:37" x14ac:dyDescent="0.3">
      <c r="A811" s="2">
        <v>1000001212</v>
      </c>
      <c r="B811" s="2" t="s">
        <v>72</v>
      </c>
      <c r="C811" s="2" t="s">
        <v>64</v>
      </c>
      <c r="D811" s="2" t="s">
        <v>288</v>
      </c>
      <c r="E811" s="2" t="s">
        <v>289</v>
      </c>
      <c r="F811" s="2" t="s">
        <v>259</v>
      </c>
      <c r="G811" s="3">
        <v>5</v>
      </c>
      <c r="H811" s="2" t="s">
        <v>68</v>
      </c>
      <c r="I811" s="4">
        <v>5.4</v>
      </c>
      <c r="J811" s="2" t="s">
        <v>69</v>
      </c>
      <c r="K811" s="3">
        <v>195000</v>
      </c>
      <c r="L811" s="3" t="s">
        <v>277</v>
      </c>
      <c r="M811" s="3">
        <v>975000</v>
      </c>
      <c r="N811" s="5">
        <v>45223</v>
      </c>
      <c r="O811" s="43">
        <f t="shared" si="64"/>
        <v>2</v>
      </c>
      <c r="P811" s="43">
        <f t="shared" si="62"/>
        <v>10</v>
      </c>
      <c r="Q811" s="5">
        <v>45223</v>
      </c>
      <c r="R811" s="43">
        <f t="shared" si="65"/>
        <v>10</v>
      </c>
      <c r="S811" s="2"/>
      <c r="T811" s="2"/>
      <c r="U811" s="6">
        <v>0</v>
      </c>
      <c r="V811" s="45">
        <f t="shared" si="63"/>
        <v>975000</v>
      </c>
      <c r="W811" s="2" t="s">
        <v>75</v>
      </c>
      <c r="X811" t="str">
        <f t="shared" si="61"/>
        <v>1000001212KARYA MATERIALBAMBANGAGT912221RdQuercia Pine90X155BOX5,4M2195000Hitam9750004522321045223100975000Bekasi</v>
      </c>
    </row>
    <row r="812" spans="1:37" x14ac:dyDescent="0.3">
      <c r="A812" s="2">
        <v>1000001212</v>
      </c>
      <c r="B812" s="2" t="s">
        <v>72</v>
      </c>
      <c r="C812" s="2" t="s">
        <v>64</v>
      </c>
      <c r="D812" s="2" t="s">
        <v>278</v>
      </c>
      <c r="E812" s="2" t="s">
        <v>279</v>
      </c>
      <c r="F812" s="2" t="s">
        <v>259</v>
      </c>
      <c r="G812" s="3">
        <v>11</v>
      </c>
      <c r="H812" s="2" t="s">
        <v>68</v>
      </c>
      <c r="I812" s="4">
        <v>11.88</v>
      </c>
      <c r="J812" s="2" t="s">
        <v>69</v>
      </c>
      <c r="K812" s="3">
        <v>195000</v>
      </c>
      <c r="L812" s="3" t="s">
        <v>277</v>
      </c>
      <c r="M812" s="3">
        <v>2145000</v>
      </c>
      <c r="N812" s="5">
        <v>45226</v>
      </c>
      <c r="O812" s="43">
        <f t="shared" si="64"/>
        <v>5</v>
      </c>
      <c r="P812" s="43">
        <f t="shared" si="62"/>
        <v>10</v>
      </c>
      <c r="Q812" s="5">
        <v>45229</v>
      </c>
      <c r="R812" s="43">
        <f t="shared" si="65"/>
        <v>10</v>
      </c>
      <c r="S812" s="2"/>
      <c r="T812" s="2"/>
      <c r="U812" s="6">
        <v>0</v>
      </c>
      <c r="V812" s="45">
        <f t="shared" si="63"/>
        <v>2145000</v>
      </c>
      <c r="W812" s="2" t="s">
        <v>75</v>
      </c>
      <c r="X812" t="str">
        <f t="shared" si="61"/>
        <v>1000001212KARYA MATERIALBAMBANGAGT912233RdTanimbar Beige90X1511BOX11,88M2195000Hitam214500045226510452291002145000Bekasi</v>
      </c>
    </row>
    <row r="813" spans="1:37" x14ac:dyDescent="0.3">
      <c r="A813" s="2">
        <v>1000001212</v>
      </c>
      <c r="B813" s="2" t="s">
        <v>72</v>
      </c>
      <c r="C813" s="2" t="s">
        <v>64</v>
      </c>
      <c r="D813" s="2" t="s">
        <v>288</v>
      </c>
      <c r="E813" s="2" t="s">
        <v>289</v>
      </c>
      <c r="F813" s="2" t="s">
        <v>259</v>
      </c>
      <c r="G813" s="3">
        <v>88</v>
      </c>
      <c r="H813" s="2" t="s">
        <v>68</v>
      </c>
      <c r="I813" s="4">
        <v>95.04</v>
      </c>
      <c r="J813" s="2" t="s">
        <v>69</v>
      </c>
      <c r="K813" s="3">
        <v>195000</v>
      </c>
      <c r="L813" s="3" t="s">
        <v>277</v>
      </c>
      <c r="M813" s="3">
        <v>17160000</v>
      </c>
      <c r="N813" s="5">
        <v>45196</v>
      </c>
      <c r="O813" s="43">
        <f t="shared" si="64"/>
        <v>3</v>
      </c>
      <c r="P813" s="43">
        <f t="shared" si="62"/>
        <v>9</v>
      </c>
      <c r="Q813" s="5">
        <v>45201</v>
      </c>
      <c r="R813" s="43">
        <f t="shared" si="65"/>
        <v>10</v>
      </c>
      <c r="S813" s="2"/>
      <c r="T813" s="2"/>
      <c r="U813" s="6">
        <v>0</v>
      </c>
      <c r="V813" s="45">
        <f t="shared" si="63"/>
        <v>17160000</v>
      </c>
      <c r="W813" s="2" t="s">
        <v>75</v>
      </c>
      <c r="X813" t="str">
        <f t="shared" si="61"/>
        <v>1000001212KARYA MATERIALBAMBANGAGT912221RdQuercia Pine90X1588BOX95,04M2195000Hitam1716000045196394520110017160000Bekasi</v>
      </c>
    </row>
    <row r="814" spans="1:37" x14ac:dyDescent="0.3">
      <c r="A814" s="2">
        <v>1000001212</v>
      </c>
      <c r="B814" s="2" t="s">
        <v>72</v>
      </c>
      <c r="C814" s="2" t="s">
        <v>64</v>
      </c>
      <c r="D814" s="2" t="s">
        <v>278</v>
      </c>
      <c r="E814" s="2" t="s">
        <v>279</v>
      </c>
      <c r="F814" s="2" t="s">
        <v>259</v>
      </c>
      <c r="G814" s="3">
        <v>26</v>
      </c>
      <c r="H814" s="2" t="s">
        <v>68</v>
      </c>
      <c r="I814" s="4">
        <v>28.08</v>
      </c>
      <c r="J814" s="2" t="s">
        <v>69</v>
      </c>
      <c r="K814" s="3">
        <v>195000</v>
      </c>
      <c r="L814" s="3" t="s">
        <v>277</v>
      </c>
      <c r="M814" s="3">
        <v>5070000</v>
      </c>
      <c r="N814" s="5">
        <v>45202</v>
      </c>
      <c r="O814" s="43">
        <f t="shared" si="64"/>
        <v>2</v>
      </c>
      <c r="P814" s="43">
        <f t="shared" si="62"/>
        <v>10</v>
      </c>
      <c r="Q814" s="5">
        <v>45203</v>
      </c>
      <c r="R814" s="43">
        <f t="shared" si="65"/>
        <v>10</v>
      </c>
      <c r="S814" s="2"/>
      <c r="T814" s="2"/>
      <c r="U814" s="6">
        <v>0</v>
      </c>
      <c r="V814" s="45">
        <f t="shared" si="63"/>
        <v>5070000</v>
      </c>
      <c r="W814" s="2" t="s">
        <v>75</v>
      </c>
      <c r="X814" t="str">
        <f t="shared" si="61"/>
        <v>1000001212KARYA MATERIALBAMBANGAGT912233RdTanimbar Beige90X1526BOX28,08M2195000Hitam507000045202210452031005070000Bekasi</v>
      </c>
    </row>
    <row r="815" spans="1:37" x14ac:dyDescent="0.3">
      <c r="A815" s="2">
        <v>1000001212</v>
      </c>
      <c r="B815" s="2" t="s">
        <v>72</v>
      </c>
      <c r="C815" s="2" t="s">
        <v>64</v>
      </c>
      <c r="D815" s="2" t="s">
        <v>278</v>
      </c>
      <c r="E815" s="2" t="s">
        <v>279</v>
      </c>
      <c r="F815" s="2" t="s">
        <v>259</v>
      </c>
      <c r="G815" s="3">
        <v>2</v>
      </c>
      <c r="H815" s="2" t="s">
        <v>68</v>
      </c>
      <c r="I815" s="4">
        <v>2.16</v>
      </c>
      <c r="J815" s="2" t="s">
        <v>69</v>
      </c>
      <c r="K815" s="3">
        <v>195000</v>
      </c>
      <c r="L815" s="3" t="s">
        <v>277</v>
      </c>
      <c r="M815" s="3">
        <v>390000</v>
      </c>
      <c r="N815" s="5">
        <v>45209</v>
      </c>
      <c r="O815" s="43">
        <f t="shared" si="64"/>
        <v>2</v>
      </c>
      <c r="P815" s="43">
        <f t="shared" si="62"/>
        <v>10</v>
      </c>
      <c r="Q815" s="5">
        <v>45209</v>
      </c>
      <c r="R815" s="43">
        <f t="shared" si="65"/>
        <v>10</v>
      </c>
      <c r="S815" s="2"/>
      <c r="T815" s="2"/>
      <c r="U815" s="6">
        <v>0</v>
      </c>
      <c r="V815" s="45">
        <f t="shared" si="63"/>
        <v>390000</v>
      </c>
      <c r="W815" s="2" t="s">
        <v>75</v>
      </c>
      <c r="X815" t="str">
        <f t="shared" si="61"/>
        <v>1000001212KARYA MATERIALBAMBANGAGT912233RdTanimbar Beige90X152BOX2,16M2195000Hitam3900004520921045209100390000Bekasi</v>
      </c>
    </row>
    <row r="816" spans="1:37" x14ac:dyDescent="0.3">
      <c r="A816" s="2">
        <v>1000001010</v>
      </c>
      <c r="B816" s="2" t="s">
        <v>63</v>
      </c>
      <c r="C816" s="2" t="s">
        <v>82</v>
      </c>
      <c r="D816" s="2" t="s">
        <v>308</v>
      </c>
      <c r="E816" s="2" t="s">
        <v>309</v>
      </c>
      <c r="F816" s="2" t="s">
        <v>259</v>
      </c>
      <c r="G816" s="3">
        <v>4</v>
      </c>
      <c r="H816" s="2" t="s">
        <v>68</v>
      </c>
      <c r="I816" s="4">
        <v>4.32</v>
      </c>
      <c r="J816" s="2" t="s">
        <v>69</v>
      </c>
      <c r="K816" s="3">
        <v>195000</v>
      </c>
      <c r="L816" s="3" t="s">
        <v>277</v>
      </c>
      <c r="M816" s="3">
        <v>780000</v>
      </c>
      <c r="N816" s="5">
        <v>45204</v>
      </c>
      <c r="O816" s="43">
        <f t="shared" si="64"/>
        <v>4</v>
      </c>
      <c r="P816" s="43">
        <f t="shared" si="62"/>
        <v>10</v>
      </c>
      <c r="Q816" s="5">
        <v>45209</v>
      </c>
      <c r="R816" s="43">
        <f t="shared" si="65"/>
        <v>10</v>
      </c>
      <c r="S816" s="2"/>
      <c r="T816" s="2"/>
      <c r="U816" s="2">
        <v>0</v>
      </c>
      <c r="V816" s="45">
        <f t="shared" si="63"/>
        <v>780000</v>
      </c>
      <c r="W816" s="2" t="s">
        <v>71</v>
      </c>
      <c r="X816" t="str">
        <f t="shared" si="61"/>
        <v>1000001010KERAMIK 123RIZALAGT912217RdSedona Natural90X154BOX4,32M2195000Hitam7800004520441045209100780000Depok</v>
      </c>
    </row>
    <row r="817" spans="1:24" x14ac:dyDescent="0.3">
      <c r="A817" s="2">
        <v>1000001212</v>
      </c>
      <c r="B817" s="2" t="s">
        <v>72</v>
      </c>
      <c r="C817" s="2" t="s">
        <v>64</v>
      </c>
      <c r="D817" s="2" t="s">
        <v>288</v>
      </c>
      <c r="E817" s="2" t="s">
        <v>289</v>
      </c>
      <c r="F817" s="2" t="s">
        <v>259</v>
      </c>
      <c r="G817" s="3">
        <v>7</v>
      </c>
      <c r="H817" s="2" t="s">
        <v>68</v>
      </c>
      <c r="I817" s="4">
        <v>7.56</v>
      </c>
      <c r="J817" s="2" t="s">
        <v>69</v>
      </c>
      <c r="K817" s="3">
        <v>195000</v>
      </c>
      <c r="L817" s="3" t="s">
        <v>277</v>
      </c>
      <c r="M817" s="3">
        <v>1365000</v>
      </c>
      <c r="N817" s="5">
        <v>45251</v>
      </c>
      <c r="O817" s="43">
        <f t="shared" si="64"/>
        <v>2</v>
      </c>
      <c r="P817" s="43">
        <f t="shared" si="62"/>
        <v>11</v>
      </c>
      <c r="Q817" s="5">
        <v>45251</v>
      </c>
      <c r="R817" s="43">
        <f t="shared" si="65"/>
        <v>11</v>
      </c>
      <c r="S817" s="2"/>
      <c r="T817" s="2"/>
      <c r="U817" s="6">
        <v>0</v>
      </c>
      <c r="V817" s="45">
        <f t="shared" si="63"/>
        <v>1365000</v>
      </c>
      <c r="W817" s="2" t="s">
        <v>75</v>
      </c>
      <c r="X817" t="str">
        <f t="shared" si="61"/>
        <v>1000001212KARYA MATERIALBAMBANGAGT912221RdQuercia Pine90X157BOX7,56M2195000Hitam136500045251211452511101365000Bekasi</v>
      </c>
    </row>
    <row r="818" spans="1:24" x14ac:dyDescent="0.3">
      <c r="A818" s="2">
        <v>1000001212</v>
      </c>
      <c r="B818" s="2" t="s">
        <v>72</v>
      </c>
      <c r="C818" s="2" t="s">
        <v>64</v>
      </c>
      <c r="D818" s="2" t="s">
        <v>288</v>
      </c>
      <c r="E818" s="2" t="s">
        <v>289</v>
      </c>
      <c r="F818" s="2" t="s">
        <v>259</v>
      </c>
      <c r="G818" s="3">
        <v>1</v>
      </c>
      <c r="H818" s="2" t="s">
        <v>68</v>
      </c>
      <c r="I818" s="4">
        <v>1.08</v>
      </c>
      <c r="J818" s="2" t="s">
        <v>69</v>
      </c>
      <c r="K818" s="3">
        <v>195000</v>
      </c>
      <c r="L818" s="3" t="s">
        <v>277</v>
      </c>
      <c r="M818" s="3">
        <v>195000</v>
      </c>
      <c r="N818" s="5">
        <v>45251</v>
      </c>
      <c r="O818" s="43">
        <f t="shared" si="64"/>
        <v>2</v>
      </c>
      <c r="P818" s="43">
        <f t="shared" si="62"/>
        <v>11</v>
      </c>
      <c r="Q818" s="5">
        <v>45251</v>
      </c>
      <c r="R818" s="43">
        <f t="shared" si="65"/>
        <v>11</v>
      </c>
      <c r="S818" s="2"/>
      <c r="T818" s="2"/>
      <c r="U818" s="6">
        <v>0</v>
      </c>
      <c r="V818" s="45">
        <f t="shared" si="63"/>
        <v>195000</v>
      </c>
      <c r="W818" s="2" t="s">
        <v>75</v>
      </c>
      <c r="X818" t="str">
        <f t="shared" si="61"/>
        <v>1000001212KARYA MATERIALBAMBANGAGT912221RdQuercia Pine90X151BOX1,08M2195000Hitam1950004525121145251110195000Bekasi</v>
      </c>
    </row>
    <row r="819" spans="1:24" x14ac:dyDescent="0.3">
      <c r="A819" s="2">
        <v>1000001212</v>
      </c>
      <c r="B819" s="2" t="s">
        <v>72</v>
      </c>
      <c r="C819" s="2" t="s">
        <v>64</v>
      </c>
      <c r="D819" s="2" t="s">
        <v>288</v>
      </c>
      <c r="E819" s="2" t="s">
        <v>289</v>
      </c>
      <c r="F819" s="2" t="s">
        <v>259</v>
      </c>
      <c r="G819" s="3">
        <v>1</v>
      </c>
      <c r="H819" s="2" t="s">
        <v>68</v>
      </c>
      <c r="I819" s="4">
        <v>1.08</v>
      </c>
      <c r="J819" s="2" t="s">
        <v>69</v>
      </c>
      <c r="K819" s="3">
        <v>195000</v>
      </c>
      <c r="L819" s="3" t="s">
        <v>277</v>
      </c>
      <c r="M819" s="3">
        <v>195000</v>
      </c>
      <c r="N819" s="5">
        <v>45232</v>
      </c>
      <c r="O819" s="43">
        <f t="shared" si="64"/>
        <v>4</v>
      </c>
      <c r="P819" s="43">
        <f t="shared" si="62"/>
        <v>11</v>
      </c>
      <c r="Q819" s="5">
        <v>45232</v>
      </c>
      <c r="R819" s="43">
        <f t="shared" si="65"/>
        <v>11</v>
      </c>
      <c r="S819" s="2"/>
      <c r="T819" s="2"/>
      <c r="U819" s="6">
        <v>0</v>
      </c>
      <c r="V819" s="45">
        <f t="shared" si="63"/>
        <v>195000</v>
      </c>
      <c r="W819" s="2" t="s">
        <v>75</v>
      </c>
      <c r="X819" t="str">
        <f t="shared" si="61"/>
        <v>1000001212KARYA MATERIALBAMBANGAGT912221RdQuercia Pine90X151BOX1,08M2195000Hitam1950004523241145232110195000Bekasi</v>
      </c>
    </row>
    <row r="820" spans="1:24" x14ac:dyDescent="0.3">
      <c r="A820" s="2">
        <v>1000001010</v>
      </c>
      <c r="B820" s="2" t="s">
        <v>63</v>
      </c>
      <c r="C820" s="2" t="s">
        <v>82</v>
      </c>
      <c r="D820" s="2" t="s">
        <v>310</v>
      </c>
      <c r="E820" s="2" t="s">
        <v>311</v>
      </c>
      <c r="F820" s="2" t="s">
        <v>259</v>
      </c>
      <c r="G820" s="3">
        <v>10</v>
      </c>
      <c r="H820" s="2" t="s">
        <v>68</v>
      </c>
      <c r="I820" s="4">
        <v>10.8</v>
      </c>
      <c r="J820" s="2" t="s">
        <v>69</v>
      </c>
      <c r="K820" s="3">
        <v>195000</v>
      </c>
      <c r="L820" s="3" t="s">
        <v>277</v>
      </c>
      <c r="M820" s="3">
        <v>1950000</v>
      </c>
      <c r="N820" s="5">
        <v>45229</v>
      </c>
      <c r="O820" s="43">
        <f t="shared" si="64"/>
        <v>1</v>
      </c>
      <c r="P820" s="43">
        <f t="shared" si="62"/>
        <v>10</v>
      </c>
      <c r="Q820" s="5">
        <v>45231</v>
      </c>
      <c r="R820" s="43">
        <f t="shared" si="65"/>
        <v>11</v>
      </c>
      <c r="S820" s="2"/>
      <c r="T820" s="2"/>
      <c r="U820" s="2">
        <v>0</v>
      </c>
      <c r="V820" s="45">
        <f t="shared" si="63"/>
        <v>1950000</v>
      </c>
      <c r="W820" s="2" t="s">
        <v>71</v>
      </c>
      <c r="X820" t="str">
        <f t="shared" si="61"/>
        <v>1000001010KERAMIK 123RIZALAGT912219RdWakatobi Crema90X1510BOX10,8M2195000Hitam195000045229110452311101950000Depok</v>
      </c>
    </row>
    <row r="821" spans="1:24" x14ac:dyDescent="0.3">
      <c r="A821" s="2">
        <v>1000001212</v>
      </c>
      <c r="B821" s="2" t="s">
        <v>72</v>
      </c>
      <c r="C821" s="2" t="s">
        <v>64</v>
      </c>
      <c r="D821" s="2" t="s">
        <v>290</v>
      </c>
      <c r="E821" s="2" t="s">
        <v>291</v>
      </c>
      <c r="F821" s="2" t="s">
        <v>259</v>
      </c>
      <c r="G821" s="3">
        <v>30</v>
      </c>
      <c r="H821" s="2" t="s">
        <v>68</v>
      </c>
      <c r="I821" s="4">
        <v>32.4</v>
      </c>
      <c r="J821" s="2" t="s">
        <v>69</v>
      </c>
      <c r="K821" s="3">
        <v>195000</v>
      </c>
      <c r="L821" s="3" t="s">
        <v>277</v>
      </c>
      <c r="M821" s="3">
        <v>5850000</v>
      </c>
      <c r="N821" s="5">
        <v>45282</v>
      </c>
      <c r="O821" s="43">
        <f t="shared" si="64"/>
        <v>5</v>
      </c>
      <c r="P821" s="43">
        <f t="shared" si="62"/>
        <v>12</v>
      </c>
      <c r="Q821" s="5">
        <v>45282</v>
      </c>
      <c r="R821" s="43">
        <f t="shared" si="65"/>
        <v>12</v>
      </c>
      <c r="S821" s="2"/>
      <c r="T821" s="2"/>
      <c r="U821" s="6">
        <v>0</v>
      </c>
      <c r="V821" s="45">
        <f t="shared" si="63"/>
        <v>5850000</v>
      </c>
      <c r="W821" s="2" t="s">
        <v>75</v>
      </c>
      <c r="X821" t="str">
        <f t="shared" si="61"/>
        <v>1000001212KARYA MATERIALBAMBANGAGT915519RdQueensland Pine90X1530BOX32,4M2195000Hitam585000045282512452821205850000Bekasi</v>
      </c>
    </row>
    <row r="822" spans="1:24" x14ac:dyDescent="0.3">
      <c r="A822" s="2">
        <v>1000001212</v>
      </c>
      <c r="B822" s="2" t="s">
        <v>72</v>
      </c>
      <c r="C822" s="2" t="s">
        <v>64</v>
      </c>
      <c r="D822" s="2" t="s">
        <v>278</v>
      </c>
      <c r="E822" s="2" t="s">
        <v>279</v>
      </c>
      <c r="F822" s="2" t="s">
        <v>259</v>
      </c>
      <c r="G822" s="3">
        <v>26</v>
      </c>
      <c r="H822" s="2" t="s">
        <v>68</v>
      </c>
      <c r="I822" s="4">
        <v>28.08</v>
      </c>
      <c r="J822" s="2" t="s">
        <v>69</v>
      </c>
      <c r="K822" s="3">
        <v>195000</v>
      </c>
      <c r="L822" s="3" t="s">
        <v>277</v>
      </c>
      <c r="M822" s="3">
        <v>5070000</v>
      </c>
      <c r="N822" s="5">
        <v>45266</v>
      </c>
      <c r="O822" s="43">
        <f t="shared" si="64"/>
        <v>3</v>
      </c>
      <c r="P822" s="43">
        <f t="shared" si="62"/>
        <v>12</v>
      </c>
      <c r="Q822" s="5">
        <v>45268</v>
      </c>
      <c r="R822" s="43">
        <f t="shared" si="65"/>
        <v>12</v>
      </c>
      <c r="S822" s="2"/>
      <c r="T822" s="2"/>
      <c r="U822" s="6">
        <v>0</v>
      </c>
      <c r="V822" s="45">
        <f t="shared" si="63"/>
        <v>5070000</v>
      </c>
      <c r="W822" s="2" t="s">
        <v>75</v>
      </c>
      <c r="X822" t="str">
        <f t="shared" si="61"/>
        <v>1000001212KARYA MATERIALBAMBANGAGT912233RdTanimbar Beige90X1526BOX28,08M2195000Hitam507000045266312452681205070000Bekasi</v>
      </c>
    </row>
    <row r="823" spans="1:24" x14ac:dyDescent="0.3">
      <c r="A823" s="2">
        <v>1000001212</v>
      </c>
      <c r="B823" s="2" t="s">
        <v>72</v>
      </c>
      <c r="C823" s="2" t="s">
        <v>64</v>
      </c>
      <c r="D823" s="2" t="s">
        <v>278</v>
      </c>
      <c r="E823" s="2" t="s">
        <v>279</v>
      </c>
      <c r="F823" s="2" t="s">
        <v>259</v>
      </c>
      <c r="G823" s="3">
        <v>9</v>
      </c>
      <c r="H823" s="2" t="s">
        <v>68</v>
      </c>
      <c r="I823" s="4">
        <v>9.7200000000000006</v>
      </c>
      <c r="J823" s="2" t="s">
        <v>69</v>
      </c>
      <c r="K823" s="3">
        <v>195000</v>
      </c>
      <c r="L823" s="3" t="s">
        <v>277</v>
      </c>
      <c r="M823" s="3">
        <v>1755000</v>
      </c>
      <c r="N823" s="5">
        <v>45271</v>
      </c>
      <c r="O823" s="43">
        <f t="shared" si="64"/>
        <v>1</v>
      </c>
      <c r="P823" s="43">
        <f t="shared" si="62"/>
        <v>12</v>
      </c>
      <c r="Q823" s="5">
        <v>45273</v>
      </c>
      <c r="R823" s="43">
        <f t="shared" si="65"/>
        <v>12</v>
      </c>
      <c r="S823" s="2"/>
      <c r="T823" s="2"/>
      <c r="U823" s="6">
        <v>0</v>
      </c>
      <c r="V823" s="45">
        <f t="shared" si="63"/>
        <v>1755000</v>
      </c>
      <c r="W823" s="2" t="s">
        <v>75</v>
      </c>
      <c r="X823" t="str">
        <f t="shared" si="61"/>
        <v>1000001212KARYA MATERIALBAMBANGAGT912233RdTanimbar Beige90X159BOX9,72M2195000Hitam175500045271112452731201755000Bekasi</v>
      </c>
    </row>
    <row r="824" spans="1:24" x14ac:dyDescent="0.3">
      <c r="A824" s="2">
        <v>1000001212</v>
      </c>
      <c r="B824" s="2" t="s">
        <v>72</v>
      </c>
      <c r="C824" s="2" t="s">
        <v>64</v>
      </c>
      <c r="D824" s="2" t="s">
        <v>292</v>
      </c>
      <c r="E824" s="2" t="s">
        <v>293</v>
      </c>
      <c r="F824" s="2" t="s">
        <v>259</v>
      </c>
      <c r="G824" s="3">
        <v>34</v>
      </c>
      <c r="H824" s="2" t="s">
        <v>68</v>
      </c>
      <c r="I824" s="4">
        <v>36.72</v>
      </c>
      <c r="J824" s="2" t="s">
        <v>69</v>
      </c>
      <c r="K824" s="3">
        <v>195000</v>
      </c>
      <c r="L824" s="3" t="s">
        <v>277</v>
      </c>
      <c r="M824" s="3">
        <v>6630000</v>
      </c>
      <c r="N824" s="5">
        <v>44952</v>
      </c>
      <c r="O824" s="43">
        <f t="shared" si="64"/>
        <v>4</v>
      </c>
      <c r="P824" s="43">
        <f t="shared" si="62"/>
        <v>1</v>
      </c>
      <c r="Q824" s="5">
        <v>44957</v>
      </c>
      <c r="R824" s="43">
        <f t="shared" si="65"/>
        <v>1</v>
      </c>
      <c r="S824" s="2"/>
      <c r="T824" s="2"/>
      <c r="U824" s="2">
        <v>0</v>
      </c>
      <c r="V824" s="45">
        <f t="shared" si="63"/>
        <v>6630000</v>
      </c>
      <c r="W824" s="2" t="s">
        <v>75</v>
      </c>
      <c r="X824" t="str">
        <f t="shared" si="61"/>
        <v>1000001212KARYA MATERIALBAMBANGAGT912214RdParottia Walnut90X1534BOX36,72M2195000Hitam6630000449524144957106630000Bekasi</v>
      </c>
    </row>
    <row r="825" spans="1:24" x14ac:dyDescent="0.3">
      <c r="A825" s="2">
        <v>1000001212</v>
      </c>
      <c r="B825" s="2" t="s">
        <v>72</v>
      </c>
      <c r="C825" s="2" t="s">
        <v>64</v>
      </c>
      <c r="D825" s="2" t="s">
        <v>312</v>
      </c>
      <c r="E825" s="2" t="s">
        <v>313</v>
      </c>
      <c r="F825" s="2" t="s">
        <v>259</v>
      </c>
      <c r="G825" s="3">
        <v>2</v>
      </c>
      <c r="H825" s="2" t="s">
        <v>68</v>
      </c>
      <c r="I825" s="4">
        <v>2.16</v>
      </c>
      <c r="J825" s="2" t="s">
        <v>69</v>
      </c>
      <c r="K825" s="3">
        <v>195000</v>
      </c>
      <c r="L825" s="3" t="s">
        <v>277</v>
      </c>
      <c r="M825" s="3">
        <v>390000</v>
      </c>
      <c r="N825" s="5">
        <v>44957</v>
      </c>
      <c r="O825" s="43">
        <f t="shared" si="64"/>
        <v>2</v>
      </c>
      <c r="P825" s="43">
        <f t="shared" si="62"/>
        <v>1</v>
      </c>
      <c r="Q825" s="5">
        <v>44957</v>
      </c>
      <c r="R825" s="43">
        <f t="shared" si="65"/>
        <v>1</v>
      </c>
      <c r="S825" s="2"/>
      <c r="T825" s="2"/>
      <c r="U825" s="2">
        <v>0</v>
      </c>
      <c r="V825" s="45">
        <f t="shared" si="63"/>
        <v>390000</v>
      </c>
      <c r="W825" s="2" t="s">
        <v>75</v>
      </c>
      <c r="X825" t="str">
        <f t="shared" si="61"/>
        <v>1000001212KARYA MATERIALBAMBANGAGT912229RdLignum Pine90X152BOX2,16M2195000Hitam39000044957214495710390000Bekasi</v>
      </c>
    </row>
    <row r="826" spans="1:24" x14ac:dyDescent="0.3">
      <c r="A826" s="2">
        <v>1000001212</v>
      </c>
      <c r="B826" s="2" t="s">
        <v>72</v>
      </c>
      <c r="C826" s="2" t="s">
        <v>64</v>
      </c>
      <c r="D826" s="2" t="s">
        <v>280</v>
      </c>
      <c r="E826" s="2" t="s">
        <v>281</v>
      </c>
      <c r="F826" s="2" t="s">
        <v>259</v>
      </c>
      <c r="G826" s="3">
        <v>35</v>
      </c>
      <c r="H826" s="2" t="s">
        <v>68</v>
      </c>
      <c r="I826" s="4">
        <v>37.799999999999997</v>
      </c>
      <c r="J826" s="2" t="s">
        <v>69</v>
      </c>
      <c r="K826" s="3">
        <v>195000</v>
      </c>
      <c r="L826" s="3" t="s">
        <v>277</v>
      </c>
      <c r="M826" s="3">
        <v>6825000</v>
      </c>
      <c r="N826" s="5">
        <v>44945</v>
      </c>
      <c r="O826" s="43">
        <f t="shared" si="64"/>
        <v>4</v>
      </c>
      <c r="P826" s="43">
        <f t="shared" si="62"/>
        <v>1</v>
      </c>
      <c r="Q826" s="5">
        <v>44945</v>
      </c>
      <c r="R826" s="43">
        <f t="shared" si="65"/>
        <v>1</v>
      </c>
      <c r="S826" s="2"/>
      <c r="T826" s="2"/>
      <c r="U826" s="2">
        <v>0</v>
      </c>
      <c r="V826" s="45">
        <f t="shared" si="63"/>
        <v>6825000</v>
      </c>
      <c r="W826" s="2" t="s">
        <v>75</v>
      </c>
      <c r="X826" t="str">
        <f t="shared" si="61"/>
        <v>1000001212KARYA MATERIALBAMBANGAGT912234RdTanimbar Bruno90X1535BOX37,8M2195000Hitam6825000449454144945106825000Bekasi</v>
      </c>
    </row>
    <row r="827" spans="1:24" x14ac:dyDescent="0.3">
      <c r="A827" s="2">
        <v>1000001212</v>
      </c>
      <c r="B827" s="2" t="s">
        <v>72</v>
      </c>
      <c r="C827" s="2" t="s">
        <v>64</v>
      </c>
      <c r="D827" s="2" t="s">
        <v>298</v>
      </c>
      <c r="E827" s="2" t="s">
        <v>299</v>
      </c>
      <c r="F827" s="2" t="s">
        <v>259</v>
      </c>
      <c r="G827" s="3">
        <v>17</v>
      </c>
      <c r="H827" s="2" t="s">
        <v>68</v>
      </c>
      <c r="I827" s="4">
        <v>18.36</v>
      </c>
      <c r="J827" s="2" t="s">
        <v>69</v>
      </c>
      <c r="K827" s="3">
        <v>195000</v>
      </c>
      <c r="L827" s="3" t="s">
        <v>277</v>
      </c>
      <c r="M827" s="3">
        <v>3315000</v>
      </c>
      <c r="N827" s="5">
        <v>44971</v>
      </c>
      <c r="O827" s="43">
        <f t="shared" si="64"/>
        <v>2</v>
      </c>
      <c r="P827" s="43">
        <f t="shared" si="62"/>
        <v>2</v>
      </c>
      <c r="Q827" s="5">
        <v>44977</v>
      </c>
      <c r="R827" s="43">
        <f t="shared" si="65"/>
        <v>2</v>
      </c>
      <c r="S827" s="2"/>
      <c r="T827" s="2"/>
      <c r="U827" s="2">
        <v>0</v>
      </c>
      <c r="V827" s="45">
        <f t="shared" si="63"/>
        <v>3315000</v>
      </c>
      <c r="W827" s="2" t="s">
        <v>75</v>
      </c>
      <c r="X827" t="str">
        <f t="shared" si="61"/>
        <v>1000001212KARYA MATERIALBAMBANGAGT915527RdNorth White90X1517BOX18,36M2195000Hitam3315000449712244977203315000Bekasi</v>
      </c>
    </row>
    <row r="828" spans="1:24" x14ac:dyDescent="0.3">
      <c r="A828" s="2">
        <v>1000001212</v>
      </c>
      <c r="B828" s="2" t="s">
        <v>72</v>
      </c>
      <c r="C828" s="2" t="s">
        <v>64</v>
      </c>
      <c r="D828" s="2" t="s">
        <v>298</v>
      </c>
      <c r="E828" s="2" t="s">
        <v>299</v>
      </c>
      <c r="F828" s="2" t="s">
        <v>259</v>
      </c>
      <c r="G828" s="3">
        <v>3</v>
      </c>
      <c r="H828" s="2" t="s">
        <v>68</v>
      </c>
      <c r="I828" s="4">
        <v>3.24</v>
      </c>
      <c r="J828" s="2" t="s">
        <v>69</v>
      </c>
      <c r="K828" s="3">
        <v>195000</v>
      </c>
      <c r="L828" s="3" t="s">
        <v>277</v>
      </c>
      <c r="M828" s="3">
        <v>585000</v>
      </c>
      <c r="N828" s="5">
        <v>44971</v>
      </c>
      <c r="O828" s="43">
        <f t="shared" si="64"/>
        <v>2</v>
      </c>
      <c r="P828" s="43">
        <f t="shared" si="62"/>
        <v>2</v>
      </c>
      <c r="Q828" s="5">
        <v>44985</v>
      </c>
      <c r="R828" s="43">
        <f t="shared" si="65"/>
        <v>2</v>
      </c>
      <c r="S828" s="2"/>
      <c r="T828" s="2"/>
      <c r="U828" s="2">
        <v>0</v>
      </c>
      <c r="V828" s="45">
        <f t="shared" si="63"/>
        <v>585000</v>
      </c>
      <c r="W828" s="2" t="s">
        <v>75</v>
      </c>
      <c r="X828" t="str">
        <f t="shared" si="61"/>
        <v>1000001212KARYA MATERIALBAMBANGAGT915527RdNorth White90X153BOX3,24M2195000Hitam58500044971224498520585000Bekasi</v>
      </c>
    </row>
    <row r="829" spans="1:24" x14ac:dyDescent="0.3">
      <c r="A829" s="2">
        <v>1000001212</v>
      </c>
      <c r="B829" s="2" t="s">
        <v>72</v>
      </c>
      <c r="C829" s="2" t="s">
        <v>64</v>
      </c>
      <c r="D829" s="2" t="s">
        <v>292</v>
      </c>
      <c r="E829" s="2" t="s">
        <v>293</v>
      </c>
      <c r="F829" s="2" t="s">
        <v>259</v>
      </c>
      <c r="G829" s="3">
        <v>45</v>
      </c>
      <c r="H829" s="2" t="s">
        <v>68</v>
      </c>
      <c r="I829" s="4">
        <v>48.6</v>
      </c>
      <c r="J829" s="2" t="s">
        <v>69</v>
      </c>
      <c r="K829" s="3">
        <v>195000</v>
      </c>
      <c r="L829" s="3" t="s">
        <v>277</v>
      </c>
      <c r="M829" s="3">
        <v>8775000</v>
      </c>
      <c r="N829" s="5">
        <v>44981</v>
      </c>
      <c r="O829" s="43">
        <f t="shared" si="64"/>
        <v>5</v>
      </c>
      <c r="P829" s="43">
        <f t="shared" si="62"/>
        <v>2</v>
      </c>
      <c r="Q829" s="5">
        <v>44985</v>
      </c>
      <c r="R829" s="43">
        <f t="shared" si="65"/>
        <v>2</v>
      </c>
      <c r="S829" s="2"/>
      <c r="T829" s="2"/>
      <c r="U829" s="2">
        <v>0</v>
      </c>
      <c r="V829" s="45">
        <f t="shared" si="63"/>
        <v>8775000</v>
      </c>
      <c r="W829" s="2" t="s">
        <v>75</v>
      </c>
      <c r="X829" t="str">
        <f t="shared" si="61"/>
        <v>1000001212KARYA MATERIALBAMBANGAGT912214RdParottia Walnut90X1545BOX48,6M2195000Hitam8775000449815244985208775000Bekasi</v>
      </c>
    </row>
    <row r="830" spans="1:24" x14ac:dyDescent="0.3">
      <c r="A830" s="2">
        <v>1000001212</v>
      </c>
      <c r="B830" s="2" t="s">
        <v>72</v>
      </c>
      <c r="C830" s="2" t="s">
        <v>64</v>
      </c>
      <c r="D830" s="2" t="s">
        <v>286</v>
      </c>
      <c r="E830" s="2" t="s">
        <v>287</v>
      </c>
      <c r="F830" s="2" t="s">
        <v>259</v>
      </c>
      <c r="G830" s="3">
        <v>16</v>
      </c>
      <c r="H830" s="2" t="s">
        <v>68</v>
      </c>
      <c r="I830" s="4">
        <v>17.28</v>
      </c>
      <c r="J830" s="2" t="s">
        <v>69</v>
      </c>
      <c r="K830" s="3">
        <v>195000</v>
      </c>
      <c r="L830" s="3" t="s">
        <v>277</v>
      </c>
      <c r="M830" s="3">
        <v>3120000</v>
      </c>
      <c r="N830" s="5">
        <v>44958</v>
      </c>
      <c r="O830" s="43">
        <f t="shared" si="64"/>
        <v>3</v>
      </c>
      <c r="P830" s="43">
        <f t="shared" si="62"/>
        <v>2</v>
      </c>
      <c r="Q830" s="5">
        <v>44959</v>
      </c>
      <c r="R830" s="43">
        <f t="shared" si="65"/>
        <v>2</v>
      </c>
      <c r="S830" s="2"/>
      <c r="T830" s="2"/>
      <c r="U830" s="2">
        <v>0</v>
      </c>
      <c r="V830" s="45">
        <f t="shared" si="63"/>
        <v>3120000</v>
      </c>
      <c r="W830" s="2" t="s">
        <v>75</v>
      </c>
      <c r="X830" t="str">
        <f t="shared" si="61"/>
        <v>1000001212KARYA MATERIALBAMBANGAGT912203RCedar Rosato90X1516BOX17,28M2195000Hitam3120000449583244959203120000Bekasi</v>
      </c>
    </row>
    <row r="831" spans="1:24" x14ac:dyDescent="0.3">
      <c r="A831" s="2">
        <v>1000001212</v>
      </c>
      <c r="B831" s="2" t="s">
        <v>72</v>
      </c>
      <c r="C831" s="2" t="s">
        <v>64</v>
      </c>
      <c r="D831" s="2" t="s">
        <v>314</v>
      </c>
      <c r="E831" s="2" t="s">
        <v>315</v>
      </c>
      <c r="F831" s="2" t="s">
        <v>259</v>
      </c>
      <c r="G831" s="3">
        <v>50</v>
      </c>
      <c r="H831" s="2" t="s">
        <v>68</v>
      </c>
      <c r="I831" s="4">
        <v>54</v>
      </c>
      <c r="J831" s="2" t="s">
        <v>69</v>
      </c>
      <c r="K831" s="3">
        <v>195000</v>
      </c>
      <c r="L831" s="3" t="s">
        <v>277</v>
      </c>
      <c r="M831" s="3">
        <v>9750000</v>
      </c>
      <c r="N831" s="5">
        <v>44957</v>
      </c>
      <c r="O831" s="43">
        <f t="shared" si="64"/>
        <v>2</v>
      </c>
      <c r="P831" s="43">
        <f t="shared" si="62"/>
        <v>1</v>
      </c>
      <c r="Q831" s="5">
        <v>44960</v>
      </c>
      <c r="R831" s="43">
        <f t="shared" si="65"/>
        <v>2</v>
      </c>
      <c r="S831" s="2"/>
      <c r="T831" s="2"/>
      <c r="U831" s="2">
        <v>0</v>
      </c>
      <c r="V831" s="45">
        <f t="shared" si="63"/>
        <v>9750000</v>
      </c>
      <c r="W831" s="2" t="s">
        <v>75</v>
      </c>
      <c r="X831" t="str">
        <f t="shared" si="61"/>
        <v>1000001212KARYA MATERIALBAMBANGAGT915526RdNorth Moka90X1550BOX54M2195000Hitam9750000449572144960209750000Bekasi</v>
      </c>
    </row>
    <row r="832" spans="1:24" x14ac:dyDescent="0.3">
      <c r="A832" s="2">
        <v>1000001212</v>
      </c>
      <c r="B832" s="2" t="s">
        <v>72</v>
      </c>
      <c r="C832" s="2" t="s">
        <v>64</v>
      </c>
      <c r="D832" s="2" t="s">
        <v>298</v>
      </c>
      <c r="E832" s="2" t="s">
        <v>299</v>
      </c>
      <c r="F832" s="2" t="s">
        <v>259</v>
      </c>
      <c r="G832" s="3">
        <v>50</v>
      </c>
      <c r="H832" s="2" t="s">
        <v>68</v>
      </c>
      <c r="I832" s="4">
        <v>54</v>
      </c>
      <c r="J832" s="2" t="s">
        <v>69</v>
      </c>
      <c r="K832" s="3">
        <v>195000</v>
      </c>
      <c r="L832" s="3" t="s">
        <v>277</v>
      </c>
      <c r="M832" s="3">
        <v>9750000</v>
      </c>
      <c r="N832" s="5">
        <v>44957</v>
      </c>
      <c r="O832" s="43">
        <f t="shared" si="64"/>
        <v>2</v>
      </c>
      <c r="P832" s="43">
        <f t="shared" si="62"/>
        <v>1</v>
      </c>
      <c r="Q832" s="5">
        <v>44960</v>
      </c>
      <c r="R832" s="43">
        <f t="shared" si="65"/>
        <v>2</v>
      </c>
      <c r="S832" s="2"/>
      <c r="T832" s="2"/>
      <c r="U832" s="2">
        <v>0</v>
      </c>
      <c r="V832" s="45">
        <f t="shared" si="63"/>
        <v>9750000</v>
      </c>
      <c r="W832" s="2" t="s">
        <v>75</v>
      </c>
      <c r="X832" t="str">
        <f t="shared" si="61"/>
        <v>1000001212KARYA MATERIALBAMBANGAGT915527RdNorth White90X1550BOX54M2195000Hitam9750000449572144960209750000Bekasi</v>
      </c>
    </row>
    <row r="833" spans="1:24" x14ac:dyDescent="0.3">
      <c r="A833" s="2">
        <v>1000001212</v>
      </c>
      <c r="B833" s="2" t="s">
        <v>72</v>
      </c>
      <c r="C833" s="2" t="s">
        <v>64</v>
      </c>
      <c r="D833" s="2" t="s">
        <v>304</v>
      </c>
      <c r="E833" s="2" t="s">
        <v>305</v>
      </c>
      <c r="F833" s="2" t="s">
        <v>259</v>
      </c>
      <c r="G833" s="3">
        <v>23</v>
      </c>
      <c r="H833" s="2" t="s">
        <v>68</v>
      </c>
      <c r="I833" s="4">
        <v>24.84</v>
      </c>
      <c r="J833" s="2" t="s">
        <v>69</v>
      </c>
      <c r="K833" s="3">
        <v>195000</v>
      </c>
      <c r="L833" s="3" t="s">
        <v>277</v>
      </c>
      <c r="M833" s="3">
        <v>4485000</v>
      </c>
      <c r="N833" s="5">
        <v>44967</v>
      </c>
      <c r="O833" s="43">
        <f t="shared" si="64"/>
        <v>5</v>
      </c>
      <c r="P833" s="43">
        <f t="shared" si="62"/>
        <v>2</v>
      </c>
      <c r="Q833" s="5">
        <v>44968</v>
      </c>
      <c r="R833" s="43">
        <f t="shared" si="65"/>
        <v>2</v>
      </c>
      <c r="S833" s="2"/>
      <c r="T833" s="2"/>
      <c r="U833" s="2">
        <v>0</v>
      </c>
      <c r="V833" s="45">
        <f t="shared" si="63"/>
        <v>4485000</v>
      </c>
      <c r="W833" s="2" t="s">
        <v>75</v>
      </c>
      <c r="X833" t="str">
        <f t="shared" si="61"/>
        <v>1000001212KARYA MATERIALBAMBANGAGT912202RCedar Sand90X1523BOX24,84M2195000Hitam4485000449675244968204485000Bekasi</v>
      </c>
    </row>
    <row r="834" spans="1:24" x14ac:dyDescent="0.3">
      <c r="A834" s="2">
        <v>1000001212</v>
      </c>
      <c r="B834" s="2" t="s">
        <v>72</v>
      </c>
      <c r="C834" s="2" t="s">
        <v>64</v>
      </c>
      <c r="D834" s="2" t="s">
        <v>284</v>
      </c>
      <c r="E834" s="2" t="s">
        <v>285</v>
      </c>
      <c r="F834" s="2" t="s">
        <v>259</v>
      </c>
      <c r="G834" s="3">
        <v>14</v>
      </c>
      <c r="H834" s="2" t="s">
        <v>68</v>
      </c>
      <c r="I834" s="4">
        <v>15.12</v>
      </c>
      <c r="J834" s="2" t="s">
        <v>69</v>
      </c>
      <c r="K834" s="3">
        <v>195000</v>
      </c>
      <c r="L834" s="3" t="s">
        <v>277</v>
      </c>
      <c r="M834" s="3">
        <v>2730000</v>
      </c>
      <c r="N834" s="5">
        <v>44957</v>
      </c>
      <c r="O834" s="43">
        <f t="shared" si="64"/>
        <v>2</v>
      </c>
      <c r="P834" s="43">
        <f t="shared" ref="P834:P883" si="66">MONTH(N834)</f>
        <v>1</v>
      </c>
      <c r="Q834" s="5">
        <v>44971</v>
      </c>
      <c r="R834" s="43">
        <f t="shared" si="65"/>
        <v>2</v>
      </c>
      <c r="S834" s="2"/>
      <c r="T834" s="2"/>
      <c r="U834" s="2">
        <v>0</v>
      </c>
      <c r="V834" s="45">
        <f t="shared" ref="V834:V883" si="67">M834-U834</f>
        <v>2730000</v>
      </c>
      <c r="W834" s="2" t="s">
        <v>75</v>
      </c>
      <c r="X834" t="str">
        <f t="shared" ref="X834:X883" si="68">_xlfn.CONCAT(A834:W834)</f>
        <v>1000001212KARYA MATERIALBAMBANGAGT912228RdBarn Colore90X1514BOX15,12M2195000Hitam2730000449572144971202730000Bekasi</v>
      </c>
    </row>
    <row r="835" spans="1:24" x14ac:dyDescent="0.3">
      <c r="A835" s="2">
        <v>1000001212</v>
      </c>
      <c r="B835" s="2" t="s">
        <v>72</v>
      </c>
      <c r="C835" s="2" t="s">
        <v>64</v>
      </c>
      <c r="D835" s="2" t="s">
        <v>280</v>
      </c>
      <c r="E835" s="2" t="s">
        <v>281</v>
      </c>
      <c r="F835" s="2" t="s">
        <v>259</v>
      </c>
      <c r="G835" s="3">
        <v>17</v>
      </c>
      <c r="H835" s="2" t="s">
        <v>68</v>
      </c>
      <c r="I835" s="4">
        <v>18.36</v>
      </c>
      <c r="J835" s="2" t="s">
        <v>69</v>
      </c>
      <c r="K835" s="3">
        <v>195000</v>
      </c>
      <c r="L835" s="3" t="s">
        <v>277</v>
      </c>
      <c r="M835" s="3">
        <v>3315000</v>
      </c>
      <c r="N835" s="5">
        <v>44995</v>
      </c>
      <c r="O835" s="43">
        <f t="shared" si="64"/>
        <v>5</v>
      </c>
      <c r="P835" s="43">
        <f t="shared" si="66"/>
        <v>3</v>
      </c>
      <c r="Q835" s="5">
        <v>44999</v>
      </c>
      <c r="R835" s="43">
        <f t="shared" si="65"/>
        <v>3</v>
      </c>
      <c r="S835" s="2" t="s">
        <v>17</v>
      </c>
      <c r="T835" s="2" t="s">
        <v>91</v>
      </c>
      <c r="U835" s="6">
        <v>1800</v>
      </c>
      <c r="V835" s="45">
        <f t="shared" si="67"/>
        <v>3313200</v>
      </c>
      <c r="W835" s="2" t="s">
        <v>75</v>
      </c>
      <c r="X835" t="str">
        <f t="shared" si="68"/>
        <v>1000001212KARYA MATERIALBAMBANGAGT912234RdTanimbar Bruno90X1517BOX18,36M2195000Hitam33150004499553449993Promo LebaranPromo Diskon Langsung18003313200Bekasi</v>
      </c>
    </row>
    <row r="836" spans="1:24" x14ac:dyDescent="0.3">
      <c r="A836" s="2">
        <v>1000001212</v>
      </c>
      <c r="B836" s="2" t="s">
        <v>72</v>
      </c>
      <c r="C836" s="2" t="s">
        <v>64</v>
      </c>
      <c r="D836" s="2" t="s">
        <v>280</v>
      </c>
      <c r="E836" s="2" t="s">
        <v>281</v>
      </c>
      <c r="F836" s="2" t="s">
        <v>259</v>
      </c>
      <c r="G836" s="3">
        <v>4</v>
      </c>
      <c r="H836" s="2" t="s">
        <v>68</v>
      </c>
      <c r="I836" s="4">
        <v>4.32</v>
      </c>
      <c r="J836" s="2" t="s">
        <v>69</v>
      </c>
      <c r="K836" s="3">
        <v>195000</v>
      </c>
      <c r="L836" s="3" t="s">
        <v>277</v>
      </c>
      <c r="M836" s="3">
        <v>780000</v>
      </c>
      <c r="N836" s="5">
        <v>45012</v>
      </c>
      <c r="O836" s="43">
        <f t="shared" si="64"/>
        <v>1</v>
      </c>
      <c r="P836" s="43">
        <f t="shared" si="66"/>
        <v>3</v>
      </c>
      <c r="Q836" s="5">
        <v>45013</v>
      </c>
      <c r="R836" s="43">
        <f t="shared" si="65"/>
        <v>3</v>
      </c>
      <c r="S836" s="2" t="s">
        <v>17</v>
      </c>
      <c r="T836" s="2" t="s">
        <v>91</v>
      </c>
      <c r="U836" s="6">
        <v>1800</v>
      </c>
      <c r="V836" s="45">
        <f t="shared" si="67"/>
        <v>778200</v>
      </c>
      <c r="W836" s="2" t="s">
        <v>75</v>
      </c>
      <c r="X836" t="str">
        <f t="shared" si="68"/>
        <v>1000001212KARYA MATERIALBAMBANGAGT912234RdTanimbar Bruno90X154BOX4,32M2195000Hitam7800004501213450133Promo LebaranPromo Diskon Langsung1800778200Bekasi</v>
      </c>
    </row>
    <row r="837" spans="1:24" x14ac:dyDescent="0.3">
      <c r="A837" s="2">
        <v>1000001212</v>
      </c>
      <c r="B837" s="2" t="s">
        <v>72</v>
      </c>
      <c r="C837" s="2" t="s">
        <v>64</v>
      </c>
      <c r="D837" s="2" t="s">
        <v>304</v>
      </c>
      <c r="E837" s="2" t="s">
        <v>305</v>
      </c>
      <c r="F837" s="2" t="s">
        <v>259</v>
      </c>
      <c r="G837" s="3">
        <v>6</v>
      </c>
      <c r="H837" s="2" t="s">
        <v>68</v>
      </c>
      <c r="I837" s="4">
        <v>6.48</v>
      </c>
      <c r="J837" s="2" t="s">
        <v>69</v>
      </c>
      <c r="K837" s="3">
        <v>195000</v>
      </c>
      <c r="L837" s="3" t="s">
        <v>277</v>
      </c>
      <c r="M837" s="3">
        <v>1170000</v>
      </c>
      <c r="N837" s="5">
        <v>45014</v>
      </c>
      <c r="O837" s="43">
        <f t="shared" si="64"/>
        <v>3</v>
      </c>
      <c r="P837" s="43">
        <f t="shared" si="66"/>
        <v>3</v>
      </c>
      <c r="Q837" s="5">
        <v>45015</v>
      </c>
      <c r="R837" s="43">
        <f t="shared" si="65"/>
        <v>3</v>
      </c>
      <c r="S837" s="2" t="s">
        <v>17</v>
      </c>
      <c r="T837" s="2" t="s">
        <v>91</v>
      </c>
      <c r="U837" s="6">
        <v>1800</v>
      </c>
      <c r="V837" s="45">
        <f t="shared" si="67"/>
        <v>1168200</v>
      </c>
      <c r="W837" s="2" t="s">
        <v>75</v>
      </c>
      <c r="X837" t="str">
        <f t="shared" si="68"/>
        <v>1000001212KARYA MATERIALBAMBANGAGT912202RCedar Sand90X156BOX6,48M2195000Hitam11700004501433450153Promo LebaranPromo Diskon Langsung18001168200Bekasi</v>
      </c>
    </row>
    <row r="838" spans="1:24" x14ac:dyDescent="0.3">
      <c r="A838" s="2">
        <v>1000001212</v>
      </c>
      <c r="B838" s="2" t="s">
        <v>72</v>
      </c>
      <c r="C838" s="2" t="s">
        <v>64</v>
      </c>
      <c r="D838" s="2" t="s">
        <v>302</v>
      </c>
      <c r="E838" s="2" t="s">
        <v>303</v>
      </c>
      <c r="F838" s="2" t="s">
        <v>259</v>
      </c>
      <c r="G838" s="3">
        <v>3</v>
      </c>
      <c r="H838" s="2" t="s">
        <v>68</v>
      </c>
      <c r="I838" s="4">
        <v>3.24</v>
      </c>
      <c r="J838" s="2" t="s">
        <v>69</v>
      </c>
      <c r="K838" s="3">
        <v>195000</v>
      </c>
      <c r="L838" s="3" t="s">
        <v>277</v>
      </c>
      <c r="M838" s="3">
        <v>585000</v>
      </c>
      <c r="N838" s="5">
        <v>45086</v>
      </c>
      <c r="O838" s="43">
        <f t="shared" ref="O838:O883" si="69">WEEKDAY(N838,2)</f>
        <v>5</v>
      </c>
      <c r="P838" s="43">
        <f t="shared" si="66"/>
        <v>6</v>
      </c>
      <c r="Q838" s="5">
        <v>45086</v>
      </c>
      <c r="R838" s="43">
        <f t="shared" ref="R838:R883" si="70">MONTH(Q838)</f>
        <v>6</v>
      </c>
      <c r="S838" s="2"/>
      <c r="T838" s="2"/>
      <c r="U838" s="2">
        <v>0</v>
      </c>
      <c r="V838" s="45">
        <f t="shared" si="67"/>
        <v>585000</v>
      </c>
      <c r="W838" s="2" t="s">
        <v>75</v>
      </c>
      <c r="X838" t="str">
        <f t="shared" si="68"/>
        <v>1000001212KARYA MATERIALBAMBANGAGT915502RHickory Wengue90X153BOX3,24M2195000Hitam58500045086564508660585000Bekasi</v>
      </c>
    </row>
    <row r="839" spans="1:24" x14ac:dyDescent="0.3">
      <c r="A839" s="2">
        <v>1000001212</v>
      </c>
      <c r="B839" s="2" t="s">
        <v>72</v>
      </c>
      <c r="C839" s="2" t="s">
        <v>64</v>
      </c>
      <c r="D839" s="2" t="s">
        <v>278</v>
      </c>
      <c r="E839" s="2" t="s">
        <v>279</v>
      </c>
      <c r="F839" s="2" t="s">
        <v>259</v>
      </c>
      <c r="G839" s="3">
        <v>40</v>
      </c>
      <c r="H839" s="2" t="s">
        <v>68</v>
      </c>
      <c r="I839" s="4">
        <v>43.2</v>
      </c>
      <c r="J839" s="2" t="s">
        <v>69</v>
      </c>
      <c r="K839" s="3">
        <v>195000</v>
      </c>
      <c r="L839" s="3" t="s">
        <v>277</v>
      </c>
      <c r="M839" s="3">
        <v>7800000</v>
      </c>
      <c r="N839" s="5">
        <v>45132</v>
      </c>
      <c r="O839" s="43">
        <f t="shared" si="69"/>
        <v>2</v>
      </c>
      <c r="P839" s="43">
        <f t="shared" si="66"/>
        <v>7</v>
      </c>
      <c r="Q839" s="5">
        <v>45134</v>
      </c>
      <c r="R839" s="43">
        <f t="shared" si="70"/>
        <v>7</v>
      </c>
      <c r="S839" s="2"/>
      <c r="T839" s="2"/>
      <c r="U839" s="2">
        <v>0</v>
      </c>
      <c r="V839" s="45">
        <f t="shared" si="67"/>
        <v>7800000</v>
      </c>
      <c r="W839" s="2" t="s">
        <v>75</v>
      </c>
      <c r="X839" t="str">
        <f t="shared" si="68"/>
        <v>1000001212KARYA MATERIALBAMBANGAGT912233RdTanimbar Beige90X1540BOX43,2M2195000Hitam7800000451322745134707800000Bekasi</v>
      </c>
    </row>
    <row r="840" spans="1:24" x14ac:dyDescent="0.3">
      <c r="A840" s="2">
        <v>1000001212</v>
      </c>
      <c r="B840" s="2" t="s">
        <v>72</v>
      </c>
      <c r="C840" s="2" t="s">
        <v>64</v>
      </c>
      <c r="D840" s="2" t="s">
        <v>290</v>
      </c>
      <c r="E840" s="2" t="s">
        <v>291</v>
      </c>
      <c r="F840" s="2" t="s">
        <v>259</v>
      </c>
      <c r="G840" s="3">
        <v>233</v>
      </c>
      <c r="H840" s="2" t="s">
        <v>68</v>
      </c>
      <c r="I840" s="4">
        <v>251.64</v>
      </c>
      <c r="J840" s="2" t="s">
        <v>69</v>
      </c>
      <c r="K840" s="3">
        <v>195000</v>
      </c>
      <c r="L840" s="3" t="s">
        <v>277</v>
      </c>
      <c r="M840" s="3">
        <v>45435000</v>
      </c>
      <c r="N840" s="5">
        <v>45231</v>
      </c>
      <c r="O840" s="43">
        <f t="shared" si="69"/>
        <v>3</v>
      </c>
      <c r="P840" s="43">
        <f t="shared" si="66"/>
        <v>11</v>
      </c>
      <c r="Q840" s="5">
        <v>45232</v>
      </c>
      <c r="R840" s="43">
        <f t="shared" si="70"/>
        <v>11</v>
      </c>
      <c r="S840" s="2"/>
      <c r="T840" s="2"/>
      <c r="U840" s="6">
        <v>0</v>
      </c>
      <c r="V840" s="45">
        <f t="shared" si="67"/>
        <v>45435000</v>
      </c>
      <c r="W840" s="2" t="s">
        <v>75</v>
      </c>
      <c r="X840" t="str">
        <f t="shared" si="68"/>
        <v>1000001212KARYA MATERIALBAMBANGAGT915519RdQueensland Pine90X15233BOX251,64M2195000Hitam45435000452313114523211045435000Bekasi</v>
      </c>
    </row>
    <row r="841" spans="1:24" x14ac:dyDescent="0.3">
      <c r="A841" s="2">
        <v>1000001212</v>
      </c>
      <c r="B841" s="2" t="s">
        <v>72</v>
      </c>
      <c r="C841" s="2" t="s">
        <v>64</v>
      </c>
      <c r="D841" s="2" t="s">
        <v>296</v>
      </c>
      <c r="E841" s="2" t="s">
        <v>297</v>
      </c>
      <c r="F841" s="2" t="s">
        <v>259</v>
      </c>
      <c r="G841" s="3">
        <v>41</v>
      </c>
      <c r="H841" s="2" t="s">
        <v>68</v>
      </c>
      <c r="I841" s="4">
        <v>44.28</v>
      </c>
      <c r="J841" s="2" t="s">
        <v>69</v>
      </c>
      <c r="K841" s="3">
        <v>195000</v>
      </c>
      <c r="L841" s="3" t="s">
        <v>277</v>
      </c>
      <c r="M841" s="3">
        <v>7995000</v>
      </c>
      <c r="N841" s="5">
        <v>45035</v>
      </c>
      <c r="O841" s="43">
        <f t="shared" si="69"/>
        <v>3</v>
      </c>
      <c r="P841" s="43">
        <f t="shared" si="66"/>
        <v>4</v>
      </c>
      <c r="Q841" s="5">
        <v>45061</v>
      </c>
      <c r="R841" s="43">
        <f t="shared" si="70"/>
        <v>5</v>
      </c>
      <c r="S841" s="2" t="s">
        <v>17</v>
      </c>
      <c r="T841" s="2" t="s">
        <v>91</v>
      </c>
      <c r="U841" s="6">
        <v>1800</v>
      </c>
      <c r="V841" s="45">
        <f t="shared" si="67"/>
        <v>7993200</v>
      </c>
      <c r="W841" s="2" t="s">
        <v>75</v>
      </c>
      <c r="X841" t="str">
        <f t="shared" si="68"/>
        <v>1000001212KARYA MATERIALBAMBANGAGT912220RdWakatobi Siena90X1541BOX44,28M2195000Hitam79950004503534450615Promo LebaranPromo Diskon Langsung18007993200Bekasi</v>
      </c>
    </row>
    <row r="842" spans="1:24" x14ac:dyDescent="0.3">
      <c r="A842" s="2">
        <v>1000001212</v>
      </c>
      <c r="B842" s="2" t="s">
        <v>72</v>
      </c>
      <c r="C842" s="2" t="s">
        <v>64</v>
      </c>
      <c r="D842" s="2" t="s">
        <v>302</v>
      </c>
      <c r="E842" s="2" t="s">
        <v>303</v>
      </c>
      <c r="F842" s="2" t="s">
        <v>259</v>
      </c>
      <c r="G842" s="3">
        <v>15</v>
      </c>
      <c r="H842" s="2" t="s">
        <v>68</v>
      </c>
      <c r="I842" s="4">
        <v>16.2</v>
      </c>
      <c r="J842" s="2" t="s">
        <v>69</v>
      </c>
      <c r="K842" s="3">
        <v>195000</v>
      </c>
      <c r="L842" s="3" t="s">
        <v>277</v>
      </c>
      <c r="M842" s="3">
        <v>2925000</v>
      </c>
      <c r="N842" s="5">
        <v>45061</v>
      </c>
      <c r="O842" s="43">
        <f t="shared" si="69"/>
        <v>1</v>
      </c>
      <c r="P842" s="43">
        <f t="shared" si="66"/>
        <v>5</v>
      </c>
      <c r="Q842" s="5">
        <v>45061</v>
      </c>
      <c r="R842" s="43">
        <f t="shared" si="70"/>
        <v>5</v>
      </c>
      <c r="S842" s="2" t="s">
        <v>17</v>
      </c>
      <c r="T842" s="2" t="s">
        <v>91</v>
      </c>
      <c r="U842" s="6">
        <v>1800</v>
      </c>
      <c r="V842" s="45">
        <f t="shared" si="67"/>
        <v>2923200</v>
      </c>
      <c r="W842" s="2" t="s">
        <v>75</v>
      </c>
      <c r="X842" t="str">
        <f t="shared" si="68"/>
        <v>1000001212KARYA MATERIALBAMBANGAGT915502RHickory Wengue90X1515BOX16,2M2195000Hitam29250004506115450615Promo LebaranPromo Diskon Langsung18002923200Bekasi</v>
      </c>
    </row>
    <row r="843" spans="1:24" x14ac:dyDescent="0.3">
      <c r="A843" s="2">
        <v>1000001212</v>
      </c>
      <c r="B843" s="2" t="s">
        <v>72</v>
      </c>
      <c r="C843" s="2" t="s">
        <v>64</v>
      </c>
      <c r="D843" s="2" t="s">
        <v>302</v>
      </c>
      <c r="E843" s="2" t="s">
        <v>303</v>
      </c>
      <c r="F843" s="2" t="s">
        <v>259</v>
      </c>
      <c r="G843" s="3">
        <v>16</v>
      </c>
      <c r="H843" s="2" t="s">
        <v>68</v>
      </c>
      <c r="I843" s="4">
        <v>17.28</v>
      </c>
      <c r="J843" s="2" t="s">
        <v>69</v>
      </c>
      <c r="K843" s="3">
        <v>195000</v>
      </c>
      <c r="L843" s="3" t="s">
        <v>277</v>
      </c>
      <c r="M843" s="3">
        <v>3120000</v>
      </c>
      <c r="N843" s="5">
        <v>45076</v>
      </c>
      <c r="O843" s="43">
        <f t="shared" si="69"/>
        <v>2</v>
      </c>
      <c r="P843" s="43">
        <f t="shared" si="66"/>
        <v>5</v>
      </c>
      <c r="Q843" s="5">
        <v>45076</v>
      </c>
      <c r="R843" s="43">
        <f t="shared" si="70"/>
        <v>5</v>
      </c>
      <c r="S843" s="2" t="s">
        <v>17</v>
      </c>
      <c r="T843" s="2" t="s">
        <v>91</v>
      </c>
      <c r="U843" s="6">
        <v>1800</v>
      </c>
      <c r="V843" s="45">
        <f t="shared" si="67"/>
        <v>3118200</v>
      </c>
      <c r="W843" s="2" t="s">
        <v>75</v>
      </c>
      <c r="X843" t="str">
        <f t="shared" si="68"/>
        <v>1000001212KARYA MATERIALBAMBANGAGT915502RHickory Wengue90X1516BOX17,28M2195000Hitam31200004507625450765Promo LebaranPromo Diskon Langsung18003118200Bekasi</v>
      </c>
    </row>
    <row r="844" spans="1:24" x14ac:dyDescent="0.3">
      <c r="A844" s="2">
        <v>1000001111</v>
      </c>
      <c r="B844" s="2" t="s">
        <v>131</v>
      </c>
      <c r="C844" s="2" t="s">
        <v>132</v>
      </c>
      <c r="D844" s="2" t="s">
        <v>316</v>
      </c>
      <c r="E844" s="2" t="s">
        <v>317</v>
      </c>
      <c r="F844" s="2" t="s">
        <v>259</v>
      </c>
      <c r="G844" s="3">
        <v>11</v>
      </c>
      <c r="H844" s="2" t="s">
        <v>68</v>
      </c>
      <c r="I844" s="4">
        <v>11.88</v>
      </c>
      <c r="J844" s="2" t="s">
        <v>69</v>
      </c>
      <c r="K844" s="3">
        <v>195000</v>
      </c>
      <c r="L844" s="3" t="s">
        <v>277</v>
      </c>
      <c r="M844" s="3">
        <v>2145000</v>
      </c>
      <c r="N844" s="5">
        <v>44970</v>
      </c>
      <c r="O844" s="43">
        <f t="shared" si="69"/>
        <v>1</v>
      </c>
      <c r="P844" s="43">
        <f t="shared" si="66"/>
        <v>2</v>
      </c>
      <c r="Q844" s="5">
        <v>44970</v>
      </c>
      <c r="R844" s="43">
        <f t="shared" si="70"/>
        <v>2</v>
      </c>
      <c r="S844" s="2"/>
      <c r="T844" s="2"/>
      <c r="U844" s="2">
        <v>0</v>
      </c>
      <c r="V844" s="45">
        <f t="shared" si="67"/>
        <v>2145000</v>
      </c>
      <c r="W844" s="2" t="s">
        <v>133</v>
      </c>
      <c r="X844" t="str">
        <f t="shared" si="68"/>
        <v>1000001111NIA BANGUNANHARRYAGT915529RdKarimata Walnut90X1511BOX11,88M2195000Hitam2145000449701244970202145000Jakarta</v>
      </c>
    </row>
    <row r="845" spans="1:24" x14ac:dyDescent="0.3">
      <c r="A845" s="2">
        <v>1000001010</v>
      </c>
      <c r="B845" s="2" t="s">
        <v>63</v>
      </c>
      <c r="C845" s="2" t="s">
        <v>64</v>
      </c>
      <c r="D845" s="2" t="s">
        <v>318</v>
      </c>
      <c r="E845" s="2" t="s">
        <v>319</v>
      </c>
      <c r="F845" s="2" t="s">
        <v>259</v>
      </c>
      <c r="G845" s="3">
        <v>4</v>
      </c>
      <c r="H845" s="2" t="s">
        <v>68</v>
      </c>
      <c r="I845" s="4">
        <v>4.32</v>
      </c>
      <c r="J845" s="2" t="s">
        <v>69</v>
      </c>
      <c r="K845" s="3">
        <v>195000</v>
      </c>
      <c r="L845" s="3" t="s">
        <v>277</v>
      </c>
      <c r="M845" s="3">
        <v>780000</v>
      </c>
      <c r="N845" s="5">
        <v>44957</v>
      </c>
      <c r="O845" s="43">
        <f t="shared" si="69"/>
        <v>2</v>
      </c>
      <c r="P845" s="43">
        <f t="shared" si="66"/>
        <v>1</v>
      </c>
      <c r="Q845" s="5">
        <v>44961</v>
      </c>
      <c r="R845" s="43">
        <f t="shared" si="70"/>
        <v>2</v>
      </c>
      <c r="S845" s="2"/>
      <c r="T845" s="2"/>
      <c r="U845" s="2">
        <v>0</v>
      </c>
      <c r="V845" s="45">
        <f t="shared" si="67"/>
        <v>780000</v>
      </c>
      <c r="W845" s="2" t="s">
        <v>71</v>
      </c>
      <c r="X845" t="str">
        <f t="shared" si="68"/>
        <v>1000001010KERAMIK 123BAMBANGAGT915530RdKarimata Wengue90X154BOX4,32M2195000Hitam78000044957214496120780000Depok</v>
      </c>
    </row>
    <row r="846" spans="1:24" x14ac:dyDescent="0.3">
      <c r="A846" s="2">
        <v>1000001010</v>
      </c>
      <c r="B846" s="2" t="s">
        <v>63</v>
      </c>
      <c r="C846" s="2" t="s">
        <v>64</v>
      </c>
      <c r="D846" s="2" t="s">
        <v>316</v>
      </c>
      <c r="E846" s="2" t="s">
        <v>317</v>
      </c>
      <c r="F846" s="2" t="s">
        <v>259</v>
      </c>
      <c r="G846" s="3">
        <v>41</v>
      </c>
      <c r="H846" s="2" t="s">
        <v>68</v>
      </c>
      <c r="I846" s="4">
        <v>44.28</v>
      </c>
      <c r="J846" s="2" t="s">
        <v>69</v>
      </c>
      <c r="K846" s="3">
        <v>195000</v>
      </c>
      <c r="L846" s="3" t="s">
        <v>277</v>
      </c>
      <c r="M846" s="3">
        <v>7995000</v>
      </c>
      <c r="N846" s="5">
        <v>44989</v>
      </c>
      <c r="O846" s="43">
        <f t="shared" si="69"/>
        <v>6</v>
      </c>
      <c r="P846" s="43">
        <f t="shared" si="66"/>
        <v>3</v>
      </c>
      <c r="Q846" s="5">
        <v>45006</v>
      </c>
      <c r="R846" s="43">
        <f t="shared" si="70"/>
        <v>3</v>
      </c>
      <c r="S846" s="2" t="s">
        <v>17</v>
      </c>
      <c r="T846" s="2" t="s">
        <v>91</v>
      </c>
      <c r="U846" s="6">
        <v>1800</v>
      </c>
      <c r="V846" s="45">
        <f t="shared" si="67"/>
        <v>7993200</v>
      </c>
      <c r="W846" s="2" t="s">
        <v>71</v>
      </c>
      <c r="X846" t="str">
        <f t="shared" si="68"/>
        <v>1000001010KERAMIK 123BAMBANGAGT915529RdKarimata Walnut90X1541BOX44,28M2195000Hitam79950004498963450063Promo LebaranPromo Diskon Langsung18007993200Depok</v>
      </c>
    </row>
    <row r="847" spans="1:24" x14ac:dyDescent="0.3">
      <c r="A847" s="2">
        <v>1000001010</v>
      </c>
      <c r="B847" s="2" t="s">
        <v>63</v>
      </c>
      <c r="C847" s="2" t="s">
        <v>64</v>
      </c>
      <c r="D847" s="2" t="s">
        <v>316</v>
      </c>
      <c r="E847" s="2" t="s">
        <v>317</v>
      </c>
      <c r="F847" s="2" t="s">
        <v>259</v>
      </c>
      <c r="G847" s="3">
        <v>18</v>
      </c>
      <c r="H847" s="2" t="s">
        <v>68</v>
      </c>
      <c r="I847" s="4">
        <v>19.440000000000001</v>
      </c>
      <c r="J847" s="2" t="s">
        <v>69</v>
      </c>
      <c r="K847" s="3">
        <v>195000</v>
      </c>
      <c r="L847" s="3" t="s">
        <v>277</v>
      </c>
      <c r="M847" s="3">
        <v>3510000</v>
      </c>
      <c r="N847" s="5">
        <v>45087</v>
      </c>
      <c r="O847" s="43">
        <f t="shared" si="69"/>
        <v>6</v>
      </c>
      <c r="P847" s="43">
        <f t="shared" si="66"/>
        <v>6</v>
      </c>
      <c r="Q847" s="5">
        <v>45089</v>
      </c>
      <c r="R847" s="43">
        <f t="shared" si="70"/>
        <v>6</v>
      </c>
      <c r="S847" s="2"/>
      <c r="T847" s="2"/>
      <c r="U847" s="2">
        <v>0</v>
      </c>
      <c r="V847" s="45">
        <f t="shared" si="67"/>
        <v>3510000</v>
      </c>
      <c r="W847" s="2" t="s">
        <v>71</v>
      </c>
      <c r="X847" t="str">
        <f t="shared" si="68"/>
        <v>1000001010KERAMIK 123BAMBANGAGT915529RdKarimata Walnut90X1518BOX19,44M2195000Hitam3510000450876645089603510000Depok</v>
      </c>
    </row>
    <row r="848" spans="1:24" x14ac:dyDescent="0.3">
      <c r="A848" s="2">
        <v>1000001010</v>
      </c>
      <c r="B848" s="2" t="s">
        <v>63</v>
      </c>
      <c r="C848" s="2" t="s">
        <v>64</v>
      </c>
      <c r="D848" s="2" t="s">
        <v>316</v>
      </c>
      <c r="E848" s="2" t="s">
        <v>317</v>
      </c>
      <c r="F848" s="2" t="s">
        <v>259</v>
      </c>
      <c r="G848" s="3">
        <v>2</v>
      </c>
      <c r="H848" s="2" t="s">
        <v>68</v>
      </c>
      <c r="I848" s="4">
        <v>2.16</v>
      </c>
      <c r="J848" s="2" t="s">
        <v>69</v>
      </c>
      <c r="K848" s="3">
        <v>195000</v>
      </c>
      <c r="L848" s="3" t="s">
        <v>277</v>
      </c>
      <c r="M848" s="3">
        <v>390000</v>
      </c>
      <c r="N848" s="5">
        <v>45099</v>
      </c>
      <c r="O848" s="43">
        <f t="shared" si="69"/>
        <v>4</v>
      </c>
      <c r="P848" s="43">
        <f t="shared" si="66"/>
        <v>6</v>
      </c>
      <c r="Q848" s="5">
        <v>45099</v>
      </c>
      <c r="R848" s="43">
        <f t="shared" si="70"/>
        <v>6</v>
      </c>
      <c r="S848" s="2"/>
      <c r="T848" s="2"/>
      <c r="U848" s="2">
        <v>0</v>
      </c>
      <c r="V848" s="45">
        <f t="shared" si="67"/>
        <v>390000</v>
      </c>
      <c r="W848" s="2" t="s">
        <v>71</v>
      </c>
      <c r="X848" t="str">
        <f t="shared" si="68"/>
        <v>1000001010KERAMIK 123BAMBANGAGT915529RdKarimata Walnut90X152BOX2,16M2195000Hitam39000045099464509960390000Depok</v>
      </c>
    </row>
    <row r="849" spans="1:24" x14ac:dyDescent="0.3">
      <c r="A849" s="2">
        <v>1000001111</v>
      </c>
      <c r="B849" s="2" t="s">
        <v>131</v>
      </c>
      <c r="C849" s="2" t="s">
        <v>132</v>
      </c>
      <c r="D849" s="2" t="s">
        <v>318</v>
      </c>
      <c r="E849" s="2" t="s">
        <v>319</v>
      </c>
      <c r="F849" s="2" t="s">
        <v>259</v>
      </c>
      <c r="G849" s="3">
        <v>20</v>
      </c>
      <c r="H849" s="2" t="s">
        <v>68</v>
      </c>
      <c r="I849" s="4">
        <v>21.6</v>
      </c>
      <c r="J849" s="2" t="s">
        <v>69</v>
      </c>
      <c r="K849" s="3">
        <v>195000</v>
      </c>
      <c r="L849" s="3" t="s">
        <v>277</v>
      </c>
      <c r="M849" s="3">
        <v>3900000</v>
      </c>
      <c r="N849" s="5">
        <v>45222</v>
      </c>
      <c r="O849" s="43">
        <f t="shared" si="69"/>
        <v>1</v>
      </c>
      <c r="P849" s="43">
        <f t="shared" si="66"/>
        <v>10</v>
      </c>
      <c r="Q849" s="5">
        <v>45223</v>
      </c>
      <c r="R849" s="43">
        <f t="shared" si="70"/>
        <v>10</v>
      </c>
      <c r="S849" s="2"/>
      <c r="T849" s="2"/>
      <c r="U849" s="2">
        <v>0</v>
      </c>
      <c r="V849" s="45">
        <f t="shared" si="67"/>
        <v>3900000</v>
      </c>
      <c r="W849" s="2" t="s">
        <v>133</v>
      </c>
      <c r="X849" t="str">
        <f t="shared" si="68"/>
        <v>1000001111NIA BANGUNANHARRYAGT915530RdKarimata Wengue90X1520BOX21,6M2195000Hitam390000045222110452231003900000Jakarta</v>
      </c>
    </row>
    <row r="850" spans="1:24" x14ac:dyDescent="0.3">
      <c r="A850" s="2">
        <v>1000001111</v>
      </c>
      <c r="B850" s="2" t="s">
        <v>131</v>
      </c>
      <c r="C850" s="2" t="s">
        <v>132</v>
      </c>
      <c r="D850" s="2" t="s">
        <v>316</v>
      </c>
      <c r="E850" s="2" t="s">
        <v>317</v>
      </c>
      <c r="F850" s="2" t="s">
        <v>259</v>
      </c>
      <c r="G850" s="3">
        <v>22</v>
      </c>
      <c r="H850" s="2" t="s">
        <v>68</v>
      </c>
      <c r="I850" s="4">
        <v>23.76</v>
      </c>
      <c r="J850" s="2" t="s">
        <v>69</v>
      </c>
      <c r="K850" s="3">
        <v>195000</v>
      </c>
      <c r="L850" s="3" t="s">
        <v>277</v>
      </c>
      <c r="M850" s="3">
        <v>4290000</v>
      </c>
      <c r="N850" s="5">
        <v>45261</v>
      </c>
      <c r="O850" s="43">
        <f t="shared" si="69"/>
        <v>5</v>
      </c>
      <c r="P850" s="43">
        <f t="shared" si="66"/>
        <v>12</v>
      </c>
      <c r="Q850" s="5">
        <v>45266</v>
      </c>
      <c r="R850" s="43">
        <f t="shared" si="70"/>
        <v>12</v>
      </c>
      <c r="S850" s="2"/>
      <c r="T850" s="2"/>
      <c r="U850" s="2">
        <v>0</v>
      </c>
      <c r="V850" s="45">
        <f t="shared" si="67"/>
        <v>4290000</v>
      </c>
      <c r="W850" s="2" t="s">
        <v>133</v>
      </c>
      <c r="X850" t="str">
        <f t="shared" si="68"/>
        <v>1000001111NIA BANGUNANHARRYAGT915529RdKarimata Walnut90X1522BOX23,76M2195000Hitam429000045261512452661204290000Jakarta</v>
      </c>
    </row>
    <row r="851" spans="1:24" x14ac:dyDescent="0.3">
      <c r="A851" s="2">
        <v>1000001111</v>
      </c>
      <c r="B851" s="2" t="s">
        <v>131</v>
      </c>
      <c r="C851" s="2" t="s">
        <v>132</v>
      </c>
      <c r="D851" s="2" t="s">
        <v>318</v>
      </c>
      <c r="E851" s="2" t="s">
        <v>319</v>
      </c>
      <c r="F851" s="2" t="s">
        <v>259</v>
      </c>
      <c r="G851" s="3">
        <v>19</v>
      </c>
      <c r="H851" s="2" t="s">
        <v>68</v>
      </c>
      <c r="I851" s="4">
        <v>20.52</v>
      </c>
      <c r="J851" s="2" t="s">
        <v>69</v>
      </c>
      <c r="K851" s="3">
        <v>195000</v>
      </c>
      <c r="L851" s="3" t="s">
        <v>277</v>
      </c>
      <c r="M851" s="3">
        <v>3705000</v>
      </c>
      <c r="N851" s="5">
        <v>45267</v>
      </c>
      <c r="O851" s="43">
        <f t="shared" si="69"/>
        <v>4</v>
      </c>
      <c r="P851" s="43">
        <f t="shared" si="66"/>
        <v>12</v>
      </c>
      <c r="Q851" s="5">
        <v>45269</v>
      </c>
      <c r="R851" s="43">
        <f t="shared" si="70"/>
        <v>12</v>
      </c>
      <c r="S851" s="2"/>
      <c r="T851" s="2"/>
      <c r="U851" s="2">
        <v>0</v>
      </c>
      <c r="V851" s="45">
        <f t="shared" si="67"/>
        <v>3705000</v>
      </c>
      <c r="W851" s="2" t="s">
        <v>133</v>
      </c>
      <c r="X851" t="str">
        <f t="shared" si="68"/>
        <v>1000001111NIA BANGUNANHARRYAGT915530RdKarimata Wengue90X1519BOX20,52M2195000Hitam370500045267412452691203705000Jakarta</v>
      </c>
    </row>
    <row r="852" spans="1:24" x14ac:dyDescent="0.3">
      <c r="A852" s="2">
        <v>1000001111</v>
      </c>
      <c r="B852" s="2" t="s">
        <v>131</v>
      </c>
      <c r="C852" s="2" t="s">
        <v>132</v>
      </c>
      <c r="D852" s="2" t="s">
        <v>320</v>
      </c>
      <c r="E852" s="2" t="s">
        <v>321</v>
      </c>
      <c r="F852" s="2" t="s">
        <v>259</v>
      </c>
      <c r="G852" s="3">
        <v>1</v>
      </c>
      <c r="H852" s="2" t="s">
        <v>68</v>
      </c>
      <c r="I852" s="4">
        <v>1.08</v>
      </c>
      <c r="J852" s="2" t="s">
        <v>69</v>
      </c>
      <c r="K852" s="3">
        <v>195000</v>
      </c>
      <c r="L852" s="3" t="s">
        <v>277</v>
      </c>
      <c r="M852" s="3">
        <v>195000</v>
      </c>
      <c r="N852" s="5">
        <v>45265</v>
      </c>
      <c r="O852" s="43">
        <f t="shared" si="69"/>
        <v>2</v>
      </c>
      <c r="P852" s="43">
        <f t="shared" si="66"/>
        <v>12</v>
      </c>
      <c r="Q852" s="5">
        <v>45273</v>
      </c>
      <c r="R852" s="43">
        <f t="shared" si="70"/>
        <v>12</v>
      </c>
      <c r="S852" s="2"/>
      <c r="T852" s="2"/>
      <c r="U852" s="2">
        <v>0</v>
      </c>
      <c r="V852" s="45">
        <f t="shared" si="67"/>
        <v>195000</v>
      </c>
      <c r="W852" s="2" t="s">
        <v>133</v>
      </c>
      <c r="X852" t="str">
        <f t="shared" si="68"/>
        <v>1000001111NIA BANGUNANHARRYAGT915532RdGeorgia Walnut90X151BOX1,08M2195000Hitam1950004526521245273120195000Jakarta</v>
      </c>
    </row>
    <row r="853" spans="1:24" x14ac:dyDescent="0.3">
      <c r="A853" s="2">
        <v>1000001111</v>
      </c>
      <c r="B853" s="2" t="s">
        <v>131</v>
      </c>
      <c r="C853" s="2" t="s">
        <v>132</v>
      </c>
      <c r="D853" s="2" t="s">
        <v>318</v>
      </c>
      <c r="E853" s="2" t="s">
        <v>319</v>
      </c>
      <c r="F853" s="2" t="s">
        <v>259</v>
      </c>
      <c r="G853" s="3">
        <v>1</v>
      </c>
      <c r="H853" s="2" t="s">
        <v>68</v>
      </c>
      <c r="I853" s="4">
        <v>1.08</v>
      </c>
      <c r="J853" s="2" t="s">
        <v>69</v>
      </c>
      <c r="K853" s="3">
        <v>195000</v>
      </c>
      <c r="L853" s="3" t="s">
        <v>277</v>
      </c>
      <c r="M853" s="3">
        <v>195000</v>
      </c>
      <c r="N853" s="5">
        <v>45267</v>
      </c>
      <c r="O853" s="43">
        <f t="shared" si="69"/>
        <v>4</v>
      </c>
      <c r="P853" s="43">
        <f t="shared" si="66"/>
        <v>12</v>
      </c>
      <c r="Q853" s="5">
        <v>45274</v>
      </c>
      <c r="R853" s="43">
        <f t="shared" si="70"/>
        <v>12</v>
      </c>
      <c r="S853" s="2"/>
      <c r="T853" s="2"/>
      <c r="U853" s="2">
        <v>0</v>
      </c>
      <c r="V853" s="45">
        <f t="shared" si="67"/>
        <v>195000</v>
      </c>
      <c r="W853" s="2" t="s">
        <v>133</v>
      </c>
      <c r="X853" t="str">
        <f t="shared" si="68"/>
        <v>1000001111NIA BANGUNANHARRYAGT915530RdKarimata Wengue90X151BOX1,08M2195000Hitam1950004526741245274120195000Jakarta</v>
      </c>
    </row>
    <row r="854" spans="1:24" x14ac:dyDescent="0.3">
      <c r="A854" s="2">
        <v>1000001212</v>
      </c>
      <c r="B854" s="2" t="s">
        <v>72</v>
      </c>
      <c r="C854" s="2" t="s">
        <v>64</v>
      </c>
      <c r="D854" s="2" t="s">
        <v>316</v>
      </c>
      <c r="E854" s="2" t="s">
        <v>317</v>
      </c>
      <c r="F854" s="2" t="s">
        <v>259</v>
      </c>
      <c r="G854" s="3">
        <v>44</v>
      </c>
      <c r="H854" s="2" t="s">
        <v>68</v>
      </c>
      <c r="I854" s="4">
        <v>47.52</v>
      </c>
      <c r="J854" s="2" t="s">
        <v>69</v>
      </c>
      <c r="K854" s="3">
        <v>195000</v>
      </c>
      <c r="L854" s="3" t="s">
        <v>277</v>
      </c>
      <c r="M854" s="3">
        <v>8580000</v>
      </c>
      <c r="N854" s="5">
        <v>45114</v>
      </c>
      <c r="O854" s="43">
        <f t="shared" si="69"/>
        <v>5</v>
      </c>
      <c r="P854" s="43">
        <f t="shared" si="66"/>
        <v>7</v>
      </c>
      <c r="Q854" s="5">
        <v>45114</v>
      </c>
      <c r="R854" s="43">
        <f t="shared" si="70"/>
        <v>7</v>
      </c>
      <c r="S854" s="2"/>
      <c r="T854" s="2"/>
      <c r="U854" s="2">
        <v>0</v>
      </c>
      <c r="V854" s="45">
        <f t="shared" si="67"/>
        <v>8580000</v>
      </c>
      <c r="W854" s="2" t="s">
        <v>75</v>
      </c>
      <c r="X854" t="str">
        <f t="shared" si="68"/>
        <v>1000001212KARYA MATERIALBAMBANGAGT915529RdKarimata Walnut90X1544BOX47,52M2195000Hitam8580000451145745114708580000Bekasi</v>
      </c>
    </row>
    <row r="855" spans="1:24" x14ac:dyDescent="0.3">
      <c r="A855" s="2">
        <v>1000001212</v>
      </c>
      <c r="B855" s="2" t="s">
        <v>72</v>
      </c>
      <c r="C855" s="2" t="s">
        <v>64</v>
      </c>
      <c r="D855" s="2" t="s">
        <v>316</v>
      </c>
      <c r="E855" s="2" t="s">
        <v>317</v>
      </c>
      <c r="F855" s="2" t="s">
        <v>259</v>
      </c>
      <c r="G855" s="3">
        <v>2</v>
      </c>
      <c r="H855" s="2" t="s">
        <v>68</v>
      </c>
      <c r="I855" s="4">
        <v>2.16</v>
      </c>
      <c r="J855" s="2" t="s">
        <v>69</v>
      </c>
      <c r="K855" s="3">
        <v>195000</v>
      </c>
      <c r="L855" s="3" t="s">
        <v>277</v>
      </c>
      <c r="M855" s="3">
        <v>390000</v>
      </c>
      <c r="N855" s="5">
        <v>45124</v>
      </c>
      <c r="O855" s="43">
        <f t="shared" si="69"/>
        <v>1</v>
      </c>
      <c r="P855" s="43">
        <f t="shared" si="66"/>
        <v>7</v>
      </c>
      <c r="Q855" s="5">
        <v>45124</v>
      </c>
      <c r="R855" s="43">
        <f t="shared" si="70"/>
        <v>7</v>
      </c>
      <c r="S855" s="2"/>
      <c r="T855" s="2"/>
      <c r="U855" s="2">
        <v>0</v>
      </c>
      <c r="V855" s="45">
        <f t="shared" si="67"/>
        <v>390000</v>
      </c>
      <c r="W855" s="2" t="s">
        <v>75</v>
      </c>
      <c r="X855" t="str">
        <f t="shared" si="68"/>
        <v>1000001212KARYA MATERIALBAMBANGAGT915529RdKarimata Walnut90X152BOX2,16M2195000Hitam39000045124174512470390000Bekasi</v>
      </c>
    </row>
    <row r="856" spans="1:24" x14ac:dyDescent="0.3">
      <c r="A856" s="2">
        <v>1000001010</v>
      </c>
      <c r="B856" s="2" t="s">
        <v>63</v>
      </c>
      <c r="C856" s="2" t="s">
        <v>64</v>
      </c>
      <c r="D856" s="2" t="s">
        <v>318</v>
      </c>
      <c r="E856" s="2" t="s">
        <v>319</v>
      </c>
      <c r="F856" s="2" t="s">
        <v>259</v>
      </c>
      <c r="G856" s="3">
        <v>8</v>
      </c>
      <c r="H856" s="2" t="s">
        <v>68</v>
      </c>
      <c r="I856" s="4">
        <v>8.64</v>
      </c>
      <c r="J856" s="2" t="s">
        <v>69</v>
      </c>
      <c r="K856" s="3">
        <v>195000</v>
      </c>
      <c r="L856" s="3" t="s">
        <v>277</v>
      </c>
      <c r="M856" s="3">
        <v>1560000</v>
      </c>
      <c r="N856" s="5">
        <v>45131</v>
      </c>
      <c r="O856" s="43">
        <f t="shared" si="69"/>
        <v>1</v>
      </c>
      <c r="P856" s="43">
        <f t="shared" si="66"/>
        <v>7</v>
      </c>
      <c r="Q856" s="5">
        <v>45132</v>
      </c>
      <c r="R856" s="43">
        <f t="shared" si="70"/>
        <v>7</v>
      </c>
      <c r="S856" s="2"/>
      <c r="T856" s="2"/>
      <c r="U856" s="2">
        <v>0</v>
      </c>
      <c r="V856" s="45">
        <f t="shared" si="67"/>
        <v>1560000</v>
      </c>
      <c r="W856" s="2" t="s">
        <v>71</v>
      </c>
      <c r="X856" t="str">
        <f t="shared" si="68"/>
        <v>1000001010KERAMIK 123BAMBANGAGT915530RdKarimata Wengue90X158BOX8,64M2195000Hitam1560000451311745132701560000Depok</v>
      </c>
    </row>
    <row r="857" spans="1:24" x14ac:dyDescent="0.3">
      <c r="A857" s="2">
        <v>1000001212</v>
      </c>
      <c r="B857" s="2" t="s">
        <v>72</v>
      </c>
      <c r="C857" s="2" t="s">
        <v>64</v>
      </c>
      <c r="D857" s="2" t="s">
        <v>318</v>
      </c>
      <c r="E857" s="2" t="s">
        <v>319</v>
      </c>
      <c r="F857" s="2" t="s">
        <v>259</v>
      </c>
      <c r="G857" s="3">
        <v>10</v>
      </c>
      <c r="H857" s="2" t="s">
        <v>68</v>
      </c>
      <c r="I857" s="4">
        <v>10.8</v>
      </c>
      <c r="J857" s="2" t="s">
        <v>69</v>
      </c>
      <c r="K857" s="3">
        <v>195000</v>
      </c>
      <c r="L857" s="3" t="s">
        <v>277</v>
      </c>
      <c r="M857" s="3">
        <v>1950000</v>
      </c>
      <c r="N857" s="5">
        <v>45160</v>
      </c>
      <c r="O857" s="43">
        <f t="shared" si="69"/>
        <v>2</v>
      </c>
      <c r="P857" s="43">
        <f t="shared" si="66"/>
        <v>8</v>
      </c>
      <c r="Q857" s="5">
        <v>45160</v>
      </c>
      <c r="R857" s="43">
        <f t="shared" si="70"/>
        <v>8</v>
      </c>
      <c r="S857" s="2"/>
      <c r="T857" s="2"/>
      <c r="U857" s="2">
        <v>0</v>
      </c>
      <c r="V857" s="45">
        <f t="shared" si="67"/>
        <v>1950000</v>
      </c>
      <c r="W857" s="2" t="s">
        <v>75</v>
      </c>
      <c r="X857" t="str">
        <f t="shared" si="68"/>
        <v>1000001212KARYA MATERIALBAMBANGAGT915530RdKarimata Wengue90X1510BOX10,8M2195000Hitam1950000451602845160801950000Bekasi</v>
      </c>
    </row>
    <row r="858" spans="1:24" x14ac:dyDescent="0.3">
      <c r="A858" s="2">
        <v>1000001212</v>
      </c>
      <c r="B858" s="2" t="s">
        <v>72</v>
      </c>
      <c r="C858" s="2" t="s">
        <v>64</v>
      </c>
      <c r="D858" s="2" t="s">
        <v>316</v>
      </c>
      <c r="E858" s="2" t="s">
        <v>317</v>
      </c>
      <c r="F858" s="2" t="s">
        <v>259</v>
      </c>
      <c r="G858" s="3">
        <v>16</v>
      </c>
      <c r="H858" s="2" t="s">
        <v>68</v>
      </c>
      <c r="I858" s="4">
        <v>17.28</v>
      </c>
      <c r="J858" s="2" t="s">
        <v>69</v>
      </c>
      <c r="K858" s="3">
        <v>195000</v>
      </c>
      <c r="L858" s="3" t="s">
        <v>277</v>
      </c>
      <c r="M858" s="3">
        <v>3120000</v>
      </c>
      <c r="N858" s="5">
        <v>45160</v>
      </c>
      <c r="O858" s="43">
        <f t="shared" si="69"/>
        <v>2</v>
      </c>
      <c r="P858" s="43">
        <f t="shared" si="66"/>
        <v>8</v>
      </c>
      <c r="Q858" s="5">
        <v>45161</v>
      </c>
      <c r="R858" s="43">
        <f t="shared" si="70"/>
        <v>8</v>
      </c>
      <c r="S858" s="2"/>
      <c r="T858" s="2"/>
      <c r="U858" s="2">
        <v>0</v>
      </c>
      <c r="V858" s="45">
        <f t="shared" si="67"/>
        <v>3120000</v>
      </c>
      <c r="W858" s="2" t="s">
        <v>75</v>
      </c>
      <c r="X858" t="str">
        <f t="shared" si="68"/>
        <v>1000001212KARYA MATERIALBAMBANGAGT915529RdKarimata Walnut90X1516BOX17,28M2195000Hitam3120000451602845161803120000Bekasi</v>
      </c>
    </row>
    <row r="859" spans="1:24" x14ac:dyDescent="0.3">
      <c r="A859" s="2">
        <v>1000001010</v>
      </c>
      <c r="B859" s="2" t="s">
        <v>63</v>
      </c>
      <c r="C859" s="2" t="s">
        <v>64</v>
      </c>
      <c r="D859" s="2" t="s">
        <v>318</v>
      </c>
      <c r="E859" s="2" t="s">
        <v>319</v>
      </c>
      <c r="F859" s="2" t="s">
        <v>259</v>
      </c>
      <c r="G859" s="3">
        <v>40</v>
      </c>
      <c r="H859" s="2" t="s">
        <v>68</v>
      </c>
      <c r="I859" s="4">
        <v>43.2</v>
      </c>
      <c r="J859" s="2" t="s">
        <v>69</v>
      </c>
      <c r="K859" s="3">
        <v>195000</v>
      </c>
      <c r="L859" s="3" t="s">
        <v>277</v>
      </c>
      <c r="M859" s="3">
        <v>7800000</v>
      </c>
      <c r="N859" s="5">
        <v>45154</v>
      </c>
      <c r="O859" s="43">
        <f t="shared" si="69"/>
        <v>3</v>
      </c>
      <c r="P859" s="43">
        <f t="shared" si="66"/>
        <v>8</v>
      </c>
      <c r="Q859" s="5">
        <v>45154</v>
      </c>
      <c r="R859" s="43">
        <f t="shared" si="70"/>
        <v>8</v>
      </c>
      <c r="S859" s="2"/>
      <c r="T859" s="2"/>
      <c r="U859" s="2">
        <v>0</v>
      </c>
      <c r="V859" s="45">
        <f t="shared" si="67"/>
        <v>7800000</v>
      </c>
      <c r="W859" s="2" t="s">
        <v>71</v>
      </c>
      <c r="X859" t="str">
        <f t="shared" si="68"/>
        <v>1000001010KERAMIK 123BAMBANGAGT915530RdKarimata Wengue90X1540BOX43,2M2195000Hitam7800000451543845154807800000Depok</v>
      </c>
    </row>
    <row r="860" spans="1:24" x14ac:dyDescent="0.3">
      <c r="A860" s="2">
        <v>1000001010</v>
      </c>
      <c r="B860" s="2" t="s">
        <v>63</v>
      </c>
      <c r="C860" s="2" t="s">
        <v>64</v>
      </c>
      <c r="D860" s="2" t="s">
        <v>316</v>
      </c>
      <c r="E860" s="2" t="s">
        <v>317</v>
      </c>
      <c r="F860" s="2" t="s">
        <v>259</v>
      </c>
      <c r="G860" s="3">
        <v>13</v>
      </c>
      <c r="H860" s="2" t="s">
        <v>68</v>
      </c>
      <c r="I860" s="4">
        <v>14.04</v>
      </c>
      <c r="J860" s="2" t="s">
        <v>69</v>
      </c>
      <c r="K860" s="3">
        <v>195000</v>
      </c>
      <c r="L860" s="3" t="s">
        <v>277</v>
      </c>
      <c r="M860" s="3">
        <v>2535000</v>
      </c>
      <c r="N860" s="5">
        <v>45168</v>
      </c>
      <c r="O860" s="43">
        <f t="shared" si="69"/>
        <v>3</v>
      </c>
      <c r="P860" s="43">
        <f t="shared" si="66"/>
        <v>8</v>
      </c>
      <c r="Q860" s="5">
        <v>45169</v>
      </c>
      <c r="R860" s="43">
        <f t="shared" si="70"/>
        <v>8</v>
      </c>
      <c r="S860" s="2"/>
      <c r="T860" s="2"/>
      <c r="U860" s="2">
        <v>0</v>
      </c>
      <c r="V860" s="45">
        <f t="shared" si="67"/>
        <v>2535000</v>
      </c>
      <c r="W860" s="2" t="s">
        <v>71</v>
      </c>
      <c r="X860" t="str">
        <f t="shared" si="68"/>
        <v>1000001010KERAMIK 123BAMBANGAGT915529RdKarimata Walnut90X1513BOX14,04M2195000Hitam2535000451683845169802535000Depok</v>
      </c>
    </row>
    <row r="861" spans="1:24" x14ac:dyDescent="0.3">
      <c r="A861" s="2">
        <v>1000001010</v>
      </c>
      <c r="B861" s="2" t="s">
        <v>63</v>
      </c>
      <c r="C861" s="2" t="s">
        <v>64</v>
      </c>
      <c r="D861" s="2" t="s">
        <v>316</v>
      </c>
      <c r="E861" s="2" t="s">
        <v>317</v>
      </c>
      <c r="F861" s="2" t="s">
        <v>259</v>
      </c>
      <c r="G861" s="3">
        <v>12</v>
      </c>
      <c r="H861" s="2" t="s">
        <v>68</v>
      </c>
      <c r="I861" s="4">
        <v>12.96</v>
      </c>
      <c r="J861" s="2" t="s">
        <v>69</v>
      </c>
      <c r="K861" s="3">
        <v>195000</v>
      </c>
      <c r="L861" s="3" t="s">
        <v>277</v>
      </c>
      <c r="M861" s="3">
        <v>2340000</v>
      </c>
      <c r="N861" s="5">
        <v>45142</v>
      </c>
      <c r="O861" s="43">
        <f t="shared" si="69"/>
        <v>5</v>
      </c>
      <c r="P861" s="43">
        <f t="shared" si="66"/>
        <v>8</v>
      </c>
      <c r="Q861" s="5">
        <v>45143</v>
      </c>
      <c r="R861" s="43">
        <f t="shared" si="70"/>
        <v>8</v>
      </c>
      <c r="S861" s="2"/>
      <c r="T861" s="2"/>
      <c r="U861" s="2">
        <v>0</v>
      </c>
      <c r="V861" s="45">
        <f t="shared" si="67"/>
        <v>2340000</v>
      </c>
      <c r="W861" s="2" t="s">
        <v>71</v>
      </c>
      <c r="X861" t="str">
        <f t="shared" si="68"/>
        <v>1000001010KERAMIK 123BAMBANGAGT915529RdKarimata Walnut90X1512BOX12,96M2195000Hitam2340000451425845143802340000Depok</v>
      </c>
    </row>
    <row r="862" spans="1:24" x14ac:dyDescent="0.3">
      <c r="A862" s="2">
        <v>1000001212</v>
      </c>
      <c r="B862" s="2" t="s">
        <v>72</v>
      </c>
      <c r="C862" s="2" t="s">
        <v>64</v>
      </c>
      <c r="D862" s="2" t="s">
        <v>318</v>
      </c>
      <c r="E862" s="2" t="s">
        <v>319</v>
      </c>
      <c r="F862" s="2" t="s">
        <v>259</v>
      </c>
      <c r="G862" s="3">
        <v>15</v>
      </c>
      <c r="H862" s="2" t="s">
        <v>68</v>
      </c>
      <c r="I862" s="4">
        <v>16.2</v>
      </c>
      <c r="J862" s="2" t="s">
        <v>69</v>
      </c>
      <c r="K862" s="3">
        <v>195000</v>
      </c>
      <c r="L862" s="3" t="s">
        <v>277</v>
      </c>
      <c r="M862" s="3">
        <v>2925000</v>
      </c>
      <c r="N862" s="5">
        <v>45190</v>
      </c>
      <c r="O862" s="43">
        <f t="shared" si="69"/>
        <v>4</v>
      </c>
      <c r="P862" s="43">
        <f t="shared" si="66"/>
        <v>9</v>
      </c>
      <c r="Q862" s="5">
        <v>45191</v>
      </c>
      <c r="R862" s="43">
        <f t="shared" si="70"/>
        <v>9</v>
      </c>
      <c r="S862" s="2"/>
      <c r="T862" s="2"/>
      <c r="U862" s="2">
        <v>0</v>
      </c>
      <c r="V862" s="45">
        <f t="shared" si="67"/>
        <v>2925000</v>
      </c>
      <c r="W862" s="2" t="s">
        <v>75</v>
      </c>
      <c r="X862" t="str">
        <f t="shared" si="68"/>
        <v>1000001212KARYA MATERIALBAMBANGAGT915530RdKarimata Wengue90X1515BOX16,2M2195000Hitam2925000451904945191902925000Bekasi</v>
      </c>
    </row>
    <row r="863" spans="1:24" x14ac:dyDescent="0.3">
      <c r="A863" s="2">
        <v>1000001212</v>
      </c>
      <c r="B863" s="2" t="s">
        <v>72</v>
      </c>
      <c r="C863" s="2" t="s">
        <v>64</v>
      </c>
      <c r="D863" s="2" t="s">
        <v>318</v>
      </c>
      <c r="E863" s="2" t="s">
        <v>319</v>
      </c>
      <c r="F863" s="2" t="s">
        <v>259</v>
      </c>
      <c r="G863" s="3">
        <v>12</v>
      </c>
      <c r="H863" s="2" t="s">
        <v>68</v>
      </c>
      <c r="I863" s="4">
        <v>12.96</v>
      </c>
      <c r="J863" s="2" t="s">
        <v>69</v>
      </c>
      <c r="K863" s="3">
        <v>195000</v>
      </c>
      <c r="L863" s="3" t="s">
        <v>277</v>
      </c>
      <c r="M863" s="3">
        <v>2340000</v>
      </c>
      <c r="N863" s="5">
        <v>45191</v>
      </c>
      <c r="O863" s="43">
        <f t="shared" si="69"/>
        <v>5</v>
      </c>
      <c r="P863" s="43">
        <f t="shared" si="66"/>
        <v>9</v>
      </c>
      <c r="Q863" s="5">
        <v>45194</v>
      </c>
      <c r="R863" s="43">
        <f t="shared" si="70"/>
        <v>9</v>
      </c>
      <c r="S863" s="2"/>
      <c r="T863" s="2"/>
      <c r="U863" s="2">
        <v>0</v>
      </c>
      <c r="V863" s="45">
        <f t="shared" si="67"/>
        <v>2340000</v>
      </c>
      <c r="W863" s="2" t="s">
        <v>75</v>
      </c>
      <c r="X863" t="str">
        <f t="shared" si="68"/>
        <v>1000001212KARYA MATERIALBAMBANGAGT915530RdKarimata Wengue90X1512BOX12,96M2195000Hitam2340000451915945194902340000Bekasi</v>
      </c>
    </row>
    <row r="864" spans="1:24" x14ac:dyDescent="0.3">
      <c r="A864" s="2">
        <v>1000001010</v>
      </c>
      <c r="B864" s="2" t="s">
        <v>63</v>
      </c>
      <c r="C864" s="2" t="s">
        <v>82</v>
      </c>
      <c r="D864" s="2" t="s">
        <v>316</v>
      </c>
      <c r="E864" s="2" t="s">
        <v>317</v>
      </c>
      <c r="F864" s="2" t="s">
        <v>259</v>
      </c>
      <c r="G864" s="3">
        <v>88</v>
      </c>
      <c r="H864" s="2" t="s">
        <v>68</v>
      </c>
      <c r="I864" s="4">
        <v>95.04</v>
      </c>
      <c r="J864" s="2" t="s">
        <v>69</v>
      </c>
      <c r="K864" s="3">
        <v>195000</v>
      </c>
      <c r="L864" s="3" t="s">
        <v>277</v>
      </c>
      <c r="M864" s="3">
        <v>17160000</v>
      </c>
      <c r="N864" s="5">
        <v>45187</v>
      </c>
      <c r="O864" s="43">
        <f t="shared" si="69"/>
        <v>1</v>
      </c>
      <c r="P864" s="43">
        <f t="shared" si="66"/>
        <v>9</v>
      </c>
      <c r="Q864" s="5">
        <v>45190</v>
      </c>
      <c r="R864" s="43">
        <f t="shared" si="70"/>
        <v>9</v>
      </c>
      <c r="S864" s="2"/>
      <c r="T864" s="2"/>
      <c r="U864" s="2">
        <v>0</v>
      </c>
      <c r="V864" s="45">
        <f t="shared" si="67"/>
        <v>17160000</v>
      </c>
      <c r="W864" s="2" t="s">
        <v>71</v>
      </c>
      <c r="X864" t="str">
        <f t="shared" si="68"/>
        <v>1000001010KERAMIK 123RIZALAGT915529RdKarimata Walnut90X1588BOX95,04M2195000Hitam171600004518719451909017160000Depok</v>
      </c>
    </row>
    <row r="865" spans="1:24" x14ac:dyDescent="0.3">
      <c r="A865" s="2">
        <v>1000001212</v>
      </c>
      <c r="B865" s="2" t="s">
        <v>72</v>
      </c>
      <c r="C865" s="2" t="s">
        <v>64</v>
      </c>
      <c r="D865" s="2" t="s">
        <v>318</v>
      </c>
      <c r="E865" s="2" t="s">
        <v>319</v>
      </c>
      <c r="F865" s="2" t="s">
        <v>259</v>
      </c>
      <c r="G865" s="3">
        <v>5</v>
      </c>
      <c r="H865" s="2" t="s">
        <v>68</v>
      </c>
      <c r="I865" s="4">
        <v>5.4</v>
      </c>
      <c r="J865" s="2" t="s">
        <v>69</v>
      </c>
      <c r="K865" s="3">
        <v>195000</v>
      </c>
      <c r="L865" s="3" t="s">
        <v>277</v>
      </c>
      <c r="M865" s="3">
        <v>975000</v>
      </c>
      <c r="N865" s="5">
        <v>45187</v>
      </c>
      <c r="O865" s="43">
        <f t="shared" si="69"/>
        <v>1</v>
      </c>
      <c r="P865" s="43">
        <f t="shared" si="66"/>
        <v>9</v>
      </c>
      <c r="Q865" s="5">
        <v>45188</v>
      </c>
      <c r="R865" s="43">
        <f t="shared" si="70"/>
        <v>9</v>
      </c>
      <c r="S865" s="2"/>
      <c r="T865" s="2"/>
      <c r="U865" s="2">
        <v>0</v>
      </c>
      <c r="V865" s="45">
        <f t="shared" si="67"/>
        <v>975000</v>
      </c>
      <c r="W865" s="2" t="s">
        <v>75</v>
      </c>
      <c r="X865" t="str">
        <f t="shared" si="68"/>
        <v>1000001212KARYA MATERIALBAMBANGAGT915530RdKarimata Wengue90X155BOX5,4M2195000Hitam97500045187194518890975000Bekasi</v>
      </c>
    </row>
    <row r="866" spans="1:24" x14ac:dyDescent="0.3">
      <c r="A866" s="2">
        <v>1000001010</v>
      </c>
      <c r="B866" s="2" t="s">
        <v>63</v>
      </c>
      <c r="C866" s="2" t="s">
        <v>82</v>
      </c>
      <c r="D866" s="2" t="s">
        <v>316</v>
      </c>
      <c r="E866" s="2" t="s">
        <v>317</v>
      </c>
      <c r="F866" s="2" t="s">
        <v>259</v>
      </c>
      <c r="G866" s="3">
        <v>2</v>
      </c>
      <c r="H866" s="2" t="s">
        <v>68</v>
      </c>
      <c r="I866" s="4">
        <v>2.16</v>
      </c>
      <c r="J866" s="2" t="s">
        <v>69</v>
      </c>
      <c r="K866" s="3">
        <v>195000</v>
      </c>
      <c r="L866" s="3" t="s">
        <v>277</v>
      </c>
      <c r="M866" s="3">
        <v>390000</v>
      </c>
      <c r="N866" s="5">
        <v>45187</v>
      </c>
      <c r="O866" s="43">
        <f t="shared" si="69"/>
        <v>1</v>
      </c>
      <c r="P866" s="43">
        <f t="shared" si="66"/>
        <v>9</v>
      </c>
      <c r="Q866" s="5">
        <v>45188</v>
      </c>
      <c r="R866" s="43">
        <f t="shared" si="70"/>
        <v>9</v>
      </c>
      <c r="S866" s="2"/>
      <c r="T866" s="2"/>
      <c r="U866" s="2">
        <v>0</v>
      </c>
      <c r="V866" s="45">
        <f t="shared" si="67"/>
        <v>390000</v>
      </c>
      <c r="W866" s="2" t="s">
        <v>71</v>
      </c>
      <c r="X866" t="str">
        <f t="shared" si="68"/>
        <v>1000001010KERAMIK 123RIZALAGT915529RdKarimata Walnut90X152BOX2,16M2195000Hitam39000045187194518890390000Depok</v>
      </c>
    </row>
    <row r="867" spans="1:24" x14ac:dyDescent="0.3">
      <c r="A867" s="2">
        <v>1000001212</v>
      </c>
      <c r="B867" s="2" t="s">
        <v>72</v>
      </c>
      <c r="C867" s="2" t="s">
        <v>64</v>
      </c>
      <c r="D867" s="2" t="s">
        <v>316</v>
      </c>
      <c r="E867" s="2" t="s">
        <v>317</v>
      </c>
      <c r="F867" s="2" t="s">
        <v>259</v>
      </c>
      <c r="G867" s="3">
        <v>9</v>
      </c>
      <c r="H867" s="2" t="s">
        <v>68</v>
      </c>
      <c r="I867" s="4">
        <v>9.7200000000000006</v>
      </c>
      <c r="J867" s="2" t="s">
        <v>69</v>
      </c>
      <c r="K867" s="3">
        <v>195000</v>
      </c>
      <c r="L867" s="3" t="s">
        <v>277</v>
      </c>
      <c r="M867" s="3">
        <v>1755000</v>
      </c>
      <c r="N867" s="5">
        <v>45170</v>
      </c>
      <c r="O867" s="43">
        <f t="shared" si="69"/>
        <v>5</v>
      </c>
      <c r="P867" s="43">
        <f t="shared" si="66"/>
        <v>9</v>
      </c>
      <c r="Q867" s="5">
        <v>45170</v>
      </c>
      <c r="R867" s="43">
        <f t="shared" si="70"/>
        <v>9</v>
      </c>
      <c r="S867" s="2"/>
      <c r="T867" s="2"/>
      <c r="U867" s="2">
        <v>0</v>
      </c>
      <c r="V867" s="45">
        <f t="shared" si="67"/>
        <v>1755000</v>
      </c>
      <c r="W867" s="2" t="s">
        <v>75</v>
      </c>
      <c r="X867" t="str">
        <f t="shared" si="68"/>
        <v>1000001212KARYA MATERIALBAMBANGAGT915529RdKarimata Walnut90X159BOX9,72M2195000Hitam1755000451705945170901755000Bekasi</v>
      </c>
    </row>
    <row r="868" spans="1:24" x14ac:dyDescent="0.3">
      <c r="A868" s="2">
        <v>1000001212</v>
      </c>
      <c r="B868" s="2" t="s">
        <v>72</v>
      </c>
      <c r="C868" s="2" t="s">
        <v>64</v>
      </c>
      <c r="D868" s="2" t="s">
        <v>318</v>
      </c>
      <c r="E868" s="2" t="s">
        <v>319</v>
      </c>
      <c r="F868" s="2" t="s">
        <v>259</v>
      </c>
      <c r="G868" s="3">
        <v>4</v>
      </c>
      <c r="H868" s="2" t="s">
        <v>68</v>
      </c>
      <c r="I868" s="4">
        <v>4.32</v>
      </c>
      <c r="J868" s="2" t="s">
        <v>69</v>
      </c>
      <c r="K868" s="3">
        <v>195000</v>
      </c>
      <c r="L868" s="3" t="s">
        <v>277</v>
      </c>
      <c r="M868" s="3">
        <v>780000</v>
      </c>
      <c r="N868" s="5">
        <v>45171</v>
      </c>
      <c r="O868" s="43">
        <f t="shared" si="69"/>
        <v>6</v>
      </c>
      <c r="P868" s="43">
        <f t="shared" si="66"/>
        <v>9</v>
      </c>
      <c r="Q868" s="5">
        <v>45173</v>
      </c>
      <c r="R868" s="43">
        <f t="shared" si="70"/>
        <v>9</v>
      </c>
      <c r="S868" s="2"/>
      <c r="T868" s="2"/>
      <c r="U868" s="2">
        <v>0</v>
      </c>
      <c r="V868" s="45">
        <f t="shared" si="67"/>
        <v>780000</v>
      </c>
      <c r="W868" s="2" t="s">
        <v>75</v>
      </c>
      <c r="X868" t="str">
        <f t="shared" si="68"/>
        <v>1000001212KARYA MATERIALBAMBANGAGT915530RdKarimata Wengue90X154BOX4,32M2195000Hitam78000045171694517390780000Bekasi</v>
      </c>
    </row>
    <row r="869" spans="1:24" x14ac:dyDescent="0.3">
      <c r="A869" s="2">
        <v>1000001010</v>
      </c>
      <c r="B869" s="2" t="s">
        <v>63</v>
      </c>
      <c r="C869" s="2" t="s">
        <v>82</v>
      </c>
      <c r="D869" s="2" t="s">
        <v>316</v>
      </c>
      <c r="E869" s="2" t="s">
        <v>317</v>
      </c>
      <c r="F869" s="2" t="s">
        <v>259</v>
      </c>
      <c r="G869" s="3">
        <v>14</v>
      </c>
      <c r="H869" s="2" t="s">
        <v>68</v>
      </c>
      <c r="I869" s="4">
        <v>15.12</v>
      </c>
      <c r="J869" s="2" t="s">
        <v>69</v>
      </c>
      <c r="K869" s="3">
        <v>195000</v>
      </c>
      <c r="L869" s="3" t="s">
        <v>277</v>
      </c>
      <c r="M869" s="3">
        <v>2730000</v>
      </c>
      <c r="N869" s="5">
        <v>45175</v>
      </c>
      <c r="O869" s="43">
        <f t="shared" si="69"/>
        <v>3</v>
      </c>
      <c r="P869" s="43">
        <f t="shared" si="66"/>
        <v>9</v>
      </c>
      <c r="Q869" s="5">
        <v>45177</v>
      </c>
      <c r="R869" s="43">
        <f t="shared" si="70"/>
        <v>9</v>
      </c>
      <c r="S869" s="2"/>
      <c r="T869" s="2"/>
      <c r="U869" s="2">
        <v>0</v>
      </c>
      <c r="V869" s="45">
        <f t="shared" si="67"/>
        <v>2730000</v>
      </c>
      <c r="W869" s="2" t="s">
        <v>71</v>
      </c>
      <c r="X869" t="str">
        <f t="shared" si="68"/>
        <v>1000001010KERAMIK 123RIZALAGT915529RdKarimata Walnut90X1514BOX15,12M2195000Hitam2730000451753945177902730000Depok</v>
      </c>
    </row>
    <row r="870" spans="1:24" x14ac:dyDescent="0.3">
      <c r="A870" s="2">
        <v>1000001212</v>
      </c>
      <c r="B870" s="2" t="s">
        <v>72</v>
      </c>
      <c r="C870" s="2" t="s">
        <v>64</v>
      </c>
      <c r="D870" s="2" t="s">
        <v>316</v>
      </c>
      <c r="E870" s="2" t="s">
        <v>317</v>
      </c>
      <c r="F870" s="2" t="s">
        <v>259</v>
      </c>
      <c r="G870" s="3">
        <v>2</v>
      </c>
      <c r="H870" s="2" t="s">
        <v>68</v>
      </c>
      <c r="I870" s="4">
        <v>2.16</v>
      </c>
      <c r="J870" s="2" t="s">
        <v>69</v>
      </c>
      <c r="K870" s="3">
        <v>195000</v>
      </c>
      <c r="L870" s="3" t="s">
        <v>277</v>
      </c>
      <c r="M870" s="3">
        <v>390000</v>
      </c>
      <c r="N870" s="5">
        <v>45209</v>
      </c>
      <c r="O870" s="43">
        <f t="shared" si="69"/>
        <v>2</v>
      </c>
      <c r="P870" s="43">
        <f t="shared" si="66"/>
        <v>10</v>
      </c>
      <c r="Q870" s="5">
        <v>45211</v>
      </c>
      <c r="R870" s="43">
        <f t="shared" si="70"/>
        <v>10</v>
      </c>
      <c r="S870" s="2"/>
      <c r="T870" s="2"/>
      <c r="U870" s="6">
        <v>0</v>
      </c>
      <c r="V870" s="45">
        <f t="shared" si="67"/>
        <v>390000</v>
      </c>
      <c r="W870" s="2" t="s">
        <v>75</v>
      </c>
      <c r="X870" t="str">
        <f t="shared" si="68"/>
        <v>1000001212KARYA MATERIALBAMBANGAGT915529RdKarimata Walnut90X152BOX2,16M2195000Hitam3900004520921045211100390000Bekasi</v>
      </c>
    </row>
    <row r="871" spans="1:24" x14ac:dyDescent="0.3">
      <c r="A871" s="2">
        <v>1000001010</v>
      </c>
      <c r="B871" s="2" t="s">
        <v>63</v>
      </c>
      <c r="C871" s="2" t="s">
        <v>82</v>
      </c>
      <c r="D871" s="2" t="s">
        <v>318</v>
      </c>
      <c r="E871" s="2" t="s">
        <v>319</v>
      </c>
      <c r="F871" s="2" t="s">
        <v>259</v>
      </c>
      <c r="G871" s="3">
        <v>4</v>
      </c>
      <c r="H871" s="2" t="s">
        <v>68</v>
      </c>
      <c r="I871" s="4">
        <v>4.32</v>
      </c>
      <c r="J871" s="2" t="s">
        <v>69</v>
      </c>
      <c r="K871" s="3">
        <v>195000</v>
      </c>
      <c r="L871" s="3" t="s">
        <v>277</v>
      </c>
      <c r="M871" s="3">
        <v>780000</v>
      </c>
      <c r="N871" s="5">
        <v>45205</v>
      </c>
      <c r="O871" s="43">
        <f t="shared" si="69"/>
        <v>5</v>
      </c>
      <c r="P871" s="43">
        <f t="shared" si="66"/>
        <v>10</v>
      </c>
      <c r="Q871" s="5">
        <v>45209</v>
      </c>
      <c r="R871" s="43">
        <f t="shared" si="70"/>
        <v>10</v>
      </c>
      <c r="S871" s="2"/>
      <c r="T871" s="2"/>
      <c r="U871" s="2">
        <v>0</v>
      </c>
      <c r="V871" s="45">
        <f t="shared" si="67"/>
        <v>780000</v>
      </c>
      <c r="W871" s="2" t="s">
        <v>71</v>
      </c>
      <c r="X871" t="str">
        <f t="shared" si="68"/>
        <v>1000001010KERAMIK 123RIZALAGT915530RdKarimata Wengue90X154BOX4,32M2195000Hitam7800004520551045209100780000Depok</v>
      </c>
    </row>
    <row r="872" spans="1:24" x14ac:dyDescent="0.3">
      <c r="A872" s="2">
        <v>1000001212</v>
      </c>
      <c r="B872" s="2" t="s">
        <v>72</v>
      </c>
      <c r="C872" s="2" t="s">
        <v>64</v>
      </c>
      <c r="D872" s="2" t="s">
        <v>318</v>
      </c>
      <c r="E872" s="2" t="s">
        <v>319</v>
      </c>
      <c r="F872" s="2" t="s">
        <v>259</v>
      </c>
      <c r="G872" s="3">
        <v>28</v>
      </c>
      <c r="H872" s="2" t="s">
        <v>68</v>
      </c>
      <c r="I872" s="4">
        <v>30.24</v>
      </c>
      <c r="J872" s="2" t="s">
        <v>69</v>
      </c>
      <c r="K872" s="3">
        <v>195000</v>
      </c>
      <c r="L872" s="3" t="s">
        <v>277</v>
      </c>
      <c r="M872" s="3">
        <v>5460000</v>
      </c>
      <c r="N872" s="5">
        <v>44933</v>
      </c>
      <c r="O872" s="43">
        <f t="shared" si="69"/>
        <v>6</v>
      </c>
      <c r="P872" s="43">
        <f t="shared" si="66"/>
        <v>1</v>
      </c>
      <c r="Q872" s="5">
        <v>44935</v>
      </c>
      <c r="R872" s="43">
        <f t="shared" si="70"/>
        <v>1</v>
      </c>
      <c r="S872" s="2"/>
      <c r="T872" s="2"/>
      <c r="U872" s="2">
        <v>0</v>
      </c>
      <c r="V872" s="45">
        <f t="shared" si="67"/>
        <v>5460000</v>
      </c>
      <c r="W872" s="2" t="s">
        <v>75</v>
      </c>
      <c r="X872" t="str">
        <f t="shared" si="68"/>
        <v>1000001212KARYA MATERIALBAMBANGAGT915530RdKarimata Wengue90X1528BOX30,24M2195000Hitam5460000449336144935105460000Bekasi</v>
      </c>
    </row>
    <row r="873" spans="1:24" x14ac:dyDescent="0.3">
      <c r="A873" s="2">
        <v>1000001212</v>
      </c>
      <c r="B873" s="2" t="s">
        <v>72</v>
      </c>
      <c r="C873" s="2" t="s">
        <v>64</v>
      </c>
      <c r="D873" s="2" t="s">
        <v>316</v>
      </c>
      <c r="E873" s="2" t="s">
        <v>317</v>
      </c>
      <c r="F873" s="2" t="s">
        <v>259</v>
      </c>
      <c r="G873" s="3">
        <v>192</v>
      </c>
      <c r="H873" s="2" t="s">
        <v>68</v>
      </c>
      <c r="I873" s="4">
        <v>207.36</v>
      </c>
      <c r="J873" s="2" t="s">
        <v>69</v>
      </c>
      <c r="K873" s="3">
        <v>195000</v>
      </c>
      <c r="L873" s="3" t="s">
        <v>277</v>
      </c>
      <c r="M873" s="3">
        <v>37440000</v>
      </c>
      <c r="N873" s="5">
        <v>45008</v>
      </c>
      <c r="O873" s="43">
        <f t="shared" si="69"/>
        <v>4</v>
      </c>
      <c r="P873" s="43">
        <f t="shared" si="66"/>
        <v>3</v>
      </c>
      <c r="Q873" s="5">
        <v>45009</v>
      </c>
      <c r="R873" s="43">
        <f t="shared" si="70"/>
        <v>3</v>
      </c>
      <c r="S873" s="2" t="s">
        <v>17</v>
      </c>
      <c r="T873" s="2" t="s">
        <v>91</v>
      </c>
      <c r="U873" s="6">
        <v>1800</v>
      </c>
      <c r="V873" s="45">
        <f t="shared" si="67"/>
        <v>37438200</v>
      </c>
      <c r="W873" s="2" t="s">
        <v>75</v>
      </c>
      <c r="X873" t="str">
        <f t="shared" si="68"/>
        <v>1000001212KARYA MATERIALBAMBANGAGT915529RdKarimata Walnut90X15192BOX207,36M2195000Hitam374400004500843450093Promo LebaranPromo Diskon Langsung180037438200Bekasi</v>
      </c>
    </row>
    <row r="874" spans="1:24" x14ac:dyDescent="0.3">
      <c r="A874" s="2">
        <v>1000001212</v>
      </c>
      <c r="B874" s="2" t="s">
        <v>72</v>
      </c>
      <c r="C874" s="2" t="s">
        <v>64</v>
      </c>
      <c r="D874" s="2" t="s">
        <v>318</v>
      </c>
      <c r="E874" s="2" t="s">
        <v>319</v>
      </c>
      <c r="F874" s="2" t="s">
        <v>259</v>
      </c>
      <c r="G874" s="3">
        <v>10</v>
      </c>
      <c r="H874" s="2" t="s">
        <v>68</v>
      </c>
      <c r="I874" s="4">
        <v>10.8</v>
      </c>
      <c r="J874" s="2" t="s">
        <v>69</v>
      </c>
      <c r="K874" s="3">
        <v>195000</v>
      </c>
      <c r="L874" s="3" t="s">
        <v>277</v>
      </c>
      <c r="M874" s="3">
        <v>1950000</v>
      </c>
      <c r="N874" s="5">
        <v>45020</v>
      </c>
      <c r="O874" s="43">
        <f t="shared" si="69"/>
        <v>2</v>
      </c>
      <c r="P874" s="43">
        <f t="shared" si="66"/>
        <v>4</v>
      </c>
      <c r="Q874" s="5">
        <v>45020</v>
      </c>
      <c r="R874" s="43">
        <f t="shared" si="70"/>
        <v>4</v>
      </c>
      <c r="S874" s="2" t="s">
        <v>17</v>
      </c>
      <c r="T874" s="2" t="s">
        <v>91</v>
      </c>
      <c r="U874" s="6">
        <v>1800</v>
      </c>
      <c r="V874" s="45">
        <f t="shared" si="67"/>
        <v>1948200</v>
      </c>
      <c r="W874" s="2" t="s">
        <v>75</v>
      </c>
      <c r="X874" t="str">
        <f t="shared" si="68"/>
        <v>1000001212KARYA MATERIALBAMBANGAGT915530RdKarimata Wengue90X1510BOX10,8M2195000Hitam19500004502024450204Promo LebaranPromo Diskon Langsung18001948200Bekasi</v>
      </c>
    </row>
    <row r="875" spans="1:24" x14ac:dyDescent="0.3">
      <c r="A875" s="2">
        <v>1000001212</v>
      </c>
      <c r="B875" s="2" t="s">
        <v>72</v>
      </c>
      <c r="C875" s="2" t="s">
        <v>64</v>
      </c>
      <c r="D875" s="2" t="s">
        <v>316</v>
      </c>
      <c r="E875" s="2" t="s">
        <v>317</v>
      </c>
      <c r="F875" s="2" t="s">
        <v>259</v>
      </c>
      <c r="G875" s="3">
        <v>20</v>
      </c>
      <c r="H875" s="2" t="s">
        <v>68</v>
      </c>
      <c r="I875" s="4">
        <v>21.6</v>
      </c>
      <c r="J875" s="2" t="s">
        <v>69</v>
      </c>
      <c r="K875" s="3">
        <v>195000</v>
      </c>
      <c r="L875" s="3" t="s">
        <v>277</v>
      </c>
      <c r="M875" s="3">
        <v>3900000</v>
      </c>
      <c r="N875" s="5">
        <v>45054</v>
      </c>
      <c r="O875" s="43">
        <f t="shared" si="69"/>
        <v>1</v>
      </c>
      <c r="P875" s="43">
        <f t="shared" si="66"/>
        <v>5</v>
      </c>
      <c r="Q875" s="5">
        <v>45054</v>
      </c>
      <c r="R875" s="43">
        <f t="shared" si="70"/>
        <v>5</v>
      </c>
      <c r="S875" s="2" t="s">
        <v>17</v>
      </c>
      <c r="T875" s="2" t="s">
        <v>91</v>
      </c>
      <c r="U875" s="6">
        <v>1800</v>
      </c>
      <c r="V875" s="45">
        <f t="shared" si="67"/>
        <v>3898200</v>
      </c>
      <c r="W875" s="2" t="s">
        <v>75</v>
      </c>
      <c r="X875" t="str">
        <f t="shared" si="68"/>
        <v>1000001212KARYA MATERIALBAMBANGAGT915529RdKarimata Walnut90X1520BOX21,6M2195000Hitam39000004505415450545Promo LebaranPromo Diskon Langsung18003898200Bekasi</v>
      </c>
    </row>
    <row r="876" spans="1:24" x14ac:dyDescent="0.3">
      <c r="A876" s="2">
        <v>1000001010</v>
      </c>
      <c r="B876" s="2" t="s">
        <v>63</v>
      </c>
      <c r="C876" s="2" t="s">
        <v>82</v>
      </c>
      <c r="D876" s="2" t="s">
        <v>316</v>
      </c>
      <c r="E876" s="2" t="s">
        <v>317</v>
      </c>
      <c r="F876" s="2" t="s">
        <v>259</v>
      </c>
      <c r="G876" s="3">
        <v>9</v>
      </c>
      <c r="H876" s="2" t="s">
        <v>68</v>
      </c>
      <c r="I876" s="4">
        <v>9.7200000000000006</v>
      </c>
      <c r="J876" s="2" t="s">
        <v>69</v>
      </c>
      <c r="K876" s="3">
        <v>195000</v>
      </c>
      <c r="L876" s="3" t="s">
        <v>277</v>
      </c>
      <c r="M876" s="3">
        <v>1755000</v>
      </c>
      <c r="N876" s="5">
        <v>45246</v>
      </c>
      <c r="O876" s="43">
        <f t="shared" si="69"/>
        <v>4</v>
      </c>
      <c r="P876" s="43">
        <f t="shared" si="66"/>
        <v>11</v>
      </c>
      <c r="Q876" s="5">
        <v>45250</v>
      </c>
      <c r="R876" s="43">
        <f t="shared" si="70"/>
        <v>11</v>
      </c>
      <c r="S876" s="2"/>
      <c r="T876" s="2"/>
      <c r="U876" s="2">
        <v>0</v>
      </c>
      <c r="V876" s="45">
        <f t="shared" si="67"/>
        <v>1755000</v>
      </c>
      <c r="W876" s="2" t="s">
        <v>71</v>
      </c>
      <c r="X876" t="str">
        <f t="shared" si="68"/>
        <v>1000001010KERAMIK 123RIZALAGT915529RdKarimata Walnut90X159BOX9,72M2195000Hitam175500045246411452501101755000Depok</v>
      </c>
    </row>
    <row r="877" spans="1:24" x14ac:dyDescent="0.3">
      <c r="A877" s="2">
        <v>1000001010</v>
      </c>
      <c r="B877" s="2" t="s">
        <v>63</v>
      </c>
      <c r="C877" s="2" t="s">
        <v>82</v>
      </c>
      <c r="D877" s="2" t="s">
        <v>316</v>
      </c>
      <c r="E877" s="2" t="s">
        <v>317</v>
      </c>
      <c r="F877" s="2" t="s">
        <v>259</v>
      </c>
      <c r="G877" s="3">
        <v>3</v>
      </c>
      <c r="H877" s="2" t="s">
        <v>68</v>
      </c>
      <c r="I877" s="4">
        <v>3.24</v>
      </c>
      <c r="J877" s="2" t="s">
        <v>69</v>
      </c>
      <c r="K877" s="3">
        <v>195000</v>
      </c>
      <c r="L877" s="3" t="s">
        <v>277</v>
      </c>
      <c r="M877" s="3">
        <v>585000</v>
      </c>
      <c r="N877" s="5">
        <v>45286</v>
      </c>
      <c r="O877" s="43">
        <f t="shared" si="69"/>
        <v>2</v>
      </c>
      <c r="P877" s="43">
        <f t="shared" si="66"/>
        <v>12</v>
      </c>
      <c r="Q877" s="5">
        <v>45287</v>
      </c>
      <c r="R877" s="43">
        <f t="shared" si="70"/>
        <v>12</v>
      </c>
      <c r="S877" s="2"/>
      <c r="T877" s="2"/>
      <c r="U877" s="2">
        <v>0</v>
      </c>
      <c r="V877" s="45">
        <f t="shared" si="67"/>
        <v>585000</v>
      </c>
      <c r="W877" s="2" t="s">
        <v>71</v>
      </c>
      <c r="X877" t="str">
        <f t="shared" si="68"/>
        <v>1000001010KERAMIK 123RIZALAGT915529RdKarimata Walnut90X153BOX3,24M2195000Hitam5850004528621245287120585000Depok</v>
      </c>
    </row>
    <row r="878" spans="1:24" x14ac:dyDescent="0.3">
      <c r="A878" s="2">
        <v>1000001010</v>
      </c>
      <c r="B878" s="2" t="s">
        <v>63</v>
      </c>
      <c r="C878" s="2" t="s">
        <v>82</v>
      </c>
      <c r="D878" s="2" t="s">
        <v>316</v>
      </c>
      <c r="E878" s="2" t="s">
        <v>317</v>
      </c>
      <c r="F878" s="2" t="s">
        <v>259</v>
      </c>
      <c r="G878" s="3">
        <v>23</v>
      </c>
      <c r="H878" s="2" t="s">
        <v>68</v>
      </c>
      <c r="I878" s="4">
        <v>24.84</v>
      </c>
      <c r="J878" s="2" t="s">
        <v>69</v>
      </c>
      <c r="K878" s="3">
        <v>195000</v>
      </c>
      <c r="L878" s="3" t="s">
        <v>277</v>
      </c>
      <c r="M878" s="3">
        <v>4485000</v>
      </c>
      <c r="N878" s="5">
        <v>45265</v>
      </c>
      <c r="O878" s="43">
        <f t="shared" si="69"/>
        <v>2</v>
      </c>
      <c r="P878" s="43">
        <f t="shared" si="66"/>
        <v>12</v>
      </c>
      <c r="Q878" s="5">
        <v>45267</v>
      </c>
      <c r="R878" s="43">
        <f t="shared" si="70"/>
        <v>12</v>
      </c>
      <c r="S878" s="2"/>
      <c r="T878" s="2"/>
      <c r="U878" s="2">
        <v>0</v>
      </c>
      <c r="V878" s="45">
        <f t="shared" si="67"/>
        <v>4485000</v>
      </c>
      <c r="W878" s="2" t="s">
        <v>71</v>
      </c>
      <c r="X878" t="str">
        <f t="shared" si="68"/>
        <v>1000001010KERAMIK 123RIZALAGT915529RdKarimata Walnut90X1523BOX24,84M2195000Hitam448500045265212452671204485000Depok</v>
      </c>
    </row>
    <row r="879" spans="1:24" x14ac:dyDescent="0.3">
      <c r="A879" s="2">
        <v>1000001010</v>
      </c>
      <c r="B879" s="2" t="s">
        <v>63</v>
      </c>
      <c r="C879" s="2" t="s">
        <v>82</v>
      </c>
      <c r="D879" s="2" t="s">
        <v>316</v>
      </c>
      <c r="E879" s="2" t="s">
        <v>317</v>
      </c>
      <c r="F879" s="2" t="s">
        <v>259</v>
      </c>
      <c r="G879" s="3">
        <v>18</v>
      </c>
      <c r="H879" s="2" t="s">
        <v>68</v>
      </c>
      <c r="I879" s="4">
        <v>19.440000000000001</v>
      </c>
      <c r="J879" s="2" t="s">
        <v>69</v>
      </c>
      <c r="K879" s="3">
        <v>195000</v>
      </c>
      <c r="L879" s="3" t="s">
        <v>277</v>
      </c>
      <c r="M879" s="3">
        <v>3510000</v>
      </c>
      <c r="N879" s="5">
        <v>45265</v>
      </c>
      <c r="O879" s="43">
        <f t="shared" si="69"/>
        <v>2</v>
      </c>
      <c r="P879" s="43">
        <f t="shared" si="66"/>
        <v>12</v>
      </c>
      <c r="Q879" s="5">
        <v>45267</v>
      </c>
      <c r="R879" s="43">
        <f t="shared" si="70"/>
        <v>12</v>
      </c>
      <c r="S879" s="2"/>
      <c r="T879" s="2"/>
      <c r="U879" s="2">
        <v>0</v>
      </c>
      <c r="V879" s="45">
        <f t="shared" si="67"/>
        <v>3510000</v>
      </c>
      <c r="W879" s="2" t="s">
        <v>71</v>
      </c>
      <c r="X879" t="str">
        <f t="shared" si="68"/>
        <v>1000001010KERAMIK 123RIZALAGT915529RdKarimata Walnut90X1518BOX19,44M2195000Hitam351000045265212452671203510000Depok</v>
      </c>
    </row>
    <row r="880" spans="1:24" x14ac:dyDescent="0.3">
      <c r="A880" s="2">
        <v>1000001010</v>
      </c>
      <c r="B880" s="2" t="s">
        <v>63</v>
      </c>
      <c r="C880" s="2" t="s">
        <v>82</v>
      </c>
      <c r="D880" s="2" t="s">
        <v>316</v>
      </c>
      <c r="E880" s="2" t="s">
        <v>317</v>
      </c>
      <c r="F880" s="2" t="s">
        <v>259</v>
      </c>
      <c r="G880" s="3">
        <v>-23</v>
      </c>
      <c r="H880" s="2" t="s">
        <v>68</v>
      </c>
      <c r="I880" s="4">
        <v>-24.84</v>
      </c>
      <c r="J880" s="2" t="s">
        <v>69</v>
      </c>
      <c r="K880" s="3">
        <v>195000</v>
      </c>
      <c r="L880" s="3" t="s">
        <v>277</v>
      </c>
      <c r="M880" s="3">
        <v>-4485000</v>
      </c>
      <c r="N880" s="5">
        <v>45265</v>
      </c>
      <c r="O880" s="43">
        <f t="shared" si="69"/>
        <v>2</v>
      </c>
      <c r="P880" s="43">
        <f t="shared" si="66"/>
        <v>12</v>
      </c>
      <c r="Q880" s="5">
        <v>45267</v>
      </c>
      <c r="R880" s="43">
        <f t="shared" si="70"/>
        <v>12</v>
      </c>
      <c r="S880" s="2"/>
      <c r="T880" s="2"/>
      <c r="U880" s="2">
        <v>0</v>
      </c>
      <c r="V880" s="45">
        <f t="shared" si="67"/>
        <v>-4485000</v>
      </c>
      <c r="W880" s="2" t="s">
        <v>71</v>
      </c>
      <c r="X880" t="str">
        <f t="shared" si="68"/>
        <v>1000001010KERAMIK 123RIZALAGT915529RdKarimata Walnut90X15-23BOX-24,84M2195000Hitam-44850004526521245267120-4485000Depok</v>
      </c>
    </row>
    <row r="881" spans="1:24" x14ac:dyDescent="0.3">
      <c r="A881" s="2">
        <v>1000001010</v>
      </c>
      <c r="B881" s="2" t="s">
        <v>63</v>
      </c>
      <c r="C881" s="2" t="s">
        <v>82</v>
      </c>
      <c r="D881" s="2" t="s">
        <v>316</v>
      </c>
      <c r="E881" s="2" t="s">
        <v>317</v>
      </c>
      <c r="F881" s="2" t="s">
        <v>259</v>
      </c>
      <c r="G881" s="3">
        <v>-18</v>
      </c>
      <c r="H881" s="2" t="s">
        <v>68</v>
      </c>
      <c r="I881" s="4">
        <v>-19.440000000000001</v>
      </c>
      <c r="J881" s="2" t="s">
        <v>69</v>
      </c>
      <c r="K881" s="3">
        <v>195000</v>
      </c>
      <c r="L881" s="3" t="s">
        <v>277</v>
      </c>
      <c r="M881" s="3">
        <v>-3510000</v>
      </c>
      <c r="N881" s="5">
        <v>45265</v>
      </c>
      <c r="O881" s="43">
        <f t="shared" si="69"/>
        <v>2</v>
      </c>
      <c r="P881" s="43">
        <f t="shared" si="66"/>
        <v>12</v>
      </c>
      <c r="Q881" s="5">
        <v>45267</v>
      </c>
      <c r="R881" s="43">
        <f t="shared" si="70"/>
        <v>12</v>
      </c>
      <c r="S881" s="2"/>
      <c r="T881" s="2"/>
      <c r="U881" s="2">
        <v>0</v>
      </c>
      <c r="V881" s="45">
        <f t="shared" si="67"/>
        <v>-3510000</v>
      </c>
      <c r="W881" s="2" t="s">
        <v>71</v>
      </c>
      <c r="X881" t="str">
        <f t="shared" si="68"/>
        <v>1000001010KERAMIK 123RIZALAGT915529RdKarimata Walnut90X15-18BOX-19,44M2195000Hitam-35100004526521245267120-3510000Depok</v>
      </c>
    </row>
    <row r="882" spans="1:24" x14ac:dyDescent="0.3">
      <c r="A882" s="2">
        <v>1000001212</v>
      </c>
      <c r="B882" s="2" t="s">
        <v>72</v>
      </c>
      <c r="C882" s="2" t="s">
        <v>64</v>
      </c>
      <c r="D882" s="2" t="s">
        <v>322</v>
      </c>
      <c r="E882" s="2" t="s">
        <v>323</v>
      </c>
      <c r="F882" s="2" t="s">
        <v>259</v>
      </c>
      <c r="G882" s="3">
        <v>39</v>
      </c>
      <c r="H882" s="2" t="s">
        <v>68</v>
      </c>
      <c r="I882" s="4">
        <v>42.12</v>
      </c>
      <c r="J882" s="2" t="s">
        <v>69</v>
      </c>
      <c r="K882" s="3">
        <v>200000</v>
      </c>
      <c r="L882" s="3" t="s">
        <v>324</v>
      </c>
      <c r="M882" s="3">
        <v>7800000</v>
      </c>
      <c r="N882" s="5">
        <v>44985</v>
      </c>
      <c r="O882" s="43">
        <f t="shared" si="69"/>
        <v>2</v>
      </c>
      <c r="P882" s="43">
        <f t="shared" si="66"/>
        <v>2</v>
      </c>
      <c r="Q882" s="5">
        <v>44988</v>
      </c>
      <c r="R882" s="43">
        <f t="shared" si="70"/>
        <v>3</v>
      </c>
      <c r="S882" s="2" t="s">
        <v>17</v>
      </c>
      <c r="T882" s="2" t="s">
        <v>91</v>
      </c>
      <c r="U882" s="6">
        <v>1800</v>
      </c>
      <c r="V882" s="45">
        <f t="shared" si="67"/>
        <v>7798200</v>
      </c>
      <c r="W882" s="2" t="s">
        <v>75</v>
      </c>
      <c r="X882" t="str">
        <f t="shared" si="68"/>
        <v>1000001212KARYA MATERIALBAMBANGAGT912236RdTeak Autumn90X1539BOX42,12M2200000Gold78000004498522449883Promo LebaranPromo Diskon Langsung18007798200Bekasi</v>
      </c>
    </row>
    <row r="883" spans="1:24" x14ac:dyDescent="0.3">
      <c r="A883" s="2">
        <v>1000001212</v>
      </c>
      <c r="B883" s="2" t="s">
        <v>72</v>
      </c>
      <c r="C883" s="2" t="s">
        <v>64</v>
      </c>
      <c r="D883" s="2" t="s">
        <v>325</v>
      </c>
      <c r="E883" s="2" t="s">
        <v>326</v>
      </c>
      <c r="F883" s="2" t="s">
        <v>259</v>
      </c>
      <c r="G883" s="3">
        <v>11</v>
      </c>
      <c r="H883" s="2" t="s">
        <v>68</v>
      </c>
      <c r="I883" s="4">
        <v>11.88</v>
      </c>
      <c r="J883" s="2" t="s">
        <v>69</v>
      </c>
      <c r="K883" s="3">
        <v>200000</v>
      </c>
      <c r="L883" s="3" t="s">
        <v>324</v>
      </c>
      <c r="M883" s="3">
        <v>2200000</v>
      </c>
      <c r="N883" s="5">
        <v>45020</v>
      </c>
      <c r="O883" s="43">
        <f t="shared" si="69"/>
        <v>2</v>
      </c>
      <c r="P883" s="43">
        <f t="shared" si="66"/>
        <v>4</v>
      </c>
      <c r="Q883" s="5">
        <v>45022</v>
      </c>
      <c r="R883" s="43">
        <f t="shared" si="70"/>
        <v>4</v>
      </c>
      <c r="S883" s="2" t="s">
        <v>17</v>
      </c>
      <c r="T883" s="2" t="s">
        <v>91</v>
      </c>
      <c r="U883" s="6">
        <v>1800</v>
      </c>
      <c r="V883" s="45">
        <f t="shared" si="67"/>
        <v>2198200</v>
      </c>
      <c r="W883" s="2" t="s">
        <v>75</v>
      </c>
      <c r="X883" t="str">
        <f t="shared" si="68"/>
        <v>1000001212KARYA MATERIALBAMBANGAGT912235RdTeak Spring90X1511BOX11,88M2200000Gold22000004502024450224Promo LebaranPromo Diskon Langsung18002198200Bekasi</v>
      </c>
    </row>
  </sheetData>
  <autoFilter ref="A1:W883" xr:uid="{00000000-0009-0000-0000-000000000000}"/>
  <conditionalFormatting sqref="X1:X45 X47:X48 X50:X195 X197:X802 X804:X1048576 AL803 Z46">
    <cfRule type="duplicateValues" dxfId="4" priority="6"/>
  </conditionalFormatting>
  <conditionalFormatting sqref="X46">
    <cfRule type="duplicateValues" dxfId="3" priority="4"/>
  </conditionalFormatting>
  <conditionalFormatting sqref="X49">
    <cfRule type="duplicateValues" dxfId="2" priority="3"/>
  </conditionalFormatting>
  <conditionalFormatting sqref="X196">
    <cfRule type="duplicateValues" dxfId="1" priority="2"/>
  </conditionalFormatting>
  <conditionalFormatting sqref="X803">
    <cfRule type="duplicateValues" dxfId="0"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1937A-C3B5-4B86-B8F6-3911504E740E}">
  <dimension ref="A1:L169"/>
  <sheetViews>
    <sheetView showGridLines="0" topLeftCell="A31" zoomScale="95" zoomScaleNormal="95" workbookViewId="0">
      <selection activeCell="M50" sqref="M50"/>
    </sheetView>
  </sheetViews>
  <sheetFormatPr defaultRowHeight="13" x14ac:dyDescent="0.3"/>
  <cols>
    <col min="1" max="1" width="19.7265625" bestFit="1" customWidth="1"/>
    <col min="2" max="2" width="12.54296875" bestFit="1" customWidth="1"/>
    <col min="3" max="3" width="17.7265625" bestFit="1" customWidth="1"/>
    <col min="4" max="4" width="16.26953125" bestFit="1" customWidth="1"/>
    <col min="5" max="5" width="16.7265625" bestFit="1" customWidth="1"/>
    <col min="6" max="6" width="13.7265625" bestFit="1" customWidth="1"/>
    <col min="7" max="7" width="12.54296875" bestFit="1" customWidth="1"/>
    <col min="8" max="8" width="12.81640625" bestFit="1" customWidth="1"/>
    <col min="9" max="9" width="15.453125" bestFit="1" customWidth="1"/>
    <col min="10" max="10" width="15" bestFit="1" customWidth="1"/>
    <col min="11" max="11" width="14.1796875" bestFit="1" customWidth="1"/>
    <col min="12" max="12" width="12.54296875" bestFit="1" customWidth="1"/>
    <col min="13" max="13" width="11.453125" bestFit="1" customWidth="1"/>
    <col min="14" max="14" width="18.81640625" bestFit="1" customWidth="1"/>
    <col min="15" max="15" width="15.1796875" bestFit="1" customWidth="1"/>
    <col min="16" max="16" width="16.26953125" bestFit="1" customWidth="1"/>
    <col min="17" max="17" width="18.1796875" bestFit="1" customWidth="1"/>
    <col min="18" max="18" width="15" bestFit="1" customWidth="1"/>
    <col min="19" max="19" width="17.54296875" bestFit="1" customWidth="1"/>
    <col min="20" max="20" width="14.81640625" bestFit="1" customWidth="1"/>
    <col min="21" max="22" width="15.453125" bestFit="1" customWidth="1"/>
    <col min="23" max="24" width="19.1796875" bestFit="1" customWidth="1"/>
    <col min="25" max="25" width="16.453125" bestFit="1" customWidth="1"/>
    <col min="26" max="26" width="15.7265625" bestFit="1" customWidth="1"/>
    <col min="27" max="27" width="17.54296875" bestFit="1" customWidth="1"/>
    <col min="28" max="28" width="14.1796875" bestFit="1" customWidth="1"/>
    <col min="29" max="29" width="19.453125" bestFit="1" customWidth="1"/>
    <col min="30" max="30" width="17.81640625" bestFit="1" customWidth="1"/>
    <col min="31" max="31" width="17.54296875" bestFit="1" customWidth="1"/>
    <col min="32" max="32" width="17.7265625" bestFit="1" customWidth="1"/>
    <col min="33" max="33" width="17.1796875" bestFit="1" customWidth="1"/>
    <col min="34" max="34" width="16.1796875" bestFit="1" customWidth="1"/>
    <col min="35" max="35" width="16.453125" bestFit="1" customWidth="1"/>
    <col min="36" max="36" width="18.26953125" bestFit="1" customWidth="1"/>
    <col min="37" max="37" width="20.1796875" bestFit="1" customWidth="1"/>
    <col min="38" max="38" width="16.1796875" bestFit="1" customWidth="1"/>
    <col min="39" max="39" width="16.453125" bestFit="1" customWidth="1"/>
    <col min="40" max="40" width="16.26953125" bestFit="1" customWidth="1"/>
    <col min="41" max="41" width="20.1796875" bestFit="1" customWidth="1"/>
    <col min="42" max="42" width="18.453125" bestFit="1" customWidth="1"/>
    <col min="43" max="43" width="18.1796875" bestFit="1" customWidth="1"/>
    <col min="44" max="44" width="20.453125" bestFit="1" customWidth="1"/>
    <col min="45" max="45" width="13.7265625" bestFit="1" customWidth="1"/>
    <col min="46" max="46" width="20.81640625" bestFit="1" customWidth="1"/>
    <col min="47" max="47" width="16.1796875" bestFit="1" customWidth="1"/>
    <col min="48" max="48" width="18.26953125" bestFit="1" customWidth="1"/>
    <col min="49" max="49" width="15" bestFit="1" customWidth="1"/>
    <col min="50" max="50" width="14.81640625" bestFit="1" customWidth="1"/>
    <col min="51" max="51" width="16.54296875" bestFit="1" customWidth="1"/>
    <col min="52" max="52" width="19.1796875" bestFit="1" customWidth="1"/>
    <col min="53" max="53" width="13.453125" bestFit="1" customWidth="1"/>
    <col min="54" max="54" width="15.54296875" bestFit="1" customWidth="1"/>
    <col min="55" max="55" width="16.7265625" bestFit="1" customWidth="1"/>
    <col min="56" max="56" width="16.26953125" bestFit="1" customWidth="1"/>
    <col min="57" max="57" width="17.7265625" bestFit="1" customWidth="1"/>
    <col min="58" max="58" width="12.7265625" bestFit="1" customWidth="1"/>
    <col min="59" max="59" width="14.1796875" bestFit="1" customWidth="1"/>
    <col min="60" max="60" width="15.453125" bestFit="1" customWidth="1"/>
    <col min="61" max="61" width="19.7265625" bestFit="1" customWidth="1"/>
    <col min="62" max="62" width="15.1796875" bestFit="1" customWidth="1"/>
    <col min="63" max="63" width="13.453125" bestFit="1" customWidth="1"/>
    <col min="64" max="64" width="17.81640625" bestFit="1" customWidth="1"/>
    <col min="65" max="65" width="12.54296875" bestFit="1" customWidth="1"/>
    <col min="66" max="66" width="14.7265625" bestFit="1" customWidth="1"/>
    <col min="67" max="67" width="14.453125" bestFit="1" customWidth="1"/>
    <col min="68" max="68" width="13.1796875" bestFit="1" customWidth="1"/>
    <col min="69" max="69" width="14.81640625" bestFit="1" customWidth="1"/>
    <col min="70" max="70" width="16.7265625" bestFit="1" customWidth="1"/>
    <col min="71" max="71" width="17.1796875" bestFit="1" customWidth="1"/>
    <col min="72" max="72" width="14.453125" bestFit="1" customWidth="1"/>
    <col min="73" max="73" width="20.453125" bestFit="1" customWidth="1"/>
    <col min="74" max="74" width="14" bestFit="1" customWidth="1"/>
    <col min="75" max="75" width="17.81640625" bestFit="1" customWidth="1"/>
    <col min="76" max="76" width="13" bestFit="1" customWidth="1"/>
    <col min="77" max="77" width="20.453125" bestFit="1" customWidth="1"/>
    <col min="78" max="78" width="14" bestFit="1" customWidth="1"/>
    <col min="79" max="79" width="16.7265625" bestFit="1" customWidth="1"/>
    <col min="80" max="80" width="16.1796875" bestFit="1" customWidth="1"/>
    <col min="81" max="81" width="17.26953125" bestFit="1" customWidth="1"/>
    <col min="82" max="82" width="15" bestFit="1" customWidth="1"/>
    <col min="83" max="83" width="17.453125" bestFit="1" customWidth="1"/>
    <col min="84" max="84" width="13.81640625" bestFit="1" customWidth="1"/>
    <col min="85" max="85" width="15.453125" bestFit="1" customWidth="1"/>
    <col min="86" max="86" width="12.26953125" bestFit="1" customWidth="1"/>
    <col min="87" max="87" width="15.453125" bestFit="1" customWidth="1"/>
    <col min="88" max="88" width="18.81640625" bestFit="1" customWidth="1"/>
    <col min="89" max="89" width="18.26953125" bestFit="1" customWidth="1"/>
    <col min="90" max="90" width="16.1796875" bestFit="1" customWidth="1"/>
    <col min="91" max="91" width="23.26953125" bestFit="1" customWidth="1"/>
    <col min="92" max="92" width="15.1796875" bestFit="1" customWidth="1"/>
    <col min="93" max="93" width="17.26953125" bestFit="1" customWidth="1"/>
    <col min="94" max="94" width="14.453125" bestFit="1" customWidth="1"/>
    <col min="95" max="95" width="14.1796875" bestFit="1" customWidth="1"/>
    <col min="96" max="96" width="14.81640625" bestFit="1" customWidth="1"/>
    <col min="97" max="98" width="15.1796875" bestFit="1" customWidth="1"/>
    <col min="99" max="99" width="14.1796875" bestFit="1" customWidth="1"/>
    <col min="100" max="100" width="15.453125" bestFit="1" customWidth="1"/>
    <col min="101" max="101" width="14" bestFit="1" customWidth="1"/>
    <col min="102" max="102" width="20.453125" bestFit="1" customWidth="1"/>
    <col min="103" max="103" width="19.26953125" bestFit="1" customWidth="1"/>
    <col min="104" max="104" width="20.81640625" bestFit="1" customWidth="1"/>
    <col min="105" max="105" width="13.1796875" bestFit="1" customWidth="1"/>
    <col min="106" max="106" width="21.81640625" bestFit="1" customWidth="1"/>
    <col min="107" max="107" width="13.81640625" bestFit="1" customWidth="1"/>
    <col min="108" max="108" width="13.26953125" bestFit="1" customWidth="1"/>
    <col min="109" max="109" width="18.81640625" bestFit="1" customWidth="1"/>
    <col min="110" max="110" width="16" bestFit="1" customWidth="1"/>
    <col min="111" max="111" width="15.7265625" bestFit="1" customWidth="1"/>
    <col min="112" max="113" width="18.1796875" bestFit="1" customWidth="1"/>
    <col min="114" max="114" width="14.453125" bestFit="1" customWidth="1"/>
    <col min="115" max="115" width="17.7265625" bestFit="1" customWidth="1"/>
    <col min="116" max="116" width="15.54296875" bestFit="1" customWidth="1"/>
    <col min="117" max="117" width="14.54296875" bestFit="1" customWidth="1"/>
    <col min="118" max="118" width="18" bestFit="1" customWidth="1"/>
    <col min="119" max="119" width="16.1796875" bestFit="1" customWidth="1"/>
    <col min="120" max="120" width="18.453125" bestFit="1" customWidth="1"/>
    <col min="121" max="121" width="14.81640625" bestFit="1" customWidth="1"/>
    <col min="122" max="122" width="13.54296875" bestFit="1" customWidth="1"/>
    <col min="123" max="123" width="15.7265625" bestFit="1" customWidth="1"/>
  </cols>
  <sheetData>
    <row r="1" spans="1:2" x14ac:dyDescent="0.3">
      <c r="A1" s="41" t="s">
        <v>331</v>
      </c>
      <c r="B1" t="s">
        <v>332</v>
      </c>
    </row>
    <row r="2" spans="1:2" x14ac:dyDescent="0.3">
      <c r="A2" s="42" t="s">
        <v>64</v>
      </c>
      <c r="B2" s="44">
        <v>2853381300</v>
      </c>
    </row>
    <row r="3" spans="1:2" x14ac:dyDescent="0.3">
      <c r="A3" s="42" t="s">
        <v>132</v>
      </c>
      <c r="B3" s="44">
        <v>731100500</v>
      </c>
    </row>
    <row r="4" spans="1:2" x14ac:dyDescent="0.3">
      <c r="A4" s="42" t="s">
        <v>82</v>
      </c>
      <c r="B4" s="44">
        <v>704165000</v>
      </c>
    </row>
    <row r="5" spans="1:2" x14ac:dyDescent="0.3">
      <c r="A5" s="42" t="s">
        <v>36</v>
      </c>
      <c r="B5" s="44">
        <v>4288646800</v>
      </c>
    </row>
    <row r="7" spans="1:2" x14ac:dyDescent="0.3">
      <c r="A7" s="41" t="s">
        <v>331</v>
      </c>
      <c r="B7" t="s">
        <v>332</v>
      </c>
    </row>
    <row r="8" spans="1:2" x14ac:dyDescent="0.3">
      <c r="A8" s="42" t="s">
        <v>75</v>
      </c>
      <c r="B8">
        <v>2015742400</v>
      </c>
    </row>
    <row r="9" spans="1:2" x14ac:dyDescent="0.3">
      <c r="A9" s="54" t="s">
        <v>72</v>
      </c>
      <c r="B9">
        <v>2015742400</v>
      </c>
    </row>
    <row r="10" spans="1:2" x14ac:dyDescent="0.3">
      <c r="A10" s="42" t="s">
        <v>71</v>
      </c>
      <c r="B10">
        <v>1541803900</v>
      </c>
    </row>
    <row r="11" spans="1:2" x14ac:dyDescent="0.3">
      <c r="A11" s="54" t="s">
        <v>63</v>
      </c>
      <c r="B11">
        <v>1541803900</v>
      </c>
    </row>
    <row r="12" spans="1:2" x14ac:dyDescent="0.3">
      <c r="A12" s="42" t="s">
        <v>133</v>
      </c>
      <c r="B12">
        <v>731100500</v>
      </c>
    </row>
    <row r="13" spans="1:2" x14ac:dyDescent="0.3">
      <c r="A13" s="54" t="s">
        <v>131</v>
      </c>
      <c r="B13">
        <v>731100500</v>
      </c>
    </row>
    <row r="14" spans="1:2" x14ac:dyDescent="0.3">
      <c r="A14" s="42" t="s">
        <v>36</v>
      </c>
      <c r="B14">
        <v>4288646800</v>
      </c>
    </row>
    <row r="16" spans="1:2" x14ac:dyDescent="0.3">
      <c r="A16" s="41" t="s">
        <v>332</v>
      </c>
      <c r="B16" s="41" t="s">
        <v>333</v>
      </c>
    </row>
    <row r="17" spans="1:12" x14ac:dyDescent="0.3">
      <c r="A17" s="41" t="s">
        <v>331</v>
      </c>
      <c r="B17" t="s">
        <v>112</v>
      </c>
      <c r="C17" t="s">
        <v>114</v>
      </c>
      <c r="D17" t="s">
        <v>201</v>
      </c>
      <c r="E17" t="s">
        <v>97</v>
      </c>
      <c r="F17" t="s">
        <v>104</v>
      </c>
      <c r="G17" t="s">
        <v>222</v>
      </c>
      <c r="H17" t="s">
        <v>197</v>
      </c>
      <c r="I17" t="s">
        <v>254</v>
      </c>
      <c r="J17" t="s">
        <v>220</v>
      </c>
      <c r="K17" t="s">
        <v>124</v>
      </c>
      <c r="L17" t="s">
        <v>36</v>
      </c>
    </row>
    <row r="18" spans="1:12" x14ac:dyDescent="0.3">
      <c r="A18" s="42" t="s">
        <v>71</v>
      </c>
      <c r="C18">
        <v>33464000</v>
      </c>
      <c r="D18">
        <v>87140400</v>
      </c>
      <c r="E18">
        <v>36358500</v>
      </c>
      <c r="F18">
        <v>90114000</v>
      </c>
      <c r="G18">
        <v>25032500</v>
      </c>
      <c r="H18">
        <v>104400000</v>
      </c>
      <c r="I18">
        <v>133579500</v>
      </c>
      <c r="J18">
        <v>55535000</v>
      </c>
      <c r="K18">
        <v>94258500</v>
      </c>
      <c r="L18">
        <v>659882400</v>
      </c>
    </row>
    <row r="19" spans="1:12" x14ac:dyDescent="0.3">
      <c r="A19" s="54" t="s">
        <v>63</v>
      </c>
      <c r="C19">
        <v>33464000</v>
      </c>
      <c r="D19">
        <v>87140400</v>
      </c>
      <c r="E19">
        <v>36358500</v>
      </c>
      <c r="F19">
        <v>90114000</v>
      </c>
      <c r="G19">
        <v>25032500</v>
      </c>
      <c r="H19">
        <v>104400000</v>
      </c>
      <c r="I19">
        <v>133579500</v>
      </c>
      <c r="J19">
        <v>55535000</v>
      </c>
      <c r="K19">
        <v>94258500</v>
      </c>
      <c r="L19">
        <v>659882400</v>
      </c>
    </row>
    <row r="20" spans="1:12" x14ac:dyDescent="0.3">
      <c r="A20" s="42" t="s">
        <v>75</v>
      </c>
      <c r="B20">
        <v>266498000</v>
      </c>
      <c r="C20">
        <v>108217000</v>
      </c>
      <c r="D20">
        <v>104816400</v>
      </c>
      <c r="E20">
        <v>46799500</v>
      </c>
      <c r="F20">
        <v>19081000</v>
      </c>
      <c r="G20">
        <v>17976000</v>
      </c>
      <c r="H20">
        <v>28350000</v>
      </c>
      <c r="I20">
        <v>538500</v>
      </c>
      <c r="J20">
        <v>10393500</v>
      </c>
      <c r="K20">
        <v>26030000</v>
      </c>
      <c r="L20">
        <v>628699900</v>
      </c>
    </row>
    <row r="21" spans="1:12" x14ac:dyDescent="0.3">
      <c r="A21" s="54" t="s">
        <v>72</v>
      </c>
      <c r="B21">
        <v>266498000</v>
      </c>
      <c r="C21">
        <v>108217000</v>
      </c>
      <c r="D21">
        <v>104816400</v>
      </c>
      <c r="E21">
        <v>46799500</v>
      </c>
      <c r="F21">
        <v>19081000</v>
      </c>
      <c r="G21">
        <v>17976000</v>
      </c>
      <c r="H21">
        <v>28350000</v>
      </c>
      <c r="I21">
        <v>538500</v>
      </c>
      <c r="J21">
        <v>10393500</v>
      </c>
      <c r="K21">
        <v>26030000</v>
      </c>
      <c r="L21">
        <v>628699900</v>
      </c>
    </row>
    <row r="22" spans="1:12" x14ac:dyDescent="0.3">
      <c r="A22" s="42" t="s">
        <v>133</v>
      </c>
      <c r="C22">
        <v>64398500</v>
      </c>
      <c r="D22">
        <v>13197600</v>
      </c>
      <c r="E22">
        <v>102255500</v>
      </c>
      <c r="F22">
        <v>65997000</v>
      </c>
      <c r="G22">
        <v>104718500</v>
      </c>
      <c r="H22">
        <v>5250000</v>
      </c>
      <c r="J22">
        <v>62898500</v>
      </c>
      <c r="K22">
        <v>8117000</v>
      </c>
      <c r="L22">
        <v>426832600</v>
      </c>
    </row>
    <row r="23" spans="1:12" x14ac:dyDescent="0.3">
      <c r="A23" s="54" t="s">
        <v>131</v>
      </c>
      <c r="C23">
        <v>64398500</v>
      </c>
      <c r="D23">
        <v>13197600</v>
      </c>
      <c r="E23">
        <v>102255500</v>
      </c>
      <c r="F23">
        <v>65997000</v>
      </c>
      <c r="G23">
        <v>104718500</v>
      </c>
      <c r="H23">
        <v>5250000</v>
      </c>
      <c r="J23">
        <v>62898500</v>
      </c>
      <c r="K23">
        <v>8117000</v>
      </c>
      <c r="L23">
        <v>426832600</v>
      </c>
    </row>
    <row r="24" spans="1:12" x14ac:dyDescent="0.3">
      <c r="A24" s="42" t="s">
        <v>36</v>
      </c>
      <c r="B24">
        <v>266498000</v>
      </c>
      <c r="C24">
        <v>206079500</v>
      </c>
      <c r="D24">
        <v>205154400</v>
      </c>
      <c r="E24">
        <v>185413500</v>
      </c>
      <c r="F24">
        <v>175192000</v>
      </c>
      <c r="G24">
        <v>147727000</v>
      </c>
      <c r="H24">
        <v>138000000</v>
      </c>
      <c r="I24">
        <v>134118000</v>
      </c>
      <c r="J24">
        <v>128827000</v>
      </c>
      <c r="K24">
        <v>128405500</v>
      </c>
      <c r="L24">
        <v>1715414900</v>
      </c>
    </row>
    <row r="25" spans="1:12" x14ac:dyDescent="0.3">
      <c r="A25" s="42"/>
    </row>
    <row r="28" spans="1:12" x14ac:dyDescent="0.3">
      <c r="A28" s="41" t="s">
        <v>331</v>
      </c>
      <c r="B28" t="s">
        <v>334</v>
      </c>
      <c r="F28" s="41" t="s">
        <v>331</v>
      </c>
      <c r="G28" t="s">
        <v>332</v>
      </c>
    </row>
    <row r="29" spans="1:12" x14ac:dyDescent="0.3">
      <c r="A29" s="42">
        <v>1</v>
      </c>
      <c r="B29">
        <v>1729</v>
      </c>
      <c r="F29" s="42">
        <v>1</v>
      </c>
      <c r="G29">
        <v>261360000</v>
      </c>
    </row>
    <row r="30" spans="1:12" x14ac:dyDescent="0.3">
      <c r="A30" s="42">
        <v>2</v>
      </c>
      <c r="B30">
        <v>2010</v>
      </c>
      <c r="F30" s="42">
        <v>2</v>
      </c>
      <c r="G30">
        <v>318950000</v>
      </c>
    </row>
    <row r="31" spans="1:12" x14ac:dyDescent="0.3">
      <c r="A31" s="42">
        <v>3</v>
      </c>
      <c r="B31">
        <v>2730</v>
      </c>
      <c r="F31" s="42">
        <v>3</v>
      </c>
      <c r="G31">
        <v>438632500</v>
      </c>
    </row>
    <row r="32" spans="1:12" x14ac:dyDescent="0.3">
      <c r="A32" s="42">
        <v>4</v>
      </c>
      <c r="B32">
        <v>602</v>
      </c>
      <c r="F32" s="42">
        <v>4</v>
      </c>
      <c r="G32">
        <v>98778300</v>
      </c>
    </row>
    <row r="33" spans="1:11" x14ac:dyDescent="0.3">
      <c r="A33" s="42">
        <v>5</v>
      </c>
      <c r="B33">
        <v>3081</v>
      </c>
      <c r="F33" s="42">
        <v>5</v>
      </c>
      <c r="G33">
        <v>428361000</v>
      </c>
    </row>
    <row r="34" spans="1:11" x14ac:dyDescent="0.3">
      <c r="A34" s="42">
        <v>6</v>
      </c>
      <c r="B34">
        <v>2185</v>
      </c>
      <c r="F34" s="42">
        <v>6</v>
      </c>
      <c r="G34">
        <v>327070000</v>
      </c>
    </row>
    <row r="35" spans="1:11" x14ac:dyDescent="0.3">
      <c r="A35" s="42">
        <v>7</v>
      </c>
      <c r="B35">
        <v>2179</v>
      </c>
      <c r="F35" s="42">
        <v>7</v>
      </c>
      <c r="G35">
        <v>327305000</v>
      </c>
    </row>
    <row r="36" spans="1:11" x14ac:dyDescent="0.3">
      <c r="A36" s="42">
        <v>8</v>
      </c>
      <c r="B36">
        <v>3078</v>
      </c>
      <c r="F36" s="42">
        <v>8</v>
      </c>
      <c r="G36">
        <v>456585000</v>
      </c>
    </row>
    <row r="37" spans="1:11" x14ac:dyDescent="0.3">
      <c r="A37" s="42">
        <v>9</v>
      </c>
      <c r="B37">
        <v>2283</v>
      </c>
      <c r="F37" s="42">
        <v>9</v>
      </c>
      <c r="G37">
        <v>340465000</v>
      </c>
    </row>
    <row r="38" spans="1:11" x14ac:dyDescent="0.3">
      <c r="A38" s="42">
        <v>10</v>
      </c>
      <c r="B38">
        <v>3094</v>
      </c>
      <c r="F38" s="42">
        <v>10</v>
      </c>
      <c r="G38">
        <v>464335000</v>
      </c>
    </row>
    <row r="39" spans="1:11" x14ac:dyDescent="0.3">
      <c r="A39" s="42">
        <v>11</v>
      </c>
      <c r="B39">
        <v>3898</v>
      </c>
      <c r="F39" s="42">
        <v>11</v>
      </c>
      <c r="G39">
        <v>584535000</v>
      </c>
    </row>
    <row r="40" spans="1:11" x14ac:dyDescent="0.3">
      <c r="A40" s="42">
        <v>12</v>
      </c>
      <c r="B40">
        <v>1628</v>
      </c>
      <c r="F40" s="42">
        <v>12</v>
      </c>
      <c r="G40">
        <v>242270000</v>
      </c>
    </row>
    <row r="41" spans="1:11" x14ac:dyDescent="0.3">
      <c r="A41" s="42" t="s">
        <v>36</v>
      </c>
      <c r="B41">
        <v>28497</v>
      </c>
      <c r="F41" s="42" t="s">
        <v>36</v>
      </c>
      <c r="G41">
        <v>4288646800</v>
      </c>
    </row>
    <row r="42" spans="1:11" x14ac:dyDescent="0.3">
      <c r="D42" s="42"/>
    </row>
    <row r="44" spans="1:11" ht="18" x14ac:dyDescent="0.4">
      <c r="A44" s="87" t="s">
        <v>335</v>
      </c>
      <c r="B44" s="87"/>
      <c r="C44" s="87"/>
      <c r="E44" s="87" t="s">
        <v>336</v>
      </c>
      <c r="F44" s="87"/>
      <c r="G44" s="87"/>
      <c r="I44" s="87" t="s">
        <v>337</v>
      </c>
      <c r="J44" s="87"/>
      <c r="K44" s="87"/>
    </row>
    <row r="45" spans="1:11" x14ac:dyDescent="0.3">
      <c r="A45" s="88">
        <f>(G40/G29)^(1/12)-1</f>
        <v>-6.3005643926569155E-3</v>
      </c>
      <c r="B45" s="88"/>
      <c r="C45" s="88"/>
      <c r="E45" s="89">
        <f>AVERAGE(G29:G40)</f>
        <v>357387233.33333331</v>
      </c>
      <c r="F45" s="89"/>
      <c r="G45" s="89"/>
      <c r="I45" s="86">
        <f>MAX(G29:G40)</f>
        <v>584535000</v>
      </c>
      <c r="J45" s="86"/>
      <c r="K45" s="86"/>
    </row>
    <row r="48" spans="1:11" x14ac:dyDescent="0.3">
      <c r="A48" s="41" t="s">
        <v>331</v>
      </c>
      <c r="B48" t="s">
        <v>332</v>
      </c>
    </row>
    <row r="49" spans="1:2" x14ac:dyDescent="0.3">
      <c r="A49" s="42" t="s">
        <v>112</v>
      </c>
      <c r="B49">
        <v>266498000</v>
      </c>
    </row>
    <row r="50" spans="1:2" x14ac:dyDescent="0.3">
      <c r="A50" s="42" t="s">
        <v>114</v>
      </c>
      <c r="B50">
        <v>206079500</v>
      </c>
    </row>
    <row r="51" spans="1:2" x14ac:dyDescent="0.3">
      <c r="A51" s="42" t="s">
        <v>201</v>
      </c>
      <c r="B51">
        <v>205154400</v>
      </c>
    </row>
    <row r="52" spans="1:2" x14ac:dyDescent="0.3">
      <c r="A52" s="42" t="s">
        <v>97</v>
      </c>
      <c r="B52">
        <v>185413500</v>
      </c>
    </row>
    <row r="53" spans="1:2" x14ac:dyDescent="0.3">
      <c r="A53" s="42" t="s">
        <v>104</v>
      </c>
      <c r="B53">
        <v>175192000</v>
      </c>
    </row>
    <row r="54" spans="1:2" x14ac:dyDescent="0.3">
      <c r="A54" s="42" t="s">
        <v>222</v>
      </c>
      <c r="B54">
        <v>147727000</v>
      </c>
    </row>
    <row r="55" spans="1:2" x14ac:dyDescent="0.3">
      <c r="A55" s="42" t="s">
        <v>197</v>
      </c>
      <c r="B55">
        <v>138000000</v>
      </c>
    </row>
    <row r="56" spans="1:2" x14ac:dyDescent="0.3">
      <c r="A56" s="42" t="s">
        <v>254</v>
      </c>
      <c r="B56">
        <v>134118000</v>
      </c>
    </row>
    <row r="57" spans="1:2" x14ac:dyDescent="0.3">
      <c r="A57" s="42" t="s">
        <v>220</v>
      </c>
      <c r="B57">
        <v>128827000</v>
      </c>
    </row>
    <row r="58" spans="1:2" x14ac:dyDescent="0.3">
      <c r="A58" s="42" t="s">
        <v>124</v>
      </c>
      <c r="B58">
        <v>128405500</v>
      </c>
    </row>
    <row r="59" spans="1:2" x14ac:dyDescent="0.3">
      <c r="A59" s="42" t="s">
        <v>168</v>
      </c>
      <c r="B59">
        <v>120678500</v>
      </c>
    </row>
    <row r="60" spans="1:2" x14ac:dyDescent="0.3">
      <c r="A60" s="42" t="s">
        <v>256</v>
      </c>
      <c r="B60">
        <v>117868500</v>
      </c>
    </row>
    <row r="61" spans="1:2" x14ac:dyDescent="0.3">
      <c r="A61" s="42" t="s">
        <v>317</v>
      </c>
      <c r="B61">
        <v>101394600</v>
      </c>
    </row>
    <row r="62" spans="1:2" x14ac:dyDescent="0.3">
      <c r="A62" s="42" t="s">
        <v>218</v>
      </c>
      <c r="B62">
        <v>98697500</v>
      </c>
    </row>
    <row r="63" spans="1:2" x14ac:dyDescent="0.3">
      <c r="A63" s="42" t="s">
        <v>244</v>
      </c>
      <c r="B63">
        <v>95687000</v>
      </c>
    </row>
    <row r="64" spans="1:2" x14ac:dyDescent="0.3">
      <c r="A64" s="42" t="s">
        <v>166</v>
      </c>
      <c r="B64">
        <v>84138500</v>
      </c>
    </row>
    <row r="65" spans="1:2" x14ac:dyDescent="0.3">
      <c r="A65" s="42" t="s">
        <v>191</v>
      </c>
      <c r="B65">
        <v>80380800</v>
      </c>
    </row>
    <row r="66" spans="1:2" x14ac:dyDescent="0.3">
      <c r="A66" s="42" t="s">
        <v>226</v>
      </c>
      <c r="B66">
        <v>77485500</v>
      </c>
    </row>
    <row r="67" spans="1:2" x14ac:dyDescent="0.3">
      <c r="A67" s="42" t="s">
        <v>122</v>
      </c>
      <c r="B67">
        <v>67485500</v>
      </c>
    </row>
    <row r="68" spans="1:2" x14ac:dyDescent="0.3">
      <c r="A68" s="42" t="s">
        <v>195</v>
      </c>
      <c r="B68">
        <v>66738000</v>
      </c>
    </row>
    <row r="69" spans="1:2" x14ac:dyDescent="0.3">
      <c r="A69" s="42" t="s">
        <v>106</v>
      </c>
      <c r="B69">
        <v>64647000</v>
      </c>
    </row>
    <row r="70" spans="1:2" x14ac:dyDescent="0.3">
      <c r="A70" s="42" t="s">
        <v>291</v>
      </c>
      <c r="B70">
        <v>59085000</v>
      </c>
    </row>
    <row r="71" spans="1:2" x14ac:dyDescent="0.3">
      <c r="A71" s="42" t="s">
        <v>187</v>
      </c>
      <c r="B71">
        <v>54847800</v>
      </c>
    </row>
    <row r="72" spans="1:2" ht="13" customHeight="1" x14ac:dyDescent="0.3">
      <c r="A72" s="42" t="s">
        <v>160</v>
      </c>
      <c r="B72">
        <v>54740000</v>
      </c>
    </row>
    <row r="73" spans="1:2" ht="13" customHeight="1" x14ac:dyDescent="0.3">
      <c r="A73" s="42" t="s">
        <v>150</v>
      </c>
      <c r="B73">
        <v>48057000</v>
      </c>
    </row>
    <row r="74" spans="1:2" ht="13" customHeight="1" x14ac:dyDescent="0.3">
      <c r="A74" s="42" t="s">
        <v>258</v>
      </c>
      <c r="B74">
        <v>44278200</v>
      </c>
    </row>
    <row r="75" spans="1:2" ht="13" customHeight="1" x14ac:dyDescent="0.3">
      <c r="A75" s="42" t="s">
        <v>74</v>
      </c>
      <c r="B75">
        <v>41798500</v>
      </c>
    </row>
    <row r="76" spans="1:2" ht="13" customHeight="1" x14ac:dyDescent="0.3">
      <c r="A76" s="42" t="s">
        <v>158</v>
      </c>
      <c r="B76">
        <v>41580000</v>
      </c>
    </row>
    <row r="77" spans="1:2" ht="13" customHeight="1" x14ac:dyDescent="0.3">
      <c r="A77" s="42" t="s">
        <v>209</v>
      </c>
      <c r="B77">
        <v>40060200</v>
      </c>
    </row>
    <row r="78" spans="1:2" ht="13" customHeight="1" x14ac:dyDescent="0.3">
      <c r="A78" s="42" t="s">
        <v>185</v>
      </c>
      <c r="B78">
        <v>39597600</v>
      </c>
    </row>
    <row r="79" spans="1:2" ht="13" customHeight="1" x14ac:dyDescent="0.3">
      <c r="A79" s="42" t="s">
        <v>146</v>
      </c>
      <c r="B79">
        <v>38358500</v>
      </c>
    </row>
    <row r="80" spans="1:2" ht="13" customHeight="1" x14ac:dyDescent="0.3">
      <c r="A80" s="42" t="s">
        <v>240</v>
      </c>
      <c r="B80">
        <v>37635500</v>
      </c>
    </row>
    <row r="81" spans="1:2" ht="13" customHeight="1" x14ac:dyDescent="0.3">
      <c r="A81" s="42" t="s">
        <v>264</v>
      </c>
      <c r="B81">
        <v>35720000</v>
      </c>
    </row>
    <row r="82" spans="1:2" ht="13" customHeight="1" x14ac:dyDescent="0.3">
      <c r="A82" s="42" t="s">
        <v>319</v>
      </c>
      <c r="B82">
        <v>35098200</v>
      </c>
    </row>
    <row r="83" spans="1:2" ht="13" customHeight="1" x14ac:dyDescent="0.3">
      <c r="A83" s="42" t="s">
        <v>215</v>
      </c>
      <c r="B83">
        <v>33460500</v>
      </c>
    </row>
    <row r="84" spans="1:2" ht="13" customHeight="1" x14ac:dyDescent="0.3">
      <c r="A84" s="42" t="s">
        <v>250</v>
      </c>
      <c r="B84">
        <v>33370000</v>
      </c>
    </row>
    <row r="85" spans="1:2" ht="13" customHeight="1" x14ac:dyDescent="0.3">
      <c r="A85" s="42" t="s">
        <v>126</v>
      </c>
      <c r="B85">
        <v>32668500</v>
      </c>
    </row>
    <row r="86" spans="1:2" ht="13" customHeight="1" x14ac:dyDescent="0.3">
      <c r="A86" s="42" t="s">
        <v>279</v>
      </c>
      <c r="B86">
        <v>31391400</v>
      </c>
    </row>
    <row r="87" spans="1:2" ht="13" customHeight="1" x14ac:dyDescent="0.3">
      <c r="A87" s="42" t="s">
        <v>224</v>
      </c>
      <c r="B87">
        <v>30801000</v>
      </c>
    </row>
    <row r="88" spans="1:2" ht="13" customHeight="1" x14ac:dyDescent="0.3">
      <c r="A88" s="42" t="s">
        <v>108</v>
      </c>
      <c r="B88">
        <v>30098500</v>
      </c>
    </row>
    <row r="89" spans="1:2" ht="13" customHeight="1" x14ac:dyDescent="0.3">
      <c r="A89" s="42" t="s">
        <v>102</v>
      </c>
      <c r="B89">
        <v>29888500</v>
      </c>
    </row>
    <row r="90" spans="1:2" x14ac:dyDescent="0.3">
      <c r="A90" s="42" t="s">
        <v>238</v>
      </c>
      <c r="B90">
        <v>28507000</v>
      </c>
    </row>
    <row r="91" spans="1:2" x14ac:dyDescent="0.3">
      <c r="A91" s="42" t="s">
        <v>199</v>
      </c>
      <c r="B91">
        <v>28497600</v>
      </c>
    </row>
    <row r="92" spans="1:2" x14ac:dyDescent="0.3">
      <c r="A92" s="42" t="s">
        <v>193</v>
      </c>
      <c r="B92">
        <v>26550000</v>
      </c>
    </row>
    <row r="93" spans="1:2" x14ac:dyDescent="0.3">
      <c r="A93" s="42" t="s">
        <v>148</v>
      </c>
      <c r="B93">
        <v>23940000</v>
      </c>
    </row>
    <row r="94" spans="1:2" x14ac:dyDescent="0.3">
      <c r="A94" s="42" t="s">
        <v>110</v>
      </c>
      <c r="B94">
        <v>23920000</v>
      </c>
    </row>
    <row r="95" spans="1:2" x14ac:dyDescent="0.3">
      <c r="A95" s="42" t="s">
        <v>289</v>
      </c>
      <c r="B95">
        <v>23790000</v>
      </c>
    </row>
    <row r="96" spans="1:2" x14ac:dyDescent="0.3">
      <c r="A96" s="42" t="s">
        <v>281</v>
      </c>
      <c r="B96">
        <v>23781000</v>
      </c>
    </row>
    <row r="97" spans="1:2" x14ac:dyDescent="0.3">
      <c r="A97" s="42" t="s">
        <v>66</v>
      </c>
      <c r="B97">
        <v>23700000</v>
      </c>
    </row>
    <row r="98" spans="1:2" x14ac:dyDescent="0.3">
      <c r="A98" s="42" t="s">
        <v>152</v>
      </c>
      <c r="B98">
        <v>22540000</v>
      </c>
    </row>
    <row r="99" spans="1:2" x14ac:dyDescent="0.3">
      <c r="A99" s="42" t="s">
        <v>307</v>
      </c>
      <c r="B99">
        <v>21645000</v>
      </c>
    </row>
    <row r="100" spans="1:2" x14ac:dyDescent="0.3">
      <c r="A100" s="42" t="s">
        <v>79</v>
      </c>
      <c r="B100">
        <v>20477000</v>
      </c>
    </row>
    <row r="101" spans="1:2" x14ac:dyDescent="0.3">
      <c r="A101" s="42" t="s">
        <v>90</v>
      </c>
      <c r="B101">
        <v>18100000</v>
      </c>
    </row>
    <row r="102" spans="1:2" x14ac:dyDescent="0.3">
      <c r="A102" s="42" t="s">
        <v>178</v>
      </c>
      <c r="B102">
        <v>17640000</v>
      </c>
    </row>
    <row r="103" spans="1:2" x14ac:dyDescent="0.3">
      <c r="A103" s="42" t="s">
        <v>207</v>
      </c>
      <c r="B103">
        <v>17400000</v>
      </c>
    </row>
    <row r="104" spans="1:2" x14ac:dyDescent="0.3">
      <c r="A104" s="42" t="s">
        <v>293</v>
      </c>
      <c r="B104">
        <v>17353200</v>
      </c>
    </row>
    <row r="105" spans="1:2" x14ac:dyDescent="0.3">
      <c r="A105" s="42" t="s">
        <v>248</v>
      </c>
      <c r="B105">
        <v>16790000</v>
      </c>
    </row>
    <row r="106" spans="1:2" x14ac:dyDescent="0.3">
      <c r="A106" s="42" t="s">
        <v>120</v>
      </c>
      <c r="B106">
        <v>16685500</v>
      </c>
    </row>
    <row r="107" spans="1:2" x14ac:dyDescent="0.3">
      <c r="A107" s="42" t="s">
        <v>205</v>
      </c>
      <c r="B107">
        <v>16650000</v>
      </c>
    </row>
    <row r="108" spans="1:2" x14ac:dyDescent="0.3">
      <c r="A108" s="42" t="s">
        <v>154</v>
      </c>
      <c r="B108">
        <v>15680000</v>
      </c>
    </row>
    <row r="109" spans="1:2" x14ac:dyDescent="0.3">
      <c r="A109" s="42" t="s">
        <v>252</v>
      </c>
      <c r="B109">
        <v>15238500</v>
      </c>
    </row>
    <row r="110" spans="1:2" x14ac:dyDescent="0.3">
      <c r="A110" s="42" t="s">
        <v>268</v>
      </c>
      <c r="B110">
        <v>15198500</v>
      </c>
    </row>
    <row r="111" spans="1:2" x14ac:dyDescent="0.3">
      <c r="A111" s="42" t="s">
        <v>81</v>
      </c>
      <c r="B111">
        <v>15003500</v>
      </c>
    </row>
    <row r="112" spans="1:2" x14ac:dyDescent="0.3">
      <c r="A112" s="42" t="s">
        <v>84</v>
      </c>
      <c r="B112">
        <v>14698500</v>
      </c>
    </row>
    <row r="113" spans="1:2" x14ac:dyDescent="0.3">
      <c r="A113" s="42" t="s">
        <v>118</v>
      </c>
      <c r="B113">
        <v>14358500</v>
      </c>
    </row>
    <row r="114" spans="1:2" x14ac:dyDescent="0.3">
      <c r="A114" s="42" t="s">
        <v>299</v>
      </c>
      <c r="B114">
        <v>14235000</v>
      </c>
    </row>
    <row r="115" spans="1:2" x14ac:dyDescent="0.3">
      <c r="A115" s="42" t="s">
        <v>242</v>
      </c>
      <c r="B115">
        <v>13988500</v>
      </c>
    </row>
    <row r="116" spans="1:2" x14ac:dyDescent="0.3">
      <c r="A116" s="42" t="s">
        <v>246</v>
      </c>
      <c r="B116">
        <v>13970000</v>
      </c>
    </row>
    <row r="117" spans="1:2" x14ac:dyDescent="0.3">
      <c r="A117" s="42" t="s">
        <v>266</v>
      </c>
      <c r="B117">
        <v>13867000</v>
      </c>
    </row>
    <row r="118" spans="1:2" x14ac:dyDescent="0.3">
      <c r="A118" s="42" t="s">
        <v>182</v>
      </c>
      <c r="B118">
        <v>13860000</v>
      </c>
    </row>
    <row r="119" spans="1:2" x14ac:dyDescent="0.3">
      <c r="A119" s="42" t="s">
        <v>77</v>
      </c>
      <c r="B119">
        <v>13705000</v>
      </c>
    </row>
    <row r="120" spans="1:2" x14ac:dyDescent="0.3">
      <c r="A120" s="42" t="s">
        <v>176</v>
      </c>
      <c r="B120">
        <v>12597600</v>
      </c>
    </row>
    <row r="121" spans="1:2" x14ac:dyDescent="0.3">
      <c r="A121" s="42" t="s">
        <v>86</v>
      </c>
      <c r="B121">
        <v>12498500</v>
      </c>
    </row>
    <row r="122" spans="1:2" x14ac:dyDescent="0.3">
      <c r="A122" s="42" t="s">
        <v>297</v>
      </c>
      <c r="B122">
        <v>12478200</v>
      </c>
    </row>
    <row r="123" spans="1:2" x14ac:dyDescent="0.3">
      <c r="A123" s="42" t="s">
        <v>276</v>
      </c>
      <c r="B123">
        <v>11109000</v>
      </c>
    </row>
    <row r="124" spans="1:2" x14ac:dyDescent="0.3">
      <c r="A124" s="42" t="s">
        <v>170</v>
      </c>
      <c r="B124">
        <v>10080000</v>
      </c>
    </row>
    <row r="125" spans="1:2" x14ac:dyDescent="0.3">
      <c r="A125" s="42" t="s">
        <v>315</v>
      </c>
      <c r="B125">
        <v>9750000</v>
      </c>
    </row>
    <row r="126" spans="1:2" x14ac:dyDescent="0.3">
      <c r="A126" s="42" t="s">
        <v>180</v>
      </c>
      <c r="B126">
        <v>9660000</v>
      </c>
    </row>
    <row r="127" spans="1:2" x14ac:dyDescent="0.3">
      <c r="A127" s="42" t="s">
        <v>213</v>
      </c>
      <c r="B127">
        <v>9450000</v>
      </c>
    </row>
    <row r="128" spans="1:2" x14ac:dyDescent="0.3">
      <c r="A128" s="42" t="s">
        <v>156</v>
      </c>
      <c r="B128">
        <v>9098500</v>
      </c>
    </row>
    <row r="129" spans="1:2" x14ac:dyDescent="0.3">
      <c r="A129" s="42" t="s">
        <v>233</v>
      </c>
      <c r="B129">
        <v>8820000</v>
      </c>
    </row>
    <row r="130" spans="1:2" x14ac:dyDescent="0.3">
      <c r="A130" s="42" t="s">
        <v>303</v>
      </c>
      <c r="B130">
        <v>8576400</v>
      </c>
    </row>
    <row r="131" spans="1:2" x14ac:dyDescent="0.3">
      <c r="A131" s="42" t="s">
        <v>139</v>
      </c>
      <c r="B131">
        <v>8120000</v>
      </c>
    </row>
    <row r="132" spans="1:2" x14ac:dyDescent="0.3">
      <c r="A132" s="42" t="s">
        <v>323</v>
      </c>
      <c r="B132">
        <v>7798200</v>
      </c>
    </row>
    <row r="133" spans="1:2" x14ac:dyDescent="0.3">
      <c r="A133" s="42" t="s">
        <v>305</v>
      </c>
      <c r="B133">
        <v>6823200</v>
      </c>
    </row>
    <row r="134" spans="1:2" x14ac:dyDescent="0.3">
      <c r="A134" s="42" t="s">
        <v>130</v>
      </c>
      <c r="B134">
        <v>6720000</v>
      </c>
    </row>
    <row r="135" spans="1:2" x14ac:dyDescent="0.3">
      <c r="A135" s="42" t="s">
        <v>128</v>
      </c>
      <c r="B135">
        <v>6600000</v>
      </c>
    </row>
    <row r="136" spans="1:2" x14ac:dyDescent="0.3">
      <c r="A136" s="42" t="s">
        <v>228</v>
      </c>
      <c r="B136">
        <v>6600000</v>
      </c>
    </row>
    <row r="137" spans="1:2" x14ac:dyDescent="0.3">
      <c r="A137" s="42" t="s">
        <v>211</v>
      </c>
      <c r="B137">
        <v>6000000</v>
      </c>
    </row>
    <row r="138" spans="1:2" x14ac:dyDescent="0.3">
      <c r="A138" s="42" t="s">
        <v>283</v>
      </c>
      <c r="B138">
        <v>5848200</v>
      </c>
    </row>
    <row r="139" spans="1:2" x14ac:dyDescent="0.3">
      <c r="A139" s="42" t="s">
        <v>135</v>
      </c>
      <c r="B139">
        <v>5460000</v>
      </c>
    </row>
    <row r="140" spans="1:2" x14ac:dyDescent="0.3">
      <c r="A140" s="42" t="s">
        <v>100</v>
      </c>
      <c r="B140">
        <v>5337000</v>
      </c>
    </row>
    <row r="141" spans="1:2" x14ac:dyDescent="0.3">
      <c r="A141" s="42" t="s">
        <v>162</v>
      </c>
      <c r="B141">
        <v>5190000</v>
      </c>
    </row>
    <row r="142" spans="1:2" x14ac:dyDescent="0.3">
      <c r="A142" s="42" t="s">
        <v>287</v>
      </c>
      <c r="B142">
        <v>5070000</v>
      </c>
    </row>
    <row r="143" spans="1:2" x14ac:dyDescent="0.3">
      <c r="A143" s="42" t="s">
        <v>270</v>
      </c>
      <c r="B143">
        <v>4750000</v>
      </c>
    </row>
    <row r="144" spans="1:2" x14ac:dyDescent="0.3">
      <c r="A144" s="42" t="s">
        <v>230</v>
      </c>
      <c r="B144">
        <v>4620000</v>
      </c>
    </row>
    <row r="145" spans="1:2" x14ac:dyDescent="0.3">
      <c r="A145" s="42" t="s">
        <v>274</v>
      </c>
      <c r="B145">
        <v>4558200</v>
      </c>
    </row>
    <row r="146" spans="1:2" x14ac:dyDescent="0.3">
      <c r="A146" s="42" t="s">
        <v>189</v>
      </c>
      <c r="B146">
        <v>4500000</v>
      </c>
    </row>
    <row r="147" spans="1:2" x14ac:dyDescent="0.3">
      <c r="A147" s="42" t="s">
        <v>261</v>
      </c>
      <c r="B147">
        <v>3960000</v>
      </c>
    </row>
    <row r="148" spans="1:2" x14ac:dyDescent="0.3">
      <c r="A148" s="42" t="s">
        <v>285</v>
      </c>
      <c r="B148">
        <v>3315000</v>
      </c>
    </row>
    <row r="149" spans="1:2" x14ac:dyDescent="0.3">
      <c r="A149" s="42" t="s">
        <v>137</v>
      </c>
      <c r="B149">
        <v>2990000</v>
      </c>
    </row>
    <row r="150" spans="1:2" x14ac:dyDescent="0.3">
      <c r="A150" s="42" t="s">
        <v>95</v>
      </c>
      <c r="B150">
        <v>2795500</v>
      </c>
    </row>
    <row r="151" spans="1:2" x14ac:dyDescent="0.3">
      <c r="A151" s="42" t="s">
        <v>295</v>
      </c>
      <c r="B151">
        <v>2730000</v>
      </c>
    </row>
    <row r="152" spans="1:2" x14ac:dyDescent="0.3">
      <c r="A152" s="42" t="s">
        <v>88</v>
      </c>
      <c r="B152">
        <v>2500000</v>
      </c>
    </row>
    <row r="153" spans="1:2" x14ac:dyDescent="0.3">
      <c r="A153" s="42" t="s">
        <v>236</v>
      </c>
      <c r="B153">
        <v>2397000</v>
      </c>
    </row>
    <row r="154" spans="1:2" x14ac:dyDescent="0.3">
      <c r="A154" s="42" t="s">
        <v>326</v>
      </c>
      <c r="B154">
        <v>2198200</v>
      </c>
    </row>
    <row r="155" spans="1:2" x14ac:dyDescent="0.3">
      <c r="A155" s="42" t="s">
        <v>301</v>
      </c>
      <c r="B155">
        <v>2145000</v>
      </c>
    </row>
    <row r="156" spans="1:2" x14ac:dyDescent="0.3">
      <c r="A156" s="42" t="s">
        <v>311</v>
      </c>
      <c r="B156">
        <v>1950000</v>
      </c>
    </row>
    <row r="157" spans="1:2" x14ac:dyDescent="0.3">
      <c r="A157" s="42" t="s">
        <v>203</v>
      </c>
      <c r="B157">
        <v>1797600</v>
      </c>
    </row>
    <row r="158" spans="1:2" x14ac:dyDescent="0.3">
      <c r="A158" s="42" t="s">
        <v>141</v>
      </c>
      <c r="B158">
        <v>1560000</v>
      </c>
    </row>
    <row r="159" spans="1:2" x14ac:dyDescent="0.3">
      <c r="A159" s="42" t="s">
        <v>143</v>
      </c>
      <c r="B159">
        <v>1260000</v>
      </c>
    </row>
    <row r="160" spans="1:2" x14ac:dyDescent="0.3">
      <c r="A160" s="42" t="s">
        <v>172</v>
      </c>
      <c r="B160">
        <v>840000</v>
      </c>
    </row>
    <row r="161" spans="1:2" x14ac:dyDescent="0.3">
      <c r="A161" s="42" t="s">
        <v>116</v>
      </c>
      <c r="B161">
        <v>820000</v>
      </c>
    </row>
    <row r="162" spans="1:2" x14ac:dyDescent="0.3">
      <c r="A162" s="42" t="s">
        <v>309</v>
      </c>
      <c r="B162">
        <v>780000</v>
      </c>
    </row>
    <row r="163" spans="1:2" x14ac:dyDescent="0.3">
      <c r="A163" s="42" t="s">
        <v>174</v>
      </c>
      <c r="B163">
        <v>560000</v>
      </c>
    </row>
    <row r="164" spans="1:2" x14ac:dyDescent="0.3">
      <c r="A164" s="42" t="s">
        <v>313</v>
      </c>
      <c r="B164">
        <v>390000</v>
      </c>
    </row>
    <row r="165" spans="1:2" x14ac:dyDescent="0.3">
      <c r="A165" s="42" t="s">
        <v>321</v>
      </c>
      <c r="B165">
        <v>195000</v>
      </c>
    </row>
    <row r="166" spans="1:2" x14ac:dyDescent="0.3">
      <c r="A166" s="42" t="s">
        <v>272</v>
      </c>
      <c r="B166">
        <v>190000</v>
      </c>
    </row>
    <row r="167" spans="1:2" x14ac:dyDescent="0.3">
      <c r="A167" s="42" t="s">
        <v>164</v>
      </c>
      <c r="B167">
        <v>140000</v>
      </c>
    </row>
    <row r="168" spans="1:2" x14ac:dyDescent="0.3">
      <c r="A168" s="42" t="s">
        <v>93</v>
      </c>
      <c r="B168">
        <v>100000</v>
      </c>
    </row>
    <row r="169" spans="1:2" x14ac:dyDescent="0.3">
      <c r="A169" s="42" t="s">
        <v>36</v>
      </c>
      <c r="B169">
        <v>4288646800</v>
      </c>
    </row>
  </sheetData>
  <mergeCells count="6">
    <mergeCell ref="I45:K45"/>
    <mergeCell ref="A44:C44"/>
    <mergeCell ref="A45:C45"/>
    <mergeCell ref="E44:G44"/>
    <mergeCell ref="E45:G45"/>
    <mergeCell ref="I44:K44"/>
  </mergeCell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16479-FDA4-4530-9E04-014DC87D6108}">
  <dimension ref="A1:Q175"/>
  <sheetViews>
    <sheetView showGridLines="0" topLeftCell="B12" zoomScale="49" zoomScaleNormal="90" workbookViewId="0">
      <selection activeCell="H42" sqref="H42"/>
    </sheetView>
  </sheetViews>
  <sheetFormatPr defaultRowHeight="12.75" customHeight="1" x14ac:dyDescent="0.3"/>
  <cols>
    <col min="1" max="1" width="14.1796875" bestFit="1" customWidth="1"/>
    <col min="2" max="2" width="17.54296875" bestFit="1" customWidth="1"/>
    <col min="3" max="3" width="13.54296875" bestFit="1" customWidth="1"/>
    <col min="4" max="4" width="16.7265625" bestFit="1" customWidth="1"/>
    <col min="5" max="6" width="11.81640625" bestFit="1" customWidth="1"/>
    <col min="7" max="10" width="9.1796875" bestFit="1" customWidth="1"/>
    <col min="11" max="11" width="12.453125" customWidth="1"/>
    <col min="12" max="12" width="13.7265625" customWidth="1"/>
    <col min="13" max="15" width="8.1796875" bestFit="1" customWidth="1"/>
    <col min="16" max="84" width="7.54296875" bestFit="1" customWidth="1"/>
    <col min="85" max="342" width="8.54296875" bestFit="1" customWidth="1"/>
    <col min="343" max="443" width="9.7265625" bestFit="1" customWidth="1"/>
    <col min="444" max="444" width="7.1796875" bestFit="1" customWidth="1"/>
    <col min="445" max="445" width="11.54296875" bestFit="1" customWidth="1"/>
  </cols>
  <sheetData>
    <row r="1" spans="1:17" ht="13" x14ac:dyDescent="0.3">
      <c r="A1" s="92" t="s">
        <v>338</v>
      </c>
      <c r="B1" s="92"/>
      <c r="C1" s="92"/>
      <c r="D1" s="92"/>
      <c r="E1" s="92"/>
      <c r="F1" s="92"/>
      <c r="G1" s="92"/>
      <c r="H1" s="92"/>
      <c r="K1" s="48" t="s">
        <v>339</v>
      </c>
      <c r="L1" s="69" t="s">
        <v>340</v>
      </c>
      <c r="M1" s="69" t="s">
        <v>341</v>
      </c>
    </row>
    <row r="2" spans="1:17" ht="13" x14ac:dyDescent="0.3">
      <c r="A2" s="92"/>
      <c r="B2" s="92"/>
      <c r="C2" s="92"/>
      <c r="D2" s="92"/>
      <c r="E2" s="92"/>
      <c r="F2" s="92"/>
      <c r="G2" s="92"/>
      <c r="H2" s="92"/>
      <c r="K2" s="49" t="s">
        <v>10</v>
      </c>
      <c r="L2" s="72">
        <f>H17/G17</f>
        <v>1.1088571428571428</v>
      </c>
      <c r="M2" s="72"/>
    </row>
    <row r="3" spans="1:17" ht="12.75" customHeight="1" x14ac:dyDescent="0.3">
      <c r="K3" s="49" t="s">
        <v>11</v>
      </c>
      <c r="L3" s="72">
        <f>H18/G18</f>
        <v>0.68300000000000005</v>
      </c>
      <c r="M3" s="72">
        <f>1-L3</f>
        <v>0.31699999999999995</v>
      </c>
    </row>
    <row r="4" spans="1:17" ht="13" x14ac:dyDescent="0.3">
      <c r="D4" s="41" t="s">
        <v>331</v>
      </c>
      <c r="E4" t="s">
        <v>332</v>
      </c>
      <c r="F4" t="s">
        <v>342</v>
      </c>
      <c r="G4" s="47" t="s">
        <v>343</v>
      </c>
      <c r="H4" s="46"/>
      <c r="I4" s="46"/>
      <c r="K4" s="49" t="s">
        <v>12</v>
      </c>
      <c r="L4" s="72">
        <f>H19/G19</f>
        <v>0.90600000000000003</v>
      </c>
      <c r="M4" s="72">
        <f>1-L4</f>
        <v>9.3999999999999972E-2</v>
      </c>
    </row>
    <row r="5" spans="1:17" ht="13" x14ac:dyDescent="0.3">
      <c r="D5" s="42">
        <v>3</v>
      </c>
      <c r="E5">
        <v>438632500</v>
      </c>
      <c r="F5">
        <v>142500</v>
      </c>
      <c r="G5" s="93">
        <f>SUM(E5:E7)</f>
        <v>965771800</v>
      </c>
      <c r="H5" s="93"/>
      <c r="I5" s="93"/>
    </row>
    <row r="6" spans="1:17" ht="13" x14ac:dyDescent="0.3">
      <c r="D6" s="42">
        <v>4</v>
      </c>
      <c r="E6">
        <v>98778300</v>
      </c>
      <c r="F6">
        <v>71700</v>
      </c>
    </row>
    <row r="7" spans="1:17" ht="13" x14ac:dyDescent="0.3">
      <c r="D7" s="42">
        <v>5</v>
      </c>
      <c r="E7">
        <v>428361000</v>
      </c>
      <c r="F7">
        <v>114000</v>
      </c>
      <c r="G7" s="90" t="s">
        <v>344</v>
      </c>
      <c r="H7" s="90"/>
      <c r="I7" s="90"/>
    </row>
    <row r="8" spans="1:17" ht="13" x14ac:dyDescent="0.3">
      <c r="D8" s="42" t="s">
        <v>36</v>
      </c>
      <c r="E8">
        <v>965771800</v>
      </c>
      <c r="F8">
        <v>328200</v>
      </c>
      <c r="G8" s="96">
        <f>SUM(F5:F7)</f>
        <v>328200</v>
      </c>
      <c r="H8" s="96"/>
      <c r="I8" s="96"/>
    </row>
    <row r="9" spans="1:17" ht="13" x14ac:dyDescent="0.3">
      <c r="G9" s="90" t="s">
        <v>345</v>
      </c>
      <c r="H9" s="90"/>
      <c r="I9" s="90"/>
    </row>
    <row r="10" spans="1:17" ht="13" x14ac:dyDescent="0.3">
      <c r="G10" s="97">
        <f>SUM(B16:B18)</f>
        <v>6413</v>
      </c>
      <c r="H10" s="97"/>
      <c r="I10" s="97"/>
    </row>
    <row r="11" spans="1:17" ht="13" x14ac:dyDescent="0.3">
      <c r="G11" s="94" t="s">
        <v>346</v>
      </c>
      <c r="H11" s="94"/>
    </row>
    <row r="12" spans="1:17" ht="13" x14ac:dyDescent="0.3">
      <c r="G12" s="95">
        <f>G10/7000</f>
        <v>0.91614285714285715</v>
      </c>
      <c r="H12" s="95"/>
    </row>
    <row r="13" spans="1:17" ht="18" x14ac:dyDescent="0.4">
      <c r="A13" s="41" t="s">
        <v>331</v>
      </c>
      <c r="B13" t="s">
        <v>334</v>
      </c>
      <c r="D13" s="91" t="s">
        <v>347</v>
      </c>
      <c r="E13" s="91"/>
      <c r="F13" s="91"/>
      <c r="G13" s="91"/>
      <c r="H13" s="91"/>
      <c r="I13" s="91"/>
      <c r="J13" s="91"/>
      <c r="K13" s="91"/>
      <c r="L13" s="91"/>
      <c r="M13" s="91"/>
      <c r="N13" s="91"/>
      <c r="O13" s="91"/>
      <c r="P13" s="91"/>
      <c r="Q13" s="91"/>
    </row>
    <row r="14" spans="1:17" ht="13" x14ac:dyDescent="0.3">
      <c r="A14" s="42">
        <v>1</v>
      </c>
      <c r="B14">
        <v>1816</v>
      </c>
      <c r="D14" s="41" t="s">
        <v>328</v>
      </c>
      <c r="E14" t="s">
        <v>348</v>
      </c>
    </row>
    <row r="15" spans="1:17" ht="13" x14ac:dyDescent="0.3">
      <c r="A15" s="42">
        <v>2</v>
      </c>
      <c r="B15">
        <v>2010</v>
      </c>
    </row>
    <row r="16" spans="1:17" ht="13" x14ac:dyDescent="0.3">
      <c r="A16" s="42">
        <v>3</v>
      </c>
      <c r="B16">
        <v>2730</v>
      </c>
      <c r="D16" s="41" t="s">
        <v>331</v>
      </c>
      <c r="E16" t="s">
        <v>334</v>
      </c>
      <c r="F16" s="48" t="s">
        <v>339</v>
      </c>
      <c r="G16" s="48" t="s">
        <v>349</v>
      </c>
      <c r="H16" s="70" t="s">
        <v>350</v>
      </c>
      <c r="I16" s="69" t="s">
        <v>340</v>
      </c>
      <c r="J16" s="69" t="s">
        <v>341</v>
      </c>
    </row>
    <row r="17" spans="1:10" ht="13" x14ac:dyDescent="0.3">
      <c r="A17" s="42">
        <v>4</v>
      </c>
      <c r="B17">
        <v>602</v>
      </c>
      <c r="D17" s="42" t="s">
        <v>72</v>
      </c>
      <c r="E17">
        <v>3881</v>
      </c>
      <c r="F17" s="49" t="s">
        <v>10</v>
      </c>
      <c r="G17" s="49">
        <v>3500</v>
      </c>
      <c r="H17" s="71">
        <f>E17</f>
        <v>3881</v>
      </c>
      <c r="I17" s="69">
        <f>H17/G17</f>
        <v>1.1088571428571428</v>
      </c>
      <c r="J17" s="69">
        <v>0</v>
      </c>
    </row>
    <row r="18" spans="1:10" ht="13" x14ac:dyDescent="0.3">
      <c r="A18" s="42">
        <v>5</v>
      </c>
      <c r="B18">
        <v>3081</v>
      </c>
      <c r="D18" s="42" t="s">
        <v>63</v>
      </c>
      <c r="E18">
        <v>1366</v>
      </c>
      <c r="F18" s="49" t="s">
        <v>11</v>
      </c>
      <c r="G18" s="49">
        <v>2000</v>
      </c>
      <c r="H18" s="71">
        <f t="shared" ref="H18:H20" si="0">E18</f>
        <v>1366</v>
      </c>
      <c r="I18" s="69">
        <f>H18/G18</f>
        <v>0.68300000000000005</v>
      </c>
      <c r="J18" s="69">
        <f>1-I18</f>
        <v>0.31699999999999995</v>
      </c>
    </row>
    <row r="19" spans="1:10" ht="13" x14ac:dyDescent="0.3">
      <c r="A19" s="42">
        <v>6</v>
      </c>
      <c r="B19">
        <v>2185</v>
      </c>
      <c r="D19" s="42" t="s">
        <v>131</v>
      </c>
      <c r="E19">
        <v>1359</v>
      </c>
      <c r="F19" s="49" t="s">
        <v>12</v>
      </c>
      <c r="G19" s="49">
        <v>1500</v>
      </c>
      <c r="H19" s="71">
        <f t="shared" si="0"/>
        <v>1359</v>
      </c>
      <c r="I19" s="69">
        <f>H19/G19</f>
        <v>0.90600000000000003</v>
      </c>
      <c r="J19" s="69">
        <f>1-I19</f>
        <v>9.3999999999999972E-2</v>
      </c>
    </row>
    <row r="20" spans="1:10" ht="13" x14ac:dyDescent="0.3">
      <c r="A20" s="42">
        <v>7</v>
      </c>
      <c r="B20">
        <v>2179</v>
      </c>
      <c r="D20" s="42" t="s">
        <v>36</v>
      </c>
      <c r="E20">
        <v>6606</v>
      </c>
      <c r="F20" s="49" t="s">
        <v>36</v>
      </c>
      <c r="G20" s="49">
        <f>SUM(G17:G19)</f>
        <v>7000</v>
      </c>
      <c r="H20" s="71">
        <f t="shared" si="0"/>
        <v>6606</v>
      </c>
      <c r="I20" s="69"/>
      <c r="J20" s="69"/>
    </row>
    <row r="21" spans="1:10" ht="13" x14ac:dyDescent="0.3">
      <c r="A21" s="42">
        <v>8</v>
      </c>
      <c r="B21">
        <v>3078</v>
      </c>
    </row>
    <row r="22" spans="1:10" ht="13" x14ac:dyDescent="0.3">
      <c r="A22" s="42">
        <v>9</v>
      </c>
      <c r="B22">
        <v>2283</v>
      </c>
      <c r="D22" s="41" t="s">
        <v>329</v>
      </c>
      <c r="E22" t="s">
        <v>348</v>
      </c>
    </row>
    <row r="23" spans="1:10" ht="13" x14ac:dyDescent="0.3">
      <c r="A23" s="42">
        <v>10</v>
      </c>
      <c r="B23">
        <v>3094</v>
      </c>
    </row>
    <row r="24" spans="1:10" ht="13" x14ac:dyDescent="0.3">
      <c r="A24" s="42">
        <v>11</v>
      </c>
      <c r="B24">
        <v>3898</v>
      </c>
      <c r="D24" s="41" t="s">
        <v>334</v>
      </c>
      <c r="E24" s="41" t="s">
        <v>333</v>
      </c>
    </row>
    <row r="25" spans="1:10" ht="13" x14ac:dyDescent="0.3">
      <c r="A25" s="42">
        <v>12</v>
      </c>
      <c r="B25">
        <v>1628</v>
      </c>
      <c r="D25" s="41" t="s">
        <v>331</v>
      </c>
      <c r="E25" t="s">
        <v>32</v>
      </c>
      <c r="F25" t="s">
        <v>67</v>
      </c>
      <c r="G25" t="s">
        <v>259</v>
      </c>
      <c r="H25" t="s">
        <v>36</v>
      </c>
    </row>
    <row r="26" spans="1:10" ht="13" x14ac:dyDescent="0.3">
      <c r="A26" s="42" t="s">
        <v>351</v>
      </c>
      <c r="D26" s="42" t="s">
        <v>72</v>
      </c>
      <c r="E26">
        <v>816</v>
      </c>
      <c r="F26">
        <v>2479</v>
      </c>
      <c r="G26">
        <v>457</v>
      </c>
      <c r="H26">
        <v>3752</v>
      </c>
    </row>
    <row r="27" spans="1:10" ht="13" x14ac:dyDescent="0.3">
      <c r="A27" s="42" t="s">
        <v>36</v>
      </c>
      <c r="B27">
        <v>28584</v>
      </c>
      <c r="D27" s="42" t="s">
        <v>63</v>
      </c>
      <c r="E27">
        <v>292</v>
      </c>
      <c r="F27">
        <v>937</v>
      </c>
      <c r="G27">
        <v>73</v>
      </c>
      <c r="H27">
        <v>1302</v>
      </c>
    </row>
    <row r="28" spans="1:10" ht="13" x14ac:dyDescent="0.3">
      <c r="D28" s="42" t="s">
        <v>131</v>
      </c>
      <c r="E28">
        <v>299</v>
      </c>
      <c r="F28">
        <v>994</v>
      </c>
      <c r="G28">
        <v>66</v>
      </c>
      <c r="H28">
        <v>1359</v>
      </c>
    </row>
    <row r="29" spans="1:10" ht="13" x14ac:dyDescent="0.3">
      <c r="D29" s="42" t="s">
        <v>36</v>
      </c>
      <c r="E29">
        <v>1407</v>
      </c>
      <c r="F29">
        <v>4410</v>
      </c>
      <c r="G29">
        <v>596</v>
      </c>
      <c r="H29">
        <v>6413</v>
      </c>
    </row>
    <row r="30" spans="1:10" ht="13" x14ac:dyDescent="0.3">
      <c r="A30" s="41" t="s">
        <v>329</v>
      </c>
      <c r="B30" t="s">
        <v>348</v>
      </c>
      <c r="D30" s="53" t="s">
        <v>352</v>
      </c>
      <c r="E30">
        <f>AVERAGE(E26:E28)</f>
        <v>469</v>
      </c>
      <c r="F30">
        <f t="shared" ref="F30:G30" si="1">AVERAGE(F26:F28)</f>
        <v>1470</v>
      </c>
      <c r="G30">
        <f t="shared" si="1"/>
        <v>198.66666666666666</v>
      </c>
    </row>
    <row r="32" spans="1:10" ht="13" x14ac:dyDescent="0.3">
      <c r="A32" s="41" t="s">
        <v>331</v>
      </c>
      <c r="B32" t="s">
        <v>332</v>
      </c>
      <c r="D32" s="88" t="s">
        <v>10</v>
      </c>
      <c r="E32" s="88"/>
      <c r="F32" s="88"/>
      <c r="G32" s="88"/>
      <c r="H32" s="88"/>
    </row>
    <row r="33" spans="1:8" ht="13" x14ac:dyDescent="0.3">
      <c r="A33" s="42" t="s">
        <v>67</v>
      </c>
      <c r="B33">
        <v>636153000</v>
      </c>
      <c r="D33" s="42" t="s">
        <v>28</v>
      </c>
      <c r="E33" t="s">
        <v>32</v>
      </c>
      <c r="F33" t="s">
        <v>67</v>
      </c>
      <c r="G33" t="s">
        <v>259</v>
      </c>
      <c r="H33" t="s">
        <v>352</v>
      </c>
    </row>
    <row r="34" spans="1:8" ht="13" x14ac:dyDescent="0.3">
      <c r="A34" s="42" t="s">
        <v>32</v>
      </c>
      <c r="B34">
        <v>214236600</v>
      </c>
      <c r="D34" s="42" t="s">
        <v>349</v>
      </c>
      <c r="E34">
        <v>1000</v>
      </c>
      <c r="F34">
        <v>2000</v>
      </c>
      <c r="G34">
        <v>500</v>
      </c>
    </row>
    <row r="35" spans="1:8" ht="13" x14ac:dyDescent="0.3">
      <c r="A35" s="42" t="s">
        <v>259</v>
      </c>
      <c r="B35">
        <v>115382200</v>
      </c>
      <c r="D35" s="42" t="s">
        <v>350</v>
      </c>
      <c r="E35">
        <v>816</v>
      </c>
      <c r="F35">
        <v>2479</v>
      </c>
      <c r="G35">
        <v>457</v>
      </c>
    </row>
    <row r="36" spans="1:8" ht="13" x14ac:dyDescent="0.3">
      <c r="A36" s="42" t="s">
        <v>36</v>
      </c>
      <c r="B36">
        <v>965771800</v>
      </c>
      <c r="D36" s="42" t="s">
        <v>353</v>
      </c>
      <c r="E36" s="51">
        <f>E35/E34</f>
        <v>0.81599999999999995</v>
      </c>
      <c r="F36" s="51">
        <f t="shared" ref="F36:G36" si="2">F35/F34</f>
        <v>1.2395</v>
      </c>
      <c r="G36" s="51">
        <f t="shared" si="2"/>
        <v>0.91400000000000003</v>
      </c>
      <c r="H36" s="52">
        <f>AVERAGE(E36:G36)</f>
        <v>0.98983333333333334</v>
      </c>
    </row>
    <row r="38" spans="1:8" ht="13" x14ac:dyDescent="0.3">
      <c r="D38" s="88" t="s">
        <v>11</v>
      </c>
      <c r="E38" s="88"/>
      <c r="F38" s="88"/>
      <c r="G38" s="88"/>
    </row>
    <row r="39" spans="1:8" ht="13" x14ac:dyDescent="0.3">
      <c r="D39" s="42" t="s">
        <v>28</v>
      </c>
      <c r="E39" t="s">
        <v>32</v>
      </c>
      <c r="F39" t="s">
        <v>67</v>
      </c>
      <c r="G39" t="s">
        <v>259</v>
      </c>
      <c r="H39" t="s">
        <v>352</v>
      </c>
    </row>
    <row r="40" spans="1:8" ht="13" x14ac:dyDescent="0.3">
      <c r="D40" s="42" t="s">
        <v>349</v>
      </c>
      <c r="E40">
        <v>500</v>
      </c>
      <c r="F40">
        <v>900</v>
      </c>
      <c r="G40">
        <v>600</v>
      </c>
    </row>
    <row r="41" spans="1:8" ht="13" x14ac:dyDescent="0.3">
      <c r="D41" s="42" t="s">
        <v>350</v>
      </c>
      <c r="E41">
        <v>292</v>
      </c>
      <c r="F41">
        <v>937</v>
      </c>
      <c r="G41">
        <v>73</v>
      </c>
    </row>
    <row r="42" spans="1:8" ht="13" x14ac:dyDescent="0.3">
      <c r="D42" s="42" t="s">
        <v>353</v>
      </c>
      <c r="E42" s="51">
        <f>E41/E40</f>
        <v>0.58399999999999996</v>
      </c>
      <c r="F42" s="51">
        <f t="shared" ref="F42" si="3">F41/F40</f>
        <v>1.0411111111111111</v>
      </c>
      <c r="G42" s="51">
        <f t="shared" ref="G42" si="4">G41/G40</f>
        <v>0.12166666666666667</v>
      </c>
      <c r="H42" s="52">
        <f>AVERAGE(E42:G42)</f>
        <v>0.58225925925925914</v>
      </c>
    </row>
    <row r="44" spans="1:8" ht="13" x14ac:dyDescent="0.3">
      <c r="D44" s="88" t="s">
        <v>12</v>
      </c>
      <c r="E44" s="88"/>
      <c r="F44" s="88"/>
      <c r="G44" s="88"/>
      <c r="H44" t="s">
        <v>352</v>
      </c>
    </row>
    <row r="45" spans="1:8" ht="13" x14ac:dyDescent="0.3">
      <c r="D45" s="42" t="s">
        <v>28</v>
      </c>
      <c r="E45" t="s">
        <v>32</v>
      </c>
      <c r="F45" t="s">
        <v>67</v>
      </c>
      <c r="G45" t="s">
        <v>259</v>
      </c>
    </row>
    <row r="46" spans="1:8" ht="13" x14ac:dyDescent="0.3">
      <c r="D46" s="42" t="s">
        <v>349</v>
      </c>
      <c r="E46" s="25">
        <v>300</v>
      </c>
      <c r="F46" s="25">
        <v>900</v>
      </c>
      <c r="G46" s="29">
        <v>300</v>
      </c>
    </row>
    <row r="47" spans="1:8" ht="13" x14ac:dyDescent="0.3">
      <c r="D47" s="42" t="s">
        <v>350</v>
      </c>
      <c r="E47">
        <v>299</v>
      </c>
      <c r="F47">
        <v>994</v>
      </c>
      <c r="G47">
        <v>66</v>
      </c>
    </row>
    <row r="48" spans="1:8" ht="13" x14ac:dyDescent="0.3">
      <c r="D48" s="42" t="s">
        <v>353</v>
      </c>
      <c r="E48" s="51">
        <f>E47/E46</f>
        <v>0.9966666666666667</v>
      </c>
      <c r="F48" s="51">
        <f t="shared" ref="F48" si="5">F47/F46</f>
        <v>1.1044444444444443</v>
      </c>
      <c r="G48" s="51">
        <f t="shared" ref="G48" si="6">G47/G46</f>
        <v>0.22</v>
      </c>
      <c r="H48" s="52">
        <f>AVERAGE(E48:G48)</f>
        <v>0.77370370370370367</v>
      </c>
    </row>
    <row r="50" spans="1:12" ht="13" x14ac:dyDescent="0.3">
      <c r="E50" s="88" t="s">
        <v>353</v>
      </c>
      <c r="F50" s="88"/>
      <c r="G50" s="88"/>
    </row>
    <row r="51" spans="1:12" ht="13" x14ac:dyDescent="0.3">
      <c r="D51" s="42" t="s">
        <v>28</v>
      </c>
      <c r="E51" t="s">
        <v>32</v>
      </c>
      <c r="F51" t="s">
        <v>67</v>
      </c>
      <c r="G51" t="s">
        <v>259</v>
      </c>
    </row>
    <row r="52" spans="1:12" ht="13" x14ac:dyDescent="0.3">
      <c r="D52" s="42" t="s">
        <v>10</v>
      </c>
      <c r="E52" s="51">
        <v>0.81599999999999995</v>
      </c>
      <c r="F52" s="51">
        <v>1.2395</v>
      </c>
      <c r="G52" s="51">
        <v>0.91400000000000003</v>
      </c>
    </row>
    <row r="53" spans="1:12" ht="13" x14ac:dyDescent="0.3">
      <c r="D53" s="42" t="s">
        <v>11</v>
      </c>
      <c r="E53" s="51">
        <v>0.58399999999999996</v>
      </c>
      <c r="F53" s="51">
        <v>1.0411111111111111</v>
      </c>
      <c r="G53" s="51">
        <v>0.12166666666666667</v>
      </c>
    </row>
    <row r="54" spans="1:12" ht="13" x14ac:dyDescent="0.3">
      <c r="D54" s="42" t="s">
        <v>354</v>
      </c>
      <c r="E54" s="51">
        <v>0.9966666666666667</v>
      </c>
      <c r="F54" s="51">
        <v>1.1044444444444443</v>
      </c>
      <c r="G54" s="51">
        <v>0.22</v>
      </c>
    </row>
    <row r="57" spans="1:12" ht="13" x14ac:dyDescent="0.3">
      <c r="A57" s="90" t="s">
        <v>355</v>
      </c>
      <c r="B57" s="90"/>
      <c r="C57" s="90"/>
      <c r="D57" s="90"/>
      <c r="E57" s="90"/>
      <c r="F57" s="90"/>
      <c r="G57" s="90"/>
      <c r="H57" s="90"/>
      <c r="I57" s="90"/>
      <c r="J57" s="90"/>
      <c r="K57" s="90"/>
      <c r="L57" s="90"/>
    </row>
    <row r="59" spans="1:12" ht="13" x14ac:dyDescent="0.3">
      <c r="A59" s="41" t="s">
        <v>329</v>
      </c>
      <c r="B59" t="s">
        <v>348</v>
      </c>
    </row>
    <row r="61" spans="1:12" ht="18" x14ac:dyDescent="0.4">
      <c r="A61" s="41" t="s">
        <v>331</v>
      </c>
      <c r="B61" t="s">
        <v>334</v>
      </c>
      <c r="C61" t="s">
        <v>356</v>
      </c>
      <c r="I61" s="77" t="s">
        <v>12</v>
      </c>
      <c r="J61" s="77"/>
      <c r="K61" s="77"/>
      <c r="L61" s="77"/>
    </row>
    <row r="62" spans="1:12" ht="13" x14ac:dyDescent="0.3">
      <c r="A62" s="42" t="s">
        <v>68</v>
      </c>
      <c r="B62">
        <v>6413</v>
      </c>
      <c r="C62">
        <v>6926.0399999999936</v>
      </c>
      <c r="I62" s="49"/>
      <c r="J62" s="58"/>
      <c r="K62" s="49" t="s">
        <v>357</v>
      </c>
      <c r="L62" s="49" t="s">
        <v>353</v>
      </c>
    </row>
    <row r="63" spans="1:12" ht="13" x14ac:dyDescent="0.3">
      <c r="A63" s="54" t="s">
        <v>69</v>
      </c>
      <c r="B63">
        <v>6413</v>
      </c>
      <c r="C63">
        <v>6926.0399999999936</v>
      </c>
      <c r="I63" s="59" t="s">
        <v>32</v>
      </c>
      <c r="J63">
        <v>148000</v>
      </c>
      <c r="K63" s="49">
        <v>149000</v>
      </c>
      <c r="L63" s="60">
        <f>J63/K63</f>
        <v>0.99328859060402686</v>
      </c>
    </row>
    <row r="64" spans="1:12" ht="13" x14ac:dyDescent="0.3">
      <c r="A64" s="42" t="s">
        <v>36</v>
      </c>
      <c r="B64">
        <v>6413</v>
      </c>
      <c r="C64">
        <v>6926.0399999999936</v>
      </c>
      <c r="I64" s="59" t="s">
        <v>67</v>
      </c>
      <c r="J64">
        <v>158225.80645161291</v>
      </c>
      <c r="K64" s="49">
        <v>149000</v>
      </c>
      <c r="L64" s="60">
        <f t="shared" ref="L64:L65" si="7">J64/K64</f>
        <v>1.0619181641047846</v>
      </c>
    </row>
    <row r="65" spans="1:12" ht="13" x14ac:dyDescent="0.3">
      <c r="I65" s="59" t="s">
        <v>259</v>
      </c>
      <c r="J65">
        <v>195000</v>
      </c>
      <c r="K65" s="49">
        <v>149000</v>
      </c>
      <c r="L65" s="60">
        <f t="shared" si="7"/>
        <v>1.3087248322147651</v>
      </c>
    </row>
    <row r="66" spans="1:12" ht="13" x14ac:dyDescent="0.3">
      <c r="A66" s="88" t="s">
        <v>353</v>
      </c>
      <c r="B66" s="88"/>
      <c r="C66" s="88"/>
    </row>
    <row r="67" spans="1:12" ht="18" x14ac:dyDescent="0.4">
      <c r="A67" t="s">
        <v>50</v>
      </c>
      <c r="B67" t="s">
        <v>349</v>
      </c>
      <c r="C67" t="s">
        <v>358</v>
      </c>
      <c r="D67" t="s">
        <v>353</v>
      </c>
      <c r="I67" s="98" t="s">
        <v>10</v>
      </c>
      <c r="J67" s="98"/>
      <c r="K67" s="98"/>
      <c r="L67" s="98"/>
    </row>
    <row r="68" spans="1:12" ht="13" x14ac:dyDescent="0.3">
      <c r="A68" t="s">
        <v>359</v>
      </c>
      <c r="B68">
        <v>7000</v>
      </c>
      <c r="C68">
        <f>B62</f>
        <v>6413</v>
      </c>
      <c r="D68" s="51">
        <f>C68/B68</f>
        <v>0.91614285714285715</v>
      </c>
      <c r="I68" s="49"/>
      <c r="J68" s="58"/>
      <c r="K68" s="49" t="s">
        <v>357</v>
      </c>
      <c r="L68" s="49" t="s">
        <v>353</v>
      </c>
    </row>
    <row r="69" spans="1:12" ht="13" x14ac:dyDescent="0.3">
      <c r="A69" t="s">
        <v>69</v>
      </c>
      <c r="B69">
        <v>7560</v>
      </c>
      <c r="C69">
        <f>C63</f>
        <v>6926.0399999999936</v>
      </c>
      <c r="D69" s="51">
        <f>C69/B69</f>
        <v>0.91614285714285626</v>
      </c>
      <c r="I69" s="59" t="s">
        <v>32</v>
      </c>
      <c r="J69" s="49">
        <v>148000</v>
      </c>
      <c r="K69" s="49">
        <v>149000</v>
      </c>
      <c r="L69" s="60">
        <f>J69/K69</f>
        <v>0.99328859060402686</v>
      </c>
    </row>
    <row r="70" spans="1:12" ht="13" x14ac:dyDescent="0.3">
      <c r="A70" s="41" t="s">
        <v>329</v>
      </c>
      <c r="B70" t="s">
        <v>348</v>
      </c>
      <c r="I70" s="59" t="s">
        <v>67</v>
      </c>
      <c r="J70" s="49">
        <v>145144.92753623187</v>
      </c>
      <c r="K70" s="49">
        <v>149000</v>
      </c>
      <c r="L70" s="60">
        <f t="shared" ref="L70:L71" si="8">J70/K70</f>
        <v>0.97412703044450921</v>
      </c>
    </row>
    <row r="71" spans="1:12" ht="13" x14ac:dyDescent="0.3">
      <c r="I71" s="59" t="s">
        <v>259</v>
      </c>
      <c r="J71" s="49">
        <v>192794.11764705883</v>
      </c>
      <c r="K71" s="49">
        <v>149000</v>
      </c>
      <c r="L71" s="60">
        <f t="shared" si="8"/>
        <v>1.2939202526648244</v>
      </c>
    </row>
    <row r="72" spans="1:12" ht="13" x14ac:dyDescent="0.3">
      <c r="A72" s="41" t="s">
        <v>360</v>
      </c>
      <c r="B72" s="41" t="s">
        <v>333</v>
      </c>
    </row>
    <row r="73" spans="1:12" ht="18" x14ac:dyDescent="0.4">
      <c r="B73" t="s">
        <v>68</v>
      </c>
      <c r="E73" t="s">
        <v>361</v>
      </c>
      <c r="F73" t="s">
        <v>36</v>
      </c>
      <c r="I73" s="77" t="s">
        <v>11</v>
      </c>
      <c r="J73" s="77"/>
      <c r="K73" s="77"/>
      <c r="L73" s="77"/>
    </row>
    <row r="74" spans="1:12" ht="13" x14ac:dyDescent="0.3">
      <c r="A74" s="41" t="s">
        <v>331</v>
      </c>
      <c r="B74" t="s">
        <v>32</v>
      </c>
      <c r="C74" t="s">
        <v>67</v>
      </c>
      <c r="D74" t="s">
        <v>259</v>
      </c>
      <c r="I74" s="49"/>
      <c r="J74" s="58" t="s">
        <v>362</v>
      </c>
      <c r="K74" s="49" t="s">
        <v>357</v>
      </c>
      <c r="L74" s="49" t="s">
        <v>353</v>
      </c>
    </row>
    <row r="75" spans="1:12" ht="13" x14ac:dyDescent="0.3">
      <c r="A75" s="42" t="s">
        <v>72</v>
      </c>
      <c r="B75">
        <v>148000</v>
      </c>
      <c r="C75">
        <v>145144.92753623187</v>
      </c>
      <c r="D75">
        <v>192794.11764705883</v>
      </c>
      <c r="E75">
        <v>151316.72597864768</v>
      </c>
      <c r="F75">
        <v>151316.72597864768</v>
      </c>
      <c r="I75" s="59" t="s">
        <v>32</v>
      </c>
      <c r="J75">
        <v>145500</v>
      </c>
      <c r="K75" s="49">
        <v>149000</v>
      </c>
      <c r="L75" s="60">
        <f>J75/K75</f>
        <v>0.97651006711409394</v>
      </c>
    </row>
    <row r="76" spans="1:12" ht="13" x14ac:dyDescent="0.3">
      <c r="A76" s="42" t="s">
        <v>63</v>
      </c>
      <c r="B76">
        <v>145500</v>
      </c>
      <c r="C76">
        <v>155760.86956521738</v>
      </c>
      <c r="D76">
        <v>192857.14285714287</v>
      </c>
      <c r="E76">
        <v>158253.96825396825</v>
      </c>
      <c r="F76">
        <v>158253.96825396825</v>
      </c>
      <c r="I76" s="59" t="s">
        <v>67</v>
      </c>
      <c r="J76">
        <v>155760.86956521738</v>
      </c>
      <c r="K76" s="49">
        <v>149000</v>
      </c>
      <c r="L76" s="60">
        <f t="shared" ref="L76:L77" si="9">J76/K76</f>
        <v>1.0453749635249487</v>
      </c>
    </row>
    <row r="77" spans="1:12" ht="13" x14ac:dyDescent="0.3">
      <c r="A77" s="42" t="s">
        <v>131</v>
      </c>
      <c r="B77">
        <v>148000</v>
      </c>
      <c r="C77">
        <v>158225.80645161291</v>
      </c>
      <c r="D77">
        <v>195000</v>
      </c>
      <c r="E77">
        <v>164444.44444444444</v>
      </c>
      <c r="F77">
        <v>164444.44444444444</v>
      </c>
      <c r="I77" s="59" t="s">
        <v>259</v>
      </c>
      <c r="J77">
        <v>192857.14285714287</v>
      </c>
      <c r="K77" s="49">
        <v>149000</v>
      </c>
      <c r="L77" s="60">
        <f t="shared" si="9"/>
        <v>1.2943432406519655</v>
      </c>
    </row>
    <row r="78" spans="1:12" ht="13" x14ac:dyDescent="0.3">
      <c r="A78" s="42" t="s">
        <v>36</v>
      </c>
      <c r="B78">
        <v>146823.5294117647</v>
      </c>
      <c r="C78">
        <v>150734.59715639811</v>
      </c>
      <c r="D78">
        <v>193098.59154929579</v>
      </c>
      <c r="E78">
        <v>155363.32179930795</v>
      </c>
      <c r="F78">
        <v>155363.32179930795</v>
      </c>
    </row>
    <row r="100" spans="1:12" ht="13" x14ac:dyDescent="0.3">
      <c r="A100" s="41" t="s">
        <v>329</v>
      </c>
      <c r="B100" t="s">
        <v>348</v>
      </c>
    </row>
    <row r="102" spans="1:12" ht="13" x14ac:dyDescent="0.3">
      <c r="A102" s="41" t="s">
        <v>360</v>
      </c>
      <c r="B102" s="41" t="s">
        <v>333</v>
      </c>
    </row>
    <row r="103" spans="1:12" ht="13" x14ac:dyDescent="0.3">
      <c r="B103" t="s">
        <v>32</v>
      </c>
      <c r="C103" t="s">
        <v>363</v>
      </c>
      <c r="D103" t="s">
        <v>67</v>
      </c>
      <c r="E103" t="s">
        <v>364</v>
      </c>
      <c r="F103" t="s">
        <v>259</v>
      </c>
      <c r="G103" t="s">
        <v>365</v>
      </c>
      <c r="H103" t="s">
        <v>36</v>
      </c>
    </row>
    <row r="104" spans="1:12" ht="13" x14ac:dyDescent="0.3">
      <c r="A104" s="41" t="s">
        <v>331</v>
      </c>
      <c r="B104" t="s">
        <v>69</v>
      </c>
      <c r="D104" t="s">
        <v>69</v>
      </c>
      <c r="F104" t="s">
        <v>69</v>
      </c>
    </row>
    <row r="105" spans="1:12" ht="13" x14ac:dyDescent="0.3">
      <c r="A105" s="42" t="s">
        <v>72</v>
      </c>
      <c r="B105">
        <v>148000</v>
      </c>
      <c r="C105">
        <v>148000</v>
      </c>
      <c r="D105">
        <v>145144.92753623187</v>
      </c>
      <c r="E105">
        <v>145144.92753623187</v>
      </c>
      <c r="F105">
        <v>192794.11764705883</v>
      </c>
      <c r="G105">
        <v>192794.11764705883</v>
      </c>
      <c r="H105">
        <v>151316.72597864768</v>
      </c>
    </row>
    <row r="106" spans="1:12" ht="13" x14ac:dyDescent="0.3">
      <c r="A106" s="42" t="s">
        <v>63</v>
      </c>
      <c r="B106">
        <v>145500</v>
      </c>
      <c r="C106">
        <v>145500</v>
      </c>
      <c r="D106">
        <v>155760.86956521738</v>
      </c>
      <c r="E106">
        <v>155760.86956521738</v>
      </c>
      <c r="F106">
        <v>192857.14285714287</v>
      </c>
      <c r="G106">
        <v>192857.14285714287</v>
      </c>
      <c r="H106">
        <v>158253.96825396825</v>
      </c>
    </row>
    <row r="107" spans="1:12" ht="13" x14ac:dyDescent="0.3">
      <c r="A107" s="42" t="s">
        <v>131</v>
      </c>
      <c r="B107">
        <v>148000</v>
      </c>
      <c r="C107">
        <v>148000</v>
      </c>
      <c r="D107">
        <v>158225.80645161291</v>
      </c>
      <c r="E107">
        <v>158225.80645161291</v>
      </c>
      <c r="F107">
        <v>195000</v>
      </c>
      <c r="G107">
        <v>195000</v>
      </c>
      <c r="H107">
        <v>164444.44444444444</v>
      </c>
    </row>
    <row r="108" spans="1:12" ht="13" x14ac:dyDescent="0.3">
      <c r="A108" s="42" t="s">
        <v>36</v>
      </c>
      <c r="B108">
        <v>146823.5294117647</v>
      </c>
      <c r="C108">
        <v>146823.5294117647</v>
      </c>
      <c r="D108">
        <v>150734.59715639811</v>
      </c>
      <c r="E108">
        <v>150734.59715639811</v>
      </c>
      <c r="F108">
        <v>193098.59154929579</v>
      </c>
      <c r="G108">
        <v>193098.59154929579</v>
      </c>
      <c r="H108">
        <v>155363.32179930795</v>
      </c>
    </row>
    <row r="110" spans="1:12" ht="18" x14ac:dyDescent="0.4">
      <c r="A110" s="91" t="s">
        <v>6</v>
      </c>
      <c r="B110" s="91"/>
      <c r="C110" s="91"/>
      <c r="D110" s="91"/>
      <c r="E110" s="91"/>
      <c r="F110" s="91"/>
      <c r="G110" s="91"/>
      <c r="H110" s="91"/>
      <c r="I110" s="91"/>
      <c r="J110" s="91"/>
      <c r="K110" s="91"/>
      <c r="L110" s="91"/>
    </row>
    <row r="111" spans="1:12" ht="13" x14ac:dyDescent="0.3">
      <c r="A111" s="42"/>
    </row>
    <row r="112" spans="1:12" ht="13" x14ac:dyDescent="0.3">
      <c r="A112" s="41" t="s">
        <v>331</v>
      </c>
      <c r="B112" t="s">
        <v>334</v>
      </c>
      <c r="C112" t="s">
        <v>366</v>
      </c>
      <c r="D112" t="s">
        <v>367</v>
      </c>
      <c r="E112" t="s">
        <v>368</v>
      </c>
    </row>
    <row r="113" spans="1:5" ht="13" x14ac:dyDescent="0.3">
      <c r="A113" s="42">
        <v>1</v>
      </c>
      <c r="B113">
        <v>1816</v>
      </c>
      <c r="C113">
        <v>1</v>
      </c>
      <c r="D113">
        <v>0</v>
      </c>
    </row>
    <row r="114" spans="1:5" ht="13" x14ac:dyDescent="0.3">
      <c r="A114" s="42">
        <v>2</v>
      </c>
      <c r="B114">
        <v>2010</v>
      </c>
      <c r="C114">
        <v>2</v>
      </c>
      <c r="D114" s="61">
        <f t="shared" ref="D114:D124" si="10">(B114-B113)/B113</f>
        <v>0.10682819383259912</v>
      </c>
    </row>
    <row r="115" spans="1:5" ht="13" x14ac:dyDescent="0.3">
      <c r="A115" s="42">
        <v>3</v>
      </c>
      <c r="B115">
        <v>2730</v>
      </c>
      <c r="C115">
        <v>3</v>
      </c>
      <c r="D115" s="61">
        <f t="shared" si="10"/>
        <v>0.35820895522388058</v>
      </c>
      <c r="E115" s="62">
        <f>D115</f>
        <v>0.35820895522388058</v>
      </c>
    </row>
    <row r="116" spans="1:5" ht="13" x14ac:dyDescent="0.3">
      <c r="A116" s="42">
        <v>4</v>
      </c>
      <c r="B116">
        <v>602</v>
      </c>
      <c r="C116">
        <v>4</v>
      </c>
      <c r="D116" s="61">
        <f t="shared" si="10"/>
        <v>-0.77948717948717949</v>
      </c>
      <c r="E116" s="62">
        <f t="shared" ref="E116:E117" si="11">D116</f>
        <v>-0.77948717948717949</v>
      </c>
    </row>
    <row r="117" spans="1:5" ht="13" x14ac:dyDescent="0.3">
      <c r="A117" s="42">
        <v>5</v>
      </c>
      <c r="B117">
        <v>3081</v>
      </c>
      <c r="C117">
        <v>5</v>
      </c>
      <c r="D117" s="61">
        <f t="shared" si="10"/>
        <v>4.117940199335548</v>
      </c>
      <c r="E117" s="62">
        <f t="shared" si="11"/>
        <v>4.117940199335548</v>
      </c>
    </row>
    <row r="118" spans="1:5" ht="13" x14ac:dyDescent="0.3">
      <c r="A118" s="42">
        <v>6</v>
      </c>
      <c r="B118">
        <v>2185</v>
      </c>
      <c r="C118">
        <v>6</v>
      </c>
      <c r="D118" s="61">
        <f t="shared" si="10"/>
        <v>-0.29081467056150601</v>
      </c>
    </row>
    <row r="119" spans="1:5" ht="13" x14ac:dyDescent="0.3">
      <c r="A119" s="42">
        <v>7</v>
      </c>
      <c r="B119">
        <v>2179</v>
      </c>
      <c r="C119">
        <v>7</v>
      </c>
      <c r="D119" s="61">
        <f t="shared" si="10"/>
        <v>-2.745995423340961E-3</v>
      </c>
    </row>
    <row r="120" spans="1:5" ht="13" x14ac:dyDescent="0.3">
      <c r="A120" s="42">
        <v>8</v>
      </c>
      <c r="B120">
        <v>3078</v>
      </c>
      <c r="C120">
        <v>8</v>
      </c>
      <c r="D120" s="61">
        <f t="shared" si="10"/>
        <v>0.41257457549334559</v>
      </c>
    </row>
    <row r="121" spans="1:5" ht="13" x14ac:dyDescent="0.3">
      <c r="A121" s="42">
        <v>9</v>
      </c>
      <c r="B121">
        <v>2283</v>
      </c>
      <c r="C121">
        <v>9</v>
      </c>
      <c r="D121" s="61">
        <f t="shared" si="10"/>
        <v>-0.25828460038986356</v>
      </c>
    </row>
    <row r="122" spans="1:5" ht="13" x14ac:dyDescent="0.3">
      <c r="A122" s="42">
        <v>10</v>
      </c>
      <c r="B122">
        <v>3094</v>
      </c>
      <c r="C122">
        <v>10</v>
      </c>
      <c r="D122" s="61">
        <f t="shared" si="10"/>
        <v>0.35523434077967586</v>
      </c>
    </row>
    <row r="123" spans="1:5" ht="13" x14ac:dyDescent="0.3">
      <c r="A123" s="42">
        <v>11</v>
      </c>
      <c r="B123">
        <v>3898</v>
      </c>
      <c r="C123">
        <v>11</v>
      </c>
      <c r="D123" s="61">
        <f t="shared" si="10"/>
        <v>0.259857789269554</v>
      </c>
    </row>
    <row r="124" spans="1:5" ht="13" x14ac:dyDescent="0.3">
      <c r="A124" s="42">
        <v>12</v>
      </c>
      <c r="B124">
        <v>1628</v>
      </c>
      <c r="C124">
        <v>12</v>
      </c>
      <c r="D124" s="61">
        <f t="shared" si="10"/>
        <v>-0.58234992303745514</v>
      </c>
    </row>
    <row r="125" spans="1:5" ht="13" x14ac:dyDescent="0.3">
      <c r="A125" s="42" t="s">
        <v>351</v>
      </c>
      <c r="C125" s="61"/>
    </row>
    <row r="126" spans="1:5" ht="13" x14ac:dyDescent="0.3">
      <c r="A126" s="42" t="s">
        <v>36</v>
      </c>
      <c r="B126">
        <v>28584</v>
      </c>
      <c r="C126" s="61"/>
    </row>
    <row r="129" spans="1:5" ht="13" x14ac:dyDescent="0.3">
      <c r="A129" s="41" t="s">
        <v>369</v>
      </c>
      <c r="B129" t="s">
        <v>332</v>
      </c>
      <c r="C129" t="s">
        <v>366</v>
      </c>
      <c r="D129" t="s">
        <v>370</v>
      </c>
      <c r="E129" t="s">
        <v>368</v>
      </c>
    </row>
    <row r="130" spans="1:5" ht="13" x14ac:dyDescent="0.3">
      <c r="A130" s="42">
        <v>1</v>
      </c>
      <c r="B130">
        <v>276535000</v>
      </c>
      <c r="C130">
        <v>1</v>
      </c>
      <c r="D130" s="51">
        <v>0</v>
      </c>
    </row>
    <row r="131" spans="1:5" ht="13" x14ac:dyDescent="0.3">
      <c r="A131" s="42">
        <v>2</v>
      </c>
      <c r="B131">
        <v>318950000</v>
      </c>
      <c r="C131">
        <v>2</v>
      </c>
      <c r="D131" s="51">
        <f>(B131-B130)/B130</f>
        <v>0.15338022311823096</v>
      </c>
      <c r="E131" s="52"/>
    </row>
    <row r="132" spans="1:5" ht="13" x14ac:dyDescent="0.3">
      <c r="A132" s="42">
        <v>3</v>
      </c>
      <c r="B132">
        <v>438632500</v>
      </c>
      <c r="C132">
        <v>3</v>
      </c>
      <c r="D132" s="51">
        <f t="shared" ref="D132:D141" si="12">(B132-B131)/B131</f>
        <v>0.37523906568427651</v>
      </c>
      <c r="E132" s="52">
        <f>D132</f>
        <v>0.37523906568427651</v>
      </c>
    </row>
    <row r="133" spans="1:5" ht="13" x14ac:dyDescent="0.3">
      <c r="A133" s="42">
        <v>4</v>
      </c>
      <c r="B133">
        <v>98778300</v>
      </c>
      <c r="C133">
        <v>4</v>
      </c>
      <c r="D133" s="51">
        <f t="shared" si="12"/>
        <v>-0.77480396459450684</v>
      </c>
      <c r="E133" s="52">
        <f t="shared" ref="E133:E134" si="13">D133</f>
        <v>-0.77480396459450684</v>
      </c>
    </row>
    <row r="134" spans="1:5" ht="13" x14ac:dyDescent="0.3">
      <c r="A134" s="42">
        <v>5</v>
      </c>
      <c r="B134">
        <v>428361000</v>
      </c>
      <c r="C134">
        <v>5</v>
      </c>
      <c r="D134" s="51">
        <f t="shared" si="12"/>
        <v>3.336590121514543</v>
      </c>
      <c r="E134" s="52">
        <f t="shared" si="13"/>
        <v>3.336590121514543</v>
      </c>
    </row>
    <row r="135" spans="1:5" ht="13" x14ac:dyDescent="0.3">
      <c r="A135" s="42">
        <v>6</v>
      </c>
      <c r="B135">
        <v>327070000</v>
      </c>
      <c r="C135">
        <v>6</v>
      </c>
      <c r="D135" s="51">
        <f t="shared" si="12"/>
        <v>-0.23646176939543984</v>
      </c>
    </row>
    <row r="136" spans="1:5" ht="13" x14ac:dyDescent="0.3">
      <c r="A136" s="42">
        <v>7</v>
      </c>
      <c r="B136">
        <v>327305000</v>
      </c>
      <c r="C136">
        <v>7</v>
      </c>
      <c r="D136" s="61">
        <f t="shared" si="12"/>
        <v>7.1850062677714251E-4</v>
      </c>
    </row>
    <row r="137" spans="1:5" ht="13" x14ac:dyDescent="0.3">
      <c r="A137" s="42">
        <v>8</v>
      </c>
      <c r="B137">
        <v>456585000</v>
      </c>
      <c r="C137">
        <v>8</v>
      </c>
      <c r="D137" s="51">
        <f t="shared" si="12"/>
        <v>0.39498327248285237</v>
      </c>
    </row>
    <row r="138" spans="1:5" ht="13" x14ac:dyDescent="0.3">
      <c r="A138" s="42">
        <v>9</v>
      </c>
      <c r="B138">
        <v>340465000</v>
      </c>
      <c r="C138">
        <v>9</v>
      </c>
      <c r="D138" s="51">
        <f t="shared" si="12"/>
        <v>-0.25432285335698718</v>
      </c>
    </row>
    <row r="139" spans="1:5" ht="13" x14ac:dyDescent="0.3">
      <c r="A139" s="42">
        <v>10</v>
      </c>
      <c r="B139">
        <v>464335000</v>
      </c>
      <c r="C139">
        <v>10</v>
      </c>
      <c r="D139" s="51">
        <f t="shared" si="12"/>
        <v>0.36382594392962564</v>
      </c>
    </row>
    <row r="140" spans="1:5" ht="13" x14ac:dyDescent="0.3">
      <c r="A140" s="42">
        <v>11</v>
      </c>
      <c r="B140">
        <v>584535000</v>
      </c>
      <c r="C140">
        <v>11</v>
      </c>
      <c r="D140" s="51">
        <f t="shared" si="12"/>
        <v>0.25886482819516082</v>
      </c>
    </row>
    <row r="141" spans="1:5" ht="13" x14ac:dyDescent="0.3">
      <c r="A141" s="42">
        <v>12</v>
      </c>
      <c r="B141">
        <v>242270000</v>
      </c>
      <c r="C141">
        <v>12</v>
      </c>
      <c r="D141" s="51">
        <f t="shared" si="12"/>
        <v>-0.58553380037123526</v>
      </c>
    </row>
    <row r="142" spans="1:5" ht="13" x14ac:dyDescent="0.3">
      <c r="A142" s="42" t="s">
        <v>351</v>
      </c>
    </row>
    <row r="143" spans="1:5" ht="13" x14ac:dyDescent="0.3">
      <c r="A143" s="42" t="s">
        <v>36</v>
      </c>
      <c r="B143">
        <v>4303821800</v>
      </c>
    </row>
    <row r="146" spans="1:5" ht="13" x14ac:dyDescent="0.3">
      <c r="A146" s="41" t="s">
        <v>334</v>
      </c>
      <c r="B146" s="41" t="s">
        <v>333</v>
      </c>
    </row>
    <row r="147" spans="1:5" ht="13" x14ac:dyDescent="0.3">
      <c r="A147" s="41" t="s">
        <v>331</v>
      </c>
      <c r="B147" t="s">
        <v>72</v>
      </c>
      <c r="C147" t="s">
        <v>63</v>
      </c>
      <c r="D147" t="s">
        <v>131</v>
      </c>
      <c r="E147" t="s">
        <v>36</v>
      </c>
    </row>
    <row r="148" spans="1:5" ht="13" x14ac:dyDescent="0.3">
      <c r="A148" s="42">
        <v>1</v>
      </c>
      <c r="B148">
        <v>1228</v>
      </c>
      <c r="C148">
        <v>177</v>
      </c>
      <c r="D148">
        <v>411</v>
      </c>
      <c r="E148">
        <v>1816</v>
      </c>
    </row>
    <row r="149" spans="1:5" ht="13" x14ac:dyDescent="0.3">
      <c r="A149" s="42">
        <v>2</v>
      </c>
      <c r="B149">
        <v>1200</v>
      </c>
      <c r="C149">
        <v>280</v>
      </c>
      <c r="D149">
        <v>530</v>
      </c>
      <c r="E149">
        <v>2010</v>
      </c>
    </row>
    <row r="150" spans="1:5" ht="13" x14ac:dyDescent="0.3">
      <c r="A150" s="42">
        <v>3</v>
      </c>
      <c r="B150">
        <v>1196</v>
      </c>
      <c r="C150">
        <v>461</v>
      </c>
      <c r="D150">
        <v>1073</v>
      </c>
      <c r="E150">
        <v>2730</v>
      </c>
    </row>
    <row r="151" spans="1:5" ht="13" x14ac:dyDescent="0.3">
      <c r="A151" s="42">
        <v>4</v>
      </c>
      <c r="B151">
        <v>355</v>
      </c>
      <c r="C151">
        <v>171</v>
      </c>
      <c r="D151">
        <v>76</v>
      </c>
      <c r="E151">
        <v>602</v>
      </c>
    </row>
    <row r="152" spans="1:5" ht="13" x14ac:dyDescent="0.3">
      <c r="A152" s="42">
        <v>5</v>
      </c>
      <c r="B152">
        <v>2201</v>
      </c>
      <c r="C152">
        <v>670</v>
      </c>
      <c r="D152">
        <v>210</v>
      </c>
      <c r="E152">
        <v>3081</v>
      </c>
    </row>
    <row r="153" spans="1:5" ht="13" x14ac:dyDescent="0.3">
      <c r="A153" s="42">
        <v>6</v>
      </c>
      <c r="B153">
        <v>1226</v>
      </c>
      <c r="C153">
        <v>692</v>
      </c>
      <c r="D153">
        <v>267</v>
      </c>
      <c r="E153">
        <v>2185</v>
      </c>
    </row>
    <row r="154" spans="1:5" ht="13" x14ac:dyDescent="0.3">
      <c r="A154" s="42">
        <v>7</v>
      </c>
      <c r="B154">
        <v>898</v>
      </c>
      <c r="C154">
        <v>1012</v>
      </c>
      <c r="D154">
        <v>269</v>
      </c>
      <c r="E154">
        <v>2179</v>
      </c>
    </row>
    <row r="155" spans="1:5" ht="13" x14ac:dyDescent="0.3">
      <c r="A155" s="42">
        <v>8</v>
      </c>
      <c r="B155">
        <v>1374</v>
      </c>
      <c r="C155">
        <v>1636</v>
      </c>
      <c r="D155">
        <v>68</v>
      </c>
      <c r="E155">
        <v>3078</v>
      </c>
    </row>
    <row r="156" spans="1:5" ht="13" x14ac:dyDescent="0.3">
      <c r="A156" s="42">
        <v>9</v>
      </c>
      <c r="B156">
        <v>1014</v>
      </c>
      <c r="C156">
        <v>1162</v>
      </c>
      <c r="D156">
        <v>107</v>
      </c>
      <c r="E156">
        <v>2283</v>
      </c>
    </row>
    <row r="157" spans="1:5" ht="13" x14ac:dyDescent="0.3">
      <c r="A157" s="42">
        <v>10</v>
      </c>
      <c r="B157">
        <v>1465</v>
      </c>
      <c r="C157">
        <v>1041</v>
      </c>
      <c r="D157">
        <v>588</v>
      </c>
      <c r="E157">
        <v>3094</v>
      </c>
    </row>
    <row r="158" spans="1:5" ht="13" x14ac:dyDescent="0.3">
      <c r="A158" s="42">
        <v>11</v>
      </c>
      <c r="B158">
        <v>918</v>
      </c>
      <c r="C158">
        <v>2392</v>
      </c>
      <c r="D158">
        <v>588</v>
      </c>
      <c r="E158">
        <v>3898</v>
      </c>
    </row>
    <row r="159" spans="1:5" ht="13" x14ac:dyDescent="0.3">
      <c r="A159" s="42">
        <v>12</v>
      </c>
      <c r="B159">
        <v>635</v>
      </c>
      <c r="C159">
        <v>499</v>
      </c>
      <c r="D159">
        <v>494</v>
      </c>
      <c r="E159">
        <v>1628</v>
      </c>
    </row>
    <row r="160" spans="1:5" ht="13" x14ac:dyDescent="0.3">
      <c r="A160" s="42" t="s">
        <v>36</v>
      </c>
      <c r="B160">
        <v>13710</v>
      </c>
      <c r="C160">
        <v>10193</v>
      </c>
      <c r="D160">
        <v>4681</v>
      </c>
      <c r="E160">
        <v>28584</v>
      </c>
    </row>
    <row r="162" spans="1:11" ht="13" x14ac:dyDescent="0.3">
      <c r="A162" t="s">
        <v>371</v>
      </c>
      <c r="E162" t="s">
        <v>11</v>
      </c>
      <c r="I162" t="s">
        <v>354</v>
      </c>
    </row>
    <row r="163" spans="1:11" ht="13" x14ac:dyDescent="0.3">
      <c r="A163" t="s">
        <v>366</v>
      </c>
      <c r="B163" t="s">
        <v>372</v>
      </c>
      <c r="C163" t="s">
        <v>367</v>
      </c>
      <c r="E163" t="s">
        <v>366</v>
      </c>
      <c r="F163" t="s">
        <v>372</v>
      </c>
      <c r="G163" t="s">
        <v>367</v>
      </c>
      <c r="I163" t="s">
        <v>366</v>
      </c>
      <c r="J163" t="s">
        <v>372</v>
      </c>
      <c r="K163" t="s">
        <v>367</v>
      </c>
    </row>
    <row r="164" spans="1:11" ht="13" x14ac:dyDescent="0.3">
      <c r="A164">
        <v>1</v>
      </c>
      <c r="B164">
        <v>1228</v>
      </c>
      <c r="C164" s="51">
        <f>0</f>
        <v>0</v>
      </c>
      <c r="E164">
        <v>1</v>
      </c>
      <c r="F164">
        <v>177</v>
      </c>
      <c r="G164">
        <f>0</f>
        <v>0</v>
      </c>
      <c r="I164">
        <v>1</v>
      </c>
      <c r="J164">
        <v>411</v>
      </c>
      <c r="K164">
        <f>0</f>
        <v>0</v>
      </c>
    </row>
    <row r="165" spans="1:11" ht="13" x14ac:dyDescent="0.3">
      <c r="A165">
        <v>2</v>
      </c>
      <c r="B165">
        <v>1200</v>
      </c>
      <c r="C165" s="51">
        <f>(B165-B164)/B164</f>
        <v>-2.2801302931596091E-2</v>
      </c>
      <c r="E165">
        <v>2</v>
      </c>
      <c r="F165">
        <v>280</v>
      </c>
      <c r="G165">
        <f>(F165-F164)/F164</f>
        <v>0.58192090395480223</v>
      </c>
      <c r="I165">
        <v>2</v>
      </c>
      <c r="J165">
        <v>530</v>
      </c>
      <c r="K165">
        <f>(J165-J164)/J164</f>
        <v>0.28953771289537711</v>
      </c>
    </row>
    <row r="166" spans="1:11" ht="13" x14ac:dyDescent="0.3">
      <c r="A166">
        <v>3</v>
      </c>
      <c r="B166">
        <v>1196</v>
      </c>
      <c r="C166" s="51">
        <f t="shared" ref="C166:C175" si="14">(B166-B165)/B165</f>
        <v>-3.3333333333333335E-3</v>
      </c>
      <c r="E166">
        <v>3</v>
      </c>
      <c r="F166">
        <v>461</v>
      </c>
      <c r="G166" s="51">
        <f t="shared" ref="G166:G175" si="15">(F166-F165)/F165</f>
        <v>0.64642857142857146</v>
      </c>
      <c r="I166">
        <v>3</v>
      </c>
      <c r="J166">
        <v>1073</v>
      </c>
      <c r="K166" s="51">
        <f t="shared" ref="K166:K175" si="16">(J166-J165)/J165</f>
        <v>1.0245283018867926</v>
      </c>
    </row>
    <row r="167" spans="1:11" ht="13" x14ac:dyDescent="0.3">
      <c r="A167">
        <v>4</v>
      </c>
      <c r="B167">
        <v>355</v>
      </c>
      <c r="C167" s="51">
        <f t="shared" si="14"/>
        <v>-0.70317725752508364</v>
      </c>
      <c r="E167">
        <v>4</v>
      </c>
      <c r="F167">
        <v>171</v>
      </c>
      <c r="G167">
        <f t="shared" si="15"/>
        <v>-0.6290672451193059</v>
      </c>
      <c r="I167">
        <v>4</v>
      </c>
      <c r="J167">
        <v>76</v>
      </c>
      <c r="K167">
        <f t="shared" si="16"/>
        <v>-0.92917054986020509</v>
      </c>
    </row>
    <row r="168" spans="1:11" ht="13" x14ac:dyDescent="0.3">
      <c r="A168">
        <v>5</v>
      </c>
      <c r="B168">
        <v>2201</v>
      </c>
      <c r="C168" s="51">
        <f t="shared" si="14"/>
        <v>5.2</v>
      </c>
      <c r="E168">
        <v>5</v>
      </c>
      <c r="F168">
        <v>670</v>
      </c>
      <c r="G168">
        <f t="shared" si="15"/>
        <v>2.9181286549707601</v>
      </c>
      <c r="I168">
        <v>5</v>
      </c>
      <c r="J168">
        <v>210</v>
      </c>
      <c r="K168">
        <f t="shared" si="16"/>
        <v>1.763157894736842</v>
      </c>
    </row>
    <row r="169" spans="1:11" ht="13" x14ac:dyDescent="0.3">
      <c r="A169">
        <v>6</v>
      </c>
      <c r="B169">
        <v>1226</v>
      </c>
      <c r="C169" s="51">
        <f t="shared" si="14"/>
        <v>-0.44298046342571556</v>
      </c>
      <c r="E169">
        <v>6</v>
      </c>
      <c r="F169">
        <v>692</v>
      </c>
      <c r="G169">
        <f t="shared" si="15"/>
        <v>3.2835820895522387E-2</v>
      </c>
      <c r="I169">
        <v>6</v>
      </c>
      <c r="J169">
        <v>267</v>
      </c>
      <c r="K169">
        <f t="shared" si="16"/>
        <v>0.27142857142857141</v>
      </c>
    </row>
    <row r="170" spans="1:11" ht="13" x14ac:dyDescent="0.3">
      <c r="A170">
        <v>7</v>
      </c>
      <c r="B170">
        <v>898</v>
      </c>
      <c r="C170" s="51">
        <f t="shared" si="14"/>
        <v>-0.26753670473083196</v>
      </c>
      <c r="E170">
        <v>7</v>
      </c>
      <c r="F170">
        <v>1012</v>
      </c>
      <c r="G170">
        <f t="shared" si="15"/>
        <v>0.46242774566473988</v>
      </c>
      <c r="I170">
        <v>7</v>
      </c>
      <c r="J170">
        <v>269</v>
      </c>
      <c r="K170">
        <f t="shared" si="16"/>
        <v>7.4906367041198503E-3</v>
      </c>
    </row>
    <row r="171" spans="1:11" ht="13" x14ac:dyDescent="0.3">
      <c r="A171">
        <v>8</v>
      </c>
      <c r="B171">
        <v>1374</v>
      </c>
      <c r="C171" s="51">
        <f t="shared" si="14"/>
        <v>0.53006681514476617</v>
      </c>
      <c r="E171">
        <v>8</v>
      </c>
      <c r="F171">
        <v>1636</v>
      </c>
      <c r="G171">
        <f t="shared" si="15"/>
        <v>0.61660079051383399</v>
      </c>
      <c r="I171">
        <v>8</v>
      </c>
      <c r="J171">
        <v>68</v>
      </c>
      <c r="K171">
        <f t="shared" si="16"/>
        <v>-0.74721189591078063</v>
      </c>
    </row>
    <row r="172" spans="1:11" ht="13" x14ac:dyDescent="0.3">
      <c r="A172">
        <v>9</v>
      </c>
      <c r="B172">
        <v>1014</v>
      </c>
      <c r="C172" s="51">
        <f t="shared" si="14"/>
        <v>-0.26200873362445415</v>
      </c>
      <c r="E172">
        <v>9</v>
      </c>
      <c r="F172">
        <v>1162</v>
      </c>
      <c r="G172">
        <f t="shared" si="15"/>
        <v>-0.28973105134474325</v>
      </c>
      <c r="I172">
        <v>9</v>
      </c>
      <c r="J172">
        <v>107</v>
      </c>
      <c r="K172">
        <f t="shared" si="16"/>
        <v>0.57352941176470584</v>
      </c>
    </row>
    <row r="173" spans="1:11" ht="13" x14ac:dyDescent="0.3">
      <c r="A173">
        <v>10</v>
      </c>
      <c r="B173">
        <v>1465</v>
      </c>
      <c r="C173" s="51">
        <f t="shared" si="14"/>
        <v>0.44477317554240631</v>
      </c>
      <c r="E173">
        <v>10</v>
      </c>
      <c r="F173">
        <v>1041</v>
      </c>
      <c r="G173">
        <f t="shared" si="15"/>
        <v>-0.10413080895008606</v>
      </c>
      <c r="I173">
        <v>10</v>
      </c>
      <c r="J173">
        <v>588</v>
      </c>
      <c r="K173">
        <f t="shared" si="16"/>
        <v>4.4953271028037385</v>
      </c>
    </row>
    <row r="174" spans="1:11" ht="13" x14ac:dyDescent="0.3">
      <c r="A174">
        <v>11</v>
      </c>
      <c r="B174">
        <v>918</v>
      </c>
      <c r="C174" s="51">
        <f t="shared" si="14"/>
        <v>-0.37337883959044371</v>
      </c>
      <c r="E174">
        <v>11</v>
      </c>
      <c r="F174">
        <v>2392</v>
      </c>
      <c r="G174">
        <f t="shared" si="15"/>
        <v>1.2977905859750241</v>
      </c>
      <c r="I174">
        <v>11</v>
      </c>
      <c r="J174">
        <v>588</v>
      </c>
      <c r="K174">
        <f t="shared" si="16"/>
        <v>0</v>
      </c>
    </row>
    <row r="175" spans="1:11" ht="13" x14ac:dyDescent="0.3">
      <c r="A175">
        <v>12</v>
      </c>
      <c r="B175">
        <v>635</v>
      </c>
      <c r="C175" s="51">
        <f t="shared" si="14"/>
        <v>-0.30827886710239649</v>
      </c>
      <c r="E175">
        <v>12</v>
      </c>
      <c r="F175">
        <v>499</v>
      </c>
      <c r="G175">
        <f t="shared" si="15"/>
        <v>-0.79138795986622068</v>
      </c>
      <c r="I175">
        <v>12</v>
      </c>
      <c r="J175">
        <v>494</v>
      </c>
      <c r="K175">
        <f t="shared" si="16"/>
        <v>-0.1598639455782313</v>
      </c>
    </row>
  </sheetData>
  <mergeCells count="19">
    <mergeCell ref="A110:L110"/>
    <mergeCell ref="A66:C66"/>
    <mergeCell ref="I73:L73"/>
    <mergeCell ref="I67:L67"/>
    <mergeCell ref="I61:L61"/>
    <mergeCell ref="A57:L57"/>
    <mergeCell ref="D44:G44"/>
    <mergeCell ref="E50:G50"/>
    <mergeCell ref="D13:Q13"/>
    <mergeCell ref="A1:H2"/>
    <mergeCell ref="G5:I5"/>
    <mergeCell ref="G7:I7"/>
    <mergeCell ref="D32:H32"/>
    <mergeCell ref="D38:G38"/>
    <mergeCell ref="G11:H11"/>
    <mergeCell ref="G12:H12"/>
    <mergeCell ref="G8:I8"/>
    <mergeCell ref="G9:I9"/>
    <mergeCell ref="G10:I10"/>
  </mergeCells>
  <pageMargins left="0.7" right="0.7" top="0.75" bottom="0.75" header="0.3" footer="0.3"/>
  <drawing r:id="rId12"/>
  <extLst>
    <ext xmlns:x15="http://schemas.microsoft.com/office/spreadsheetml/2010/11/main" uri="{7E03D99C-DC04-49d9-9315-930204A7B6E9}">
      <x15:timelineRefs>
        <x15:timelineRef r:id="rId1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Analisis Promosi</vt:lpstr>
      <vt:lpstr>Sales Dashboard</vt:lpstr>
      <vt:lpstr>Soal</vt:lpstr>
      <vt:lpstr>Listing</vt:lpstr>
      <vt:lpstr>Listing (No Duplicates)</vt:lpstr>
      <vt:lpstr>Top Sales</vt:lpstr>
      <vt:lpstr>Promo 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patricia.amelia</dc:creator>
  <cp:keywords/>
  <dc:description/>
  <cp:lastModifiedBy>Carmen Ibanez Indrawati Buntaran</cp:lastModifiedBy>
  <cp:revision/>
  <dcterms:created xsi:type="dcterms:W3CDTF">2024-03-15T03:24:27Z</dcterms:created>
  <dcterms:modified xsi:type="dcterms:W3CDTF">2024-06-12T13:22:40Z</dcterms:modified>
  <cp:category/>
  <cp:contentStatus/>
</cp:coreProperties>
</file>