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\Desktop\UM-BOOT CAMP COURSE\Homework\"/>
    </mc:Choice>
  </mc:AlternateContent>
  <xr:revisionPtr revIDLastSave="0" documentId="13_ncr:1_{A56D75F0-C9BD-473B-8900-FECC78D77CCC}" xr6:coauthVersionLast="40" xr6:coauthVersionMax="40" xr10:uidLastSave="{00000000-0000-0000-0000-000000000000}"/>
  <bookViews>
    <workbookView xWindow="0" yWindow="0" windowWidth="14376" windowHeight="12780" activeTab="4" xr2:uid="{00000000-000D-0000-FFFF-FFFF00000000}"/>
  </bookViews>
  <sheets>
    <sheet name="DB" sheetId="1" r:id="rId1"/>
    <sheet name="PivotT_CountCateg" sheetId="2" r:id="rId2"/>
    <sheet name="PivotT_CountSubCateg" sheetId="3" r:id="rId3"/>
    <sheet name="PivotT_CountState" sheetId="4" r:id="rId4"/>
    <sheet name="Goal" sheetId="5" r:id="rId5"/>
  </sheets>
  <calcPr calcId="191029"/>
  <pivotCaches>
    <pivotCache cacheId="8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2" i="5"/>
  <c r="D12" i="5"/>
  <c r="D9" i="5"/>
  <c r="D10" i="5"/>
  <c r="D11" i="5"/>
  <c r="C9" i="5"/>
  <c r="D8" i="5"/>
  <c r="C8" i="5"/>
  <c r="D7" i="5"/>
  <c r="C7" i="5"/>
  <c r="D6" i="5"/>
  <c r="C6" i="5"/>
  <c r="D5" i="5"/>
  <c r="C5" i="5"/>
  <c r="D4" i="5"/>
  <c r="C4" i="5"/>
  <c r="D3" i="5"/>
  <c r="C3" i="5"/>
  <c r="C2" i="5"/>
  <c r="C13" i="5"/>
  <c r="B13" i="5"/>
  <c r="C12" i="5"/>
  <c r="B12" i="5"/>
  <c r="C11" i="5"/>
  <c r="B11" i="5"/>
  <c r="C10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<sst xmlns="http://schemas.openxmlformats.org/spreadsheetml/2006/main" count="33048" uniqueCount="8400">
  <si>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</si>
  <si>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</si>
  <si>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</si>
  <si>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</si>
  <si>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</si>
  <si>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</si>
  <si>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</si>
  <si>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</si>
  <si>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</si>
  <si>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</si>
  <si>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</si>
  <si>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</si>
  <si>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</si>
  <si>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</si>
  <si>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</si>
  <si>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</si>
  <si>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</si>
  <si>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</si>
  <si>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</si>
  <si>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</si>
  <si>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</si>
  <si>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</si>
  <si>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</si>
  <si>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</si>
  <si>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</si>
  <si>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</si>
  <si>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</si>
  <si>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</si>
  <si>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</si>
  <si>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</si>
  <si>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</si>
  <si>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</si>
  <si>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</si>
  <si>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</si>
  <si>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</si>
  <si>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</si>
  <si>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</si>
  <si>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</si>
  <si>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</si>
  <si>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</si>
  <si>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</si>
  <si>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</si>
  <si>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</si>
  <si>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</si>
  <si>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</si>
  <si>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</si>
  <si>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</si>
  <si>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</si>
  <si>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</si>
  <si>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</si>
  <si>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</si>
  <si>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</si>
  <si>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</si>
  <si>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</si>
  <si>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</si>
  <si>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</si>
  <si>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</si>
  <si>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</si>
  <si>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</si>
  <si>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</si>
  <si>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</si>
  <si>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</si>
  <si>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</si>
  <si>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</si>
  <si>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</si>
  <si>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</si>
  <si>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</si>
  <si>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</si>
  <si>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</si>
  <si>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</si>
  <si>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</si>
  <si>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</si>
  <si>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</si>
  <si>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</si>
  <si>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</si>
  <si>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</si>
  <si>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</si>
  <si>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</si>
  <si>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</si>
  <si>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</si>
  <si>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</si>
  <si>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</si>
  <si>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</si>
  <si>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</si>
  <si>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</si>
  <si>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</si>
  <si>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</si>
  <si>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</si>
  <si>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</si>
  <si>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</si>
  <si>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</si>
  <si>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</si>
  <si>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</si>
  <si>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</si>
  <si>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</si>
  <si>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</si>
  <si>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</si>
  <si>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</si>
  <si>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</si>
  <si>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</si>
  <si>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</si>
  <si>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</si>
  <si>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</si>
  <si>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</si>
  <si>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</si>
  <si>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</si>
  <si>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</si>
  <si>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</si>
  <si>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</si>
  <si>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</si>
  <si>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</si>
  <si>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</si>
  <si>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</si>
  <si>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</si>
  <si>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</si>
  <si>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</si>
  <si>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</si>
  <si>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</si>
  <si>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</si>
  <si>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</si>
  <si>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</si>
  <si>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</si>
  <si>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</si>
  <si>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</si>
  <si>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</si>
  <si>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</si>
  <si>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</si>
  <si>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</si>
  <si>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</si>
  <si>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</si>
  <si>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</si>
  <si>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</si>
  <si>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</si>
  <si>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</si>
  <si>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</si>
  <si>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</si>
  <si>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</si>
  <si>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</si>
  <si>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</si>
  <si>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</si>
  <si>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</si>
  <si>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</si>
  <si>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</si>
  <si>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</si>
  <si>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</si>
  <si>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</si>
  <si>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</si>
  <si>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</si>
  <si>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</si>
  <si>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</si>
  <si>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</si>
  <si>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</si>
  <si>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</si>
  <si>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</si>
  <si>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</si>
  <si>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</si>
  <si>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</si>
  <si>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</si>
  <si>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</si>
  <si>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</si>
  <si>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</si>
  <si>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</si>
  <si>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</si>
  <si>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</si>
  <si>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</si>
  <si>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</si>
  <si>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</si>
  <si>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</si>
  <si>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</si>
  <si>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</si>
  <si>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</si>
  <si>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</si>
  <si>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</si>
  <si>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</si>
  <si>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</si>
  <si>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</si>
  <si>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</si>
  <si>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</si>
  <si>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</si>
  <si>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</si>
  <si>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</si>
  <si>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</si>
  <si>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</si>
  <si>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</si>
  <si>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</si>
  <si>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</si>
  <si>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</si>
  <si>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</si>
  <si>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</si>
  <si>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</si>
  <si>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</si>
  <si>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</si>
  <si>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</si>
  <si>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</si>
  <si>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</si>
  <si>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</si>
  <si>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</si>
  <si>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</si>
  <si>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</si>
  <si>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</si>
  <si>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</si>
  <si>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</si>
  <si>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</si>
  <si>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</si>
  <si>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</si>
  <si>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</si>
  <si>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</si>
  <si>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</si>
  <si>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</si>
  <si>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</si>
  <si>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</si>
  <si>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</si>
  <si>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</si>
  <si>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</si>
  <si>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</si>
  <si>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</si>
  <si>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</si>
  <si>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</si>
  <si>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</si>
  <si>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</si>
  <si>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</si>
  <si>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</si>
  <si>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</si>
  <si>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</si>
  <si>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</si>
  <si>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</si>
  <si>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</si>
  <si>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</si>
  <si>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</si>
  <si>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</si>
  <si>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</si>
  <si>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</si>
  <si>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</si>
  <si>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</si>
  <si>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</si>
  <si>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</si>
  <si>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</si>
  <si>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</si>
  <si>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</si>
  <si>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</si>
  <si>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</si>
  <si>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</si>
  <si>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</si>
  <si>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</si>
  <si>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</si>
  <si>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</si>
  <si>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</si>
  <si>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</si>
  <si>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</si>
  <si>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</si>
  <si>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</si>
  <si>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</si>
  <si>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</si>
  <si>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</si>
  <si>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</si>
  <si>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</si>
  <si>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</si>
  <si>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</si>
  <si>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</si>
  <si>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</si>
  <si>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</si>
  <si>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</si>
  <si>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</si>
  <si>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</si>
  <si>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</si>
  <si>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</si>
  <si>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</si>
  <si>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</si>
  <si>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</si>
  <si>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</si>
  <si>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</si>
  <si>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</si>
  <si>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</si>
  <si>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</si>
  <si>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</si>
  <si>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</si>
  <si>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</si>
  <si>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</si>
  <si>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</si>
  <si>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</si>
  <si>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</si>
  <si>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</si>
  <si>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</si>
  <si>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</si>
  <si>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</si>
  <si>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</si>
  <si>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</si>
  <si>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</si>
  <si>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</si>
  <si>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</si>
  <si>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</si>
  <si>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</si>
  <si>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</si>
  <si>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</si>
  <si>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</si>
  <si>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</si>
  <si>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</si>
  <si>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</si>
  <si>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</si>
  <si>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</si>
  <si>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</si>
  <si>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</si>
  <si>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</si>
  <si>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</si>
  <si>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</si>
  <si>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</si>
  <si>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</si>
  <si>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</si>
  <si>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</si>
  <si>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</si>
  <si>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</si>
  <si>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</si>
  <si>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</si>
  <si>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</si>
  <si>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</si>
  <si>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</si>
  <si>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</si>
  <si>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</si>
  <si>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</si>
  <si>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</si>
  <si>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</si>
  <si>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</si>
  <si>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</si>
  <si>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</si>
  <si>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</si>
  <si>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</si>
  <si>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</si>
  <si>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</si>
  <si>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</si>
  <si>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</si>
  <si>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</si>
  <si>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</si>
  <si>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</si>
  <si>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</si>
  <si>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</si>
  <si>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</si>
  <si>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</si>
  <si>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</si>
  <si>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</si>
  <si>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</si>
  <si>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</si>
  <si>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</si>
  <si>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</si>
  <si>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</si>
  <si>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</si>
  <si>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</si>
  <si>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</si>
  <si>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</si>
  <si>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</si>
  <si>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</si>
  <si>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</si>
  <si>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</si>
  <si>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</si>
  <si>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</si>
  <si>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</si>
  <si>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</si>
  <si>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</si>
  <si>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</si>
  <si>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</si>
  <si>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</si>
  <si>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</si>
  <si>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</si>
  <si>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</si>
  <si>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</si>
  <si>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</si>
  <si>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</si>
  <si>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</si>
  <si>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</si>
  <si>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</si>
  <si>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</si>
  <si>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</si>
  <si>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</si>
  <si>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</si>
  <si>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</si>
  <si>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</si>
  <si>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</si>
  <si>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</si>
  <si>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</si>
  <si>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</si>
  <si>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</si>
  <si>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</si>
  <si>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</si>
  <si>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</si>
  <si>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</si>
  <si>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</si>
  <si>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</si>
  <si>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</si>
  <si>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</si>
  <si>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</si>
  <si>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</si>
  <si>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</si>
  <si>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</si>
  <si>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</si>
  <si>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</si>
  <si>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</si>
  <si>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</si>
  <si>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</si>
  <si>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</si>
  <si>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</si>
  <si>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</si>
  <si>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</si>
  <si>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</si>
  <si>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</si>
  <si>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</si>
  <si>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</si>
  <si>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</si>
  <si>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</si>
  <si>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</si>
  <si>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</si>
  <si>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</si>
  <si>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</si>
  <si>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</si>
  <si>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</si>
  <si>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</si>
  <si>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</si>
  <si>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</si>
  <si>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</si>
  <si>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</si>
  <si>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</si>
  <si>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</si>
  <si>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</si>
  <si>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</si>
  <si>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</si>
  <si>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</si>
  <si>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</si>
  <si>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</si>
  <si>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</si>
  <si>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</si>
  <si>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</si>
  <si>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</si>
  <si>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</si>
  <si>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</si>
  <si>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</si>
  <si>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</si>
  <si>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</si>
  <si>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</si>
  <si>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</si>
  <si>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</si>
  <si>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</si>
  <si>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</si>
  <si>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</si>
  <si>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</si>
  <si>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</si>
  <si>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</si>
  <si>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</si>
  <si>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</si>
  <si>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</si>
  <si>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</si>
  <si>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</si>
  <si>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</si>
  <si>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</si>
  <si>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</si>
  <si>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</si>
  <si>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</si>
  <si>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</si>
  <si>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</si>
  <si>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</si>
  <si>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</si>
  <si>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</si>
  <si>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</si>
  <si>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</si>
  <si>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</si>
  <si>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</si>
  <si>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</si>
  <si>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</si>
  <si>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</si>
  <si>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</si>
  <si>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</si>
  <si>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</si>
  <si>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</si>
  <si>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</si>
  <si>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</si>
  <si>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</si>
  <si>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</si>
  <si>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</si>
  <si>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</si>
  <si>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</si>
  <si>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</si>
  <si>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</si>
  <si>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</si>
  <si>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</si>
  <si>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</si>
  <si>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</si>
  <si>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</si>
  <si>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</si>
  <si>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</si>
  <si>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</si>
  <si>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</si>
  <si>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</si>
  <si>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</si>
  <si>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</si>
  <si>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</si>
  <si>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</si>
  <si>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</si>
  <si>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</si>
  <si>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</si>
  <si>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</si>
  <si>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</si>
  <si>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</si>
  <si>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</si>
  <si>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</si>
  <si>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</si>
  <si>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</si>
  <si>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</si>
  <si>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</si>
  <si>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</si>
  <si>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</si>
  <si>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</si>
  <si>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</si>
  <si>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</si>
  <si>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</si>
  <si>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</si>
  <si>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</si>
  <si>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</si>
  <si>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</si>
  <si>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</si>
  <si>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</si>
  <si>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</si>
  <si>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</si>
  <si>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</si>
  <si>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</si>
  <si>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</si>
  <si>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</si>
  <si>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</si>
  <si>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</si>
  <si>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</si>
  <si>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</si>
  <si>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</si>
  <si>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</si>
  <si>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</si>
  <si>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</si>
  <si>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</si>
  <si>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</si>
  <si>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</si>
  <si>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</si>
  <si>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</si>
  <si>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</si>
  <si>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</si>
  <si>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</si>
  <si>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</si>
  <si>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</si>
  <si>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</si>
  <si>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</si>
  <si>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</si>
  <si>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</si>
  <si>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</si>
  <si>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</si>
  <si>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</si>
  <si>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</si>
  <si>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</si>
  <si>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</si>
  <si>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</si>
  <si>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</si>
  <si>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</si>
  <si>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</si>
  <si>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</si>
  <si>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</si>
  <si>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</si>
  <si>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</si>
  <si>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</si>
  <si>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</si>
  <si>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</si>
  <si>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</si>
  <si>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</si>
  <si>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</si>
  <si>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</si>
  <si>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</si>
  <si>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</si>
  <si>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</si>
  <si>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</si>
  <si>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</si>
  <si>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</si>
  <si>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</si>
  <si>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</si>
  <si>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</si>
  <si>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</si>
  <si>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</si>
  <si>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</si>
  <si>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</si>
  <si>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</si>
  <si>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</si>
  <si>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</si>
  <si>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</si>
  <si>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</si>
  <si>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</si>
  <si>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</si>
  <si>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</si>
  <si>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</si>
  <si>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</si>
  <si>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</si>
  <si>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</si>
  <si>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</si>
  <si>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</si>
  <si>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</si>
  <si>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</si>
  <si>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</si>
  <si>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</si>
  <si>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</si>
  <si>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</si>
  <si>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</si>
  <si>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</si>
  <si>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</si>
  <si>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</si>
  <si>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</si>
  <si>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</si>
  <si>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</si>
  <si>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</si>
  <si>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</si>
  <si>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</si>
  <si>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</si>
  <si>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</si>
  <si>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</si>
  <si>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</si>
  <si>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</si>
  <si>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</si>
  <si>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</si>
  <si>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</si>
  <si>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</si>
  <si>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</si>
  <si>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</si>
  <si>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</si>
  <si>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</si>
  <si>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</si>
  <si>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</si>
  <si>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</si>
  <si>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</si>
  <si>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</si>
  <si>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</si>
  <si>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</si>
  <si>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</si>
  <si>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</si>
  <si>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</si>
  <si>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</si>
  <si>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</si>
  <si>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</si>
  <si>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</si>
  <si>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</si>
  <si>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</si>
  <si>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</si>
  <si>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</si>
  <si>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</si>
  <si>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</si>
  <si>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</si>
  <si>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</si>
  <si>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</si>
  <si>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</si>
  <si>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</si>
  <si>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</si>
  <si>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</si>
  <si>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</si>
  <si>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</si>
  <si>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</si>
  <si>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</si>
  <si>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</si>
  <si>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</si>
  <si>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</si>
  <si>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</si>
  <si>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</si>
  <si>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</si>
  <si>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</si>
  <si>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</si>
  <si>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</si>
  <si>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</si>
  <si>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</si>
  <si>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</si>
  <si>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</si>
  <si>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</si>
  <si>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</si>
  <si>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</si>
  <si>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</si>
  <si>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</si>
  <si>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</si>
  <si>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</si>
  <si>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</si>
  <si>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</si>
  <si>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</si>
  <si>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</si>
  <si>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</si>
  <si>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</si>
  <si>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</si>
  <si>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</si>
  <si>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</si>
  <si>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</si>
  <si>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</si>
  <si>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</si>
  <si>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</si>
  <si>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</si>
  <si>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</si>
  <si>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</si>
  <si>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</si>
  <si>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</si>
  <si>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</si>
  <si>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</si>
  <si>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</si>
  <si>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</si>
  <si>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</si>
  <si>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</si>
  <si>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</si>
  <si>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</si>
  <si>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</si>
  <si>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</si>
  <si>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</si>
  <si>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</si>
  <si>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</si>
  <si>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</si>
  <si>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</si>
  <si>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</si>
  <si>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</si>
  <si>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</si>
  <si>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</si>
  <si>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</si>
  <si>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</si>
  <si>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</si>
  <si>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</si>
  <si>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</si>
  <si>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</si>
  <si>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</si>
  <si>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</si>
  <si>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</si>
  <si>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</si>
  <si>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</si>
  <si>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</si>
  <si>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</si>
  <si>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</si>
  <si>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</si>
  <si>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</si>
  <si>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</si>
  <si>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</si>
  <si>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</si>
  <si>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</si>
  <si>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</si>
  <si>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</si>
  <si>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</si>
  <si>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</si>
  <si>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</si>
  <si>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</si>
  <si>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</si>
  <si>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</si>
  <si>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</si>
  <si>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</si>
  <si>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</si>
  <si>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</si>
  <si>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</si>
  <si>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</si>
  <si>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</si>
  <si>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</si>
  <si>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</si>
  <si>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</si>
  <si>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</si>
  <si>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</si>
  <si>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</si>
  <si>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</si>
  <si>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</si>
  <si>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</si>
  <si>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</si>
  <si>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</si>
  <si>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</si>
  <si>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</si>
  <si>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</si>
  <si>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</si>
  <si>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</si>
  <si>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</si>
  <si>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</si>
  <si>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</si>
  <si>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</si>
  <si>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</si>
  <si>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</si>
  <si>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</si>
  <si>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</si>
  <si>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</si>
  <si>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</si>
  <si>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</si>
  <si>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</si>
  <si>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</si>
  <si>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</si>
  <si>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</si>
  <si>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</si>
  <si>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</si>
  <si>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</si>
  <si>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</si>
  <si>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</si>
  <si>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</si>
  <si>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</si>
  <si>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</si>
  <si>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</si>
  <si>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</si>
  <si>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</si>
  <si>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</si>
  <si>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</si>
  <si>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</si>
  <si>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</si>
  <si>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</si>
  <si>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</si>
  <si>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</si>
  <si>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</si>
  <si>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</si>
  <si>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</si>
  <si>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</si>
  <si>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</si>
  <si>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</si>
  <si>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</si>
  <si>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</si>
  <si>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</si>
  <si>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</si>
  <si>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</si>
  <si>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</si>
  <si>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</si>
  <si>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</si>
  <si>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</si>
  <si>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</si>
  <si>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</si>
  <si>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</si>
  <si>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</si>
  <si>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</si>
  <si>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</si>
  <si>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</si>
  <si>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</si>
  <si>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</si>
  <si>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</si>
  <si>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</si>
  <si>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</si>
  <si>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</si>
  <si>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</si>
  <si>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</si>
  <si>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</si>
  <si>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</si>
  <si>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</si>
  <si>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</si>
  <si>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</si>
  <si>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</si>
  <si>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</si>
  <si>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</si>
  <si>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</si>
  <si>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</si>
  <si>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</si>
  <si>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</si>
  <si>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</si>
  <si>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</si>
  <si>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</si>
  <si>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</si>
  <si>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</si>
  <si>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</si>
  <si>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</si>
  <si>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</si>
  <si>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</si>
  <si>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</si>
  <si>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</si>
  <si>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</si>
  <si>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</si>
  <si>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</si>
  <si>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</si>
  <si>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</si>
  <si>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</si>
  <si>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</si>
  <si>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</si>
  <si>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</si>
  <si>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</si>
  <si>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</si>
  <si>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</si>
  <si>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</si>
  <si>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</si>
  <si>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</si>
  <si>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</si>
  <si>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</si>
  <si>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</si>
  <si>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</si>
  <si>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</si>
  <si>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</si>
  <si>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</si>
  <si>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</si>
  <si>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</si>
  <si>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</si>
  <si>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</si>
  <si>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</si>
  <si>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</si>
  <si>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</si>
  <si>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</si>
  <si>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</si>
  <si>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</si>
  <si>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</si>
  <si>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</si>
  <si>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</si>
  <si>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</si>
  <si>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</si>
  <si>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</si>
  <si>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</si>
  <si>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</si>
  <si>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</si>
  <si>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</si>
  <si>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</si>
  <si>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</si>
  <si>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</si>
  <si>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</si>
  <si>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</si>
  <si>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</si>
  <si>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</si>
  <si>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</si>
  <si>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</si>
  <si>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</si>
  <si>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</si>
  <si>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</si>
  <si>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</si>
  <si>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</si>
  <si>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</si>
  <si>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</si>
  <si>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</si>
  <si>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</si>
  <si>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</si>
  <si>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</si>
  <si>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</si>
  <si>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</si>
  <si>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</si>
  <si>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</si>
  <si>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</si>
  <si>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</si>
  <si>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</si>
  <si>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</si>
  <si>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</si>
  <si>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</si>
  <si>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</si>
  <si>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</si>
  <si>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</si>
  <si>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</si>
  <si>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</si>
  <si>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</si>
  <si>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</si>
  <si>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</si>
  <si>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</si>
  <si>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</si>
  <si>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</si>
  <si>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</si>
  <si>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</si>
  <si>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</si>
  <si>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</si>
  <si>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</si>
  <si>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</si>
  <si>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</si>
  <si>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</si>
  <si>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</si>
  <si>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</si>
  <si>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</si>
  <si>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</si>
  <si>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</si>
  <si>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</si>
  <si>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</si>
  <si>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</si>
  <si>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</si>
  <si>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</si>
  <si>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</si>
  <si>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</si>
  <si>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</si>
  <si>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</si>
  <si>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</si>
  <si>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</si>
  <si>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</si>
  <si>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</si>
  <si>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</si>
  <si>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</si>
  <si>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</si>
  <si>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</si>
  <si>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</si>
  <si>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</si>
  <si>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</si>
  <si>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</si>
  <si>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</si>
  <si>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</si>
  <si>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</si>
  <si>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</si>
  <si>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</si>
  <si>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</si>
  <si>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</si>
  <si>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</si>
  <si>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</si>
  <si>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</si>
  <si>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</si>
  <si>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</si>
  <si>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</si>
  <si>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</si>
  <si>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</si>
  <si>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</si>
  <si>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</si>
  <si>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</si>
  <si>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</si>
  <si>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</si>
  <si>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</si>
  <si>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</si>
  <si>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</si>
  <si>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</si>
  <si>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</si>
  <si>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</si>
  <si>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</si>
  <si>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</si>
  <si>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</si>
  <si>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</si>
  <si>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</si>
  <si>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</si>
  <si>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</si>
  <si>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</si>
  <si>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</si>
  <si>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</si>
  <si>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</si>
  <si>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</si>
  <si>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</si>
  <si>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</si>
  <si>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</si>
  <si>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</si>
  <si>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</si>
  <si>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</si>
  <si>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</si>
  <si>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</si>
  <si>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</si>
  <si>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</si>
  <si>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</si>
  <si>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</si>
  <si>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</si>
  <si>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</si>
  <si>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</si>
  <si>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</si>
  <si>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</si>
  <si>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</si>
  <si>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</si>
  <si>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</si>
  <si>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</si>
  <si>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</si>
  <si>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</si>
  <si>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</si>
  <si>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</si>
  <si>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</si>
  <si>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</si>
  <si>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</si>
  <si>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</si>
  <si>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</si>
  <si>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</si>
  <si>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</si>
  <si>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</si>
  <si>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</si>
  <si>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</si>
  <si>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</si>
  <si>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</si>
  <si>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</si>
  <si>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</si>
  <si>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</si>
  <si>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</si>
  <si>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</si>
  <si>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</si>
  <si>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</si>
  <si>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</si>
  <si>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</si>
  <si>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</si>
  <si>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</si>
  <si>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</si>
  <si>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</si>
  <si>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</si>
  <si>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</si>
  <si>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</si>
  <si>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</si>
  <si>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</si>
  <si>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</si>
  <si>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</si>
  <si>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</si>
  <si>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</si>
  <si>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</si>
  <si>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</si>
  <si>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</si>
  <si>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</si>
  <si>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</si>
  <si>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</si>
  <si>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</si>
  <si>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</si>
  <si>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</si>
  <si>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</si>
  <si>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</si>
  <si>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</si>
  <si>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</si>
  <si>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</si>
  <si>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</si>
  <si>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</si>
  <si>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</si>
  <si>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</si>
  <si>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</si>
  <si>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</si>
  <si>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</si>
  <si>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</si>
  <si>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</si>
  <si>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</si>
  <si>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</si>
  <si>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</si>
  <si>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</si>
  <si>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</si>
  <si>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</si>
  <si>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</si>
  <si>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</si>
  <si>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</si>
  <si>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</si>
  <si>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</si>
  <si>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</si>
  <si>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</si>
  <si>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</si>
  <si>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</si>
  <si>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</si>
  <si>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</si>
  <si>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</si>
  <si>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</si>
  <si>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</si>
  <si>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</si>
  <si>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</si>
  <si>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</si>
  <si>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</si>
  <si>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</si>
  <si>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</si>
  <si>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</si>
  <si>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</si>
  <si>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</si>
  <si>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</si>
  <si>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</si>
  <si>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</si>
  <si>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</si>
  <si>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</si>
  <si>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</si>
  <si>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</si>
  <si>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</si>
  <si>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</si>
  <si>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</si>
  <si>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</si>
  <si>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</si>
  <si>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</si>
  <si>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</si>
  <si>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</si>
  <si>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</si>
  <si>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</si>
  <si>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</si>
  <si>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</si>
  <si>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</si>
  <si>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</si>
  <si>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</si>
  <si>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</si>
  <si>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</si>
  <si>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</si>
  <si>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</si>
  <si>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</si>
  <si>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</si>
  <si>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</si>
  <si>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</si>
  <si>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</si>
  <si>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</si>
  <si>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</si>
  <si>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</si>
  <si>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</si>
  <si>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</si>
  <si>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</si>
  <si>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</si>
  <si>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</si>
  <si>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</si>
  <si>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</si>
  <si>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</si>
  <si>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</si>
  <si>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</si>
  <si>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</si>
  <si>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</si>
  <si>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</si>
  <si>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</si>
  <si>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</si>
  <si>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</si>
  <si>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</si>
  <si>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</si>
  <si>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</si>
  <si>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</si>
  <si>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</si>
  <si>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</si>
  <si>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</si>
  <si>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</si>
  <si>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</si>
  <si>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</si>
  <si>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</si>
  <si>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</si>
  <si>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</si>
  <si>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</si>
  <si>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</si>
  <si>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</si>
  <si>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</si>
  <si>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</si>
  <si>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</si>
  <si>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</si>
  <si>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</si>
  <si>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</si>
  <si>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</si>
  <si>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</si>
  <si>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</si>
  <si>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</si>
  <si>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</si>
  <si>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</si>
  <si>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</si>
  <si>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</si>
  <si>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</si>
  <si>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</si>
  <si>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</si>
  <si>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</si>
  <si>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</si>
  <si>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</si>
  <si>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</si>
  <si>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</si>
  <si>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</si>
  <si>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</si>
  <si>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</si>
  <si>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</si>
  <si>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</si>
  <si>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</si>
  <si>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</si>
  <si>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</si>
  <si>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</si>
  <si>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</si>
  <si>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</si>
  <si>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</si>
  <si>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</si>
  <si>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</si>
  <si>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</si>
  <si>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</si>
  <si>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</si>
  <si>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</si>
  <si>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</si>
  <si>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</si>
  <si>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</si>
  <si>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</si>
  <si>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</si>
  <si>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</si>
  <si>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</si>
  <si>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</si>
  <si>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</si>
  <si>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</si>
  <si>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</si>
  <si>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</si>
  <si>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</si>
  <si>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</si>
  <si>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</si>
  <si>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</si>
  <si>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</si>
  <si>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</si>
  <si>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</si>
  <si>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</si>
  <si>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</si>
  <si>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</si>
  <si>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</si>
  <si>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</si>
  <si>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</si>
  <si>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</si>
  <si>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</si>
  <si>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</si>
  <si>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</si>
  <si>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</si>
  <si>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</si>
  <si>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</si>
  <si>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</si>
  <si>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</si>
  <si>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</si>
  <si>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</si>
  <si>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</si>
  <si>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</si>
  <si>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</si>
  <si>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</si>
  <si>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</si>
  <si>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</si>
  <si>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</si>
  <si>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</si>
  <si>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</si>
  <si>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</si>
  <si>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</si>
  <si>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</si>
  <si>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</si>
  <si>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</si>
  <si>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</si>
  <si>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</si>
  <si>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</si>
  <si>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</si>
  <si>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</si>
  <si>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</si>
  <si>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</si>
  <si>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</si>
  <si>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</si>
  <si>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</si>
  <si>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</si>
  <si>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</si>
  <si>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</si>
  <si>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</si>
  <si>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</si>
  <si>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</si>
  <si>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</si>
  <si>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</si>
  <si>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</si>
  <si>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</si>
  <si>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</si>
  <si>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</si>
  <si>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</si>
  <si>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</si>
  <si>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</si>
  <si>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</si>
  <si>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</si>
  <si>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</si>
  <si>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</si>
  <si>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</si>
  <si>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</si>
  <si>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</si>
  <si>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</si>
  <si>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</si>
  <si>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</si>
  <si>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</si>
  <si>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</si>
  <si>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</si>
  <si>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</si>
  <si>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</si>
  <si>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</si>
  <si>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</si>
  <si>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</si>
  <si>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</si>
  <si>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</si>
  <si>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</si>
  <si>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</si>
  <si>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</si>
  <si>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</si>
  <si>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</si>
  <si>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</si>
  <si>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</si>
  <si>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</si>
  <si>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</si>
  <si>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</si>
  <si>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</si>
  <si>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</si>
  <si>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</si>
  <si>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</si>
  <si>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</si>
  <si>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</si>
  <si>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</si>
  <si>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</si>
  <si>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</si>
  <si>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</si>
  <si>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</si>
  <si>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</si>
  <si>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</si>
  <si>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</si>
  <si>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</si>
  <si>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</si>
  <si>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</si>
  <si>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</si>
  <si>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</si>
  <si>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</si>
  <si>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</si>
  <si>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</si>
  <si>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</si>
  <si>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</si>
  <si>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</si>
  <si>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</si>
  <si>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</si>
  <si>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</si>
  <si>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</si>
  <si>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</si>
  <si>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</si>
  <si>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</si>
  <si>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</si>
  <si>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</si>
  <si>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</si>
  <si>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</si>
  <si>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</si>
  <si>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</si>
  <si>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</si>
  <si>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</si>
  <si>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</si>
  <si>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</si>
  <si>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</si>
  <si>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</si>
  <si>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</si>
  <si>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</si>
  <si>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</si>
  <si>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</si>
  <si>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</si>
  <si>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</si>
  <si>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</si>
  <si>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</si>
  <si>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</si>
  <si>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</si>
  <si>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</si>
  <si>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</si>
  <si>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</si>
  <si>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</si>
  <si>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</si>
  <si>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</si>
  <si>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</si>
  <si>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</si>
  <si>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</si>
  <si>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</si>
  <si>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</si>
  <si>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</si>
  <si>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</si>
  <si>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</si>
  <si>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</si>
  <si>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</si>
  <si>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</si>
  <si>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</si>
  <si>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</si>
  <si>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</si>
  <si>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</si>
  <si>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</si>
  <si>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</si>
  <si>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</si>
  <si>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</si>
  <si>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</si>
  <si>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</si>
  <si>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</si>
  <si>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</si>
  <si>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</si>
  <si>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</si>
  <si>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</si>
  <si>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</si>
  <si>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</si>
  <si>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</si>
  <si>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</si>
  <si>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</si>
  <si>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</si>
  <si>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</si>
  <si>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</si>
  <si>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</si>
  <si>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</si>
  <si>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</si>
  <si>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</si>
  <si>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</si>
  <si>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</si>
  <si>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</si>
  <si>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</si>
  <si>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</si>
  <si>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</si>
  <si>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</si>
  <si>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</si>
  <si>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</si>
  <si>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</si>
  <si>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</si>
  <si>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</si>
  <si>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</si>
  <si>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</si>
  <si>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</si>
  <si>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</si>
  <si>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</si>
  <si>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</si>
  <si>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</si>
  <si>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</si>
  <si>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</si>
  <si>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</si>
  <si>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</si>
  <si>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</si>
  <si>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</si>
  <si>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</si>
  <si>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</si>
  <si>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</si>
  <si>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</si>
  <si>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</si>
  <si>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</si>
  <si>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</si>
  <si>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</si>
  <si>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</si>
  <si>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</si>
  <si>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</si>
  <si>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</si>
  <si>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</si>
  <si>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</si>
  <si>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</si>
  <si>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</si>
  <si>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</si>
  <si>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</si>
  <si>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</si>
  <si>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</si>
  <si>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</si>
  <si>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</si>
  <si>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</si>
  <si>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</si>
  <si>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</si>
  <si>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</si>
  <si>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</si>
  <si>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</si>
  <si>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</si>
  <si>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</si>
  <si>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</si>
  <si>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</si>
  <si>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</si>
  <si>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</si>
  <si>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</si>
  <si>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</si>
  <si>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</si>
  <si>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</si>
  <si>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</si>
  <si>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</si>
  <si>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</si>
  <si>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</si>
  <si>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</si>
  <si>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</si>
  <si>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</si>
  <si>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</si>
  <si>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</si>
  <si>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</si>
  <si>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</si>
  <si>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</si>
  <si>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</si>
  <si>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</si>
  <si>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</si>
  <si>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</si>
  <si>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</si>
  <si>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</si>
  <si>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</si>
  <si>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</si>
  <si>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</si>
  <si>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</si>
  <si>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</si>
  <si>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</si>
  <si>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</si>
  <si>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</si>
  <si>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</si>
  <si>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</si>
  <si>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</si>
  <si>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</si>
  <si>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</si>
  <si>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</si>
  <si>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</si>
  <si>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</si>
  <si>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</si>
  <si>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</si>
  <si>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</si>
  <si>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</si>
  <si>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</si>
  <si>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</si>
  <si>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</si>
  <si>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</si>
  <si>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</si>
  <si>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</si>
  <si>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</si>
  <si>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</si>
  <si>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</si>
  <si>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</si>
  <si>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</si>
  <si>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</si>
  <si>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</si>
  <si>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</si>
  <si>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</si>
  <si>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</si>
  <si>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</si>
  <si>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</si>
  <si>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</si>
  <si>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</si>
  <si>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</si>
  <si>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</si>
  <si>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</si>
  <si>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</si>
  <si>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</si>
  <si>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</si>
  <si>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</si>
  <si>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</si>
  <si>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</si>
  <si>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</si>
  <si>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</si>
  <si>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</si>
  <si>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</si>
  <si>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</si>
  <si>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</si>
  <si>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</si>
  <si>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</si>
  <si>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</si>
  <si>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</si>
  <si>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</si>
  <si>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</si>
  <si>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</si>
  <si>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</si>
  <si>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</si>
  <si>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</si>
  <si>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</si>
  <si>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</si>
  <si>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</si>
  <si>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</si>
  <si>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</si>
  <si>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</si>
  <si>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</si>
  <si>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</si>
  <si>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</si>
  <si>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</si>
  <si>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</si>
  <si>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</si>
  <si>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</si>
  <si>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</si>
  <si>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</si>
  <si>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</si>
  <si>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</si>
  <si>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</si>
  <si>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</si>
  <si>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</si>
  <si>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</si>
  <si>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</si>
  <si>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</si>
  <si>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</si>
  <si>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</si>
  <si>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</si>
  <si>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</si>
  <si>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</si>
  <si>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</si>
  <si>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</si>
  <si>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</si>
  <si>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</si>
  <si>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</si>
  <si>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</si>
  <si>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</si>
  <si>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</si>
  <si>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</si>
  <si>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</si>
  <si>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</si>
  <si>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</si>
  <si>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</si>
  <si>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</si>
  <si>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</si>
  <si>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</si>
  <si>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</si>
  <si>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</si>
  <si>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</si>
  <si>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</si>
  <si>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</si>
  <si>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</si>
  <si>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</si>
  <si>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</si>
  <si>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</si>
  <si>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</si>
  <si>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</si>
  <si>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</si>
  <si>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</si>
  <si>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</si>
  <si>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</si>
  <si>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</si>
  <si>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</si>
  <si>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</si>
  <si>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</si>
  <si>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</si>
  <si>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</si>
  <si>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</si>
  <si>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</si>
  <si>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</si>
  <si>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</si>
  <si>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</si>
  <si>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</si>
  <si>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</si>
  <si>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</si>
  <si>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</si>
  <si>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</si>
  <si>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</si>
  <si>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</si>
  <si>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</si>
  <si>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</si>
  <si>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</si>
  <si>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</si>
  <si>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</si>
  <si>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</si>
  <si>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</si>
  <si>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</si>
  <si>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</si>
  <si>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</si>
  <si>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</si>
  <si>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</si>
  <si>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</si>
  <si>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</si>
  <si>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</si>
  <si>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</si>
  <si>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</si>
  <si>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</si>
  <si>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</si>
  <si>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</si>
  <si>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</si>
  <si>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</si>
  <si>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</si>
  <si>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</si>
  <si>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</si>
  <si>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</si>
  <si>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</si>
  <si>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</si>
  <si>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</si>
  <si>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</si>
  <si>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</si>
  <si>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</si>
  <si>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</si>
  <si>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</si>
  <si>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</si>
  <si>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</si>
  <si>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</si>
  <si>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</si>
  <si>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</si>
  <si>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</si>
  <si>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</si>
  <si>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</si>
  <si>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</si>
  <si>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</si>
  <si>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</si>
  <si>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</si>
  <si>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</si>
  <si>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</si>
  <si>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</si>
  <si>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</si>
  <si>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</si>
  <si>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</si>
  <si>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</si>
  <si>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</si>
  <si>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</si>
  <si>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</si>
  <si>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</si>
  <si>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</si>
  <si>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</si>
  <si>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</si>
  <si>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</si>
  <si>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</si>
  <si>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</si>
  <si>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</si>
  <si>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</si>
  <si>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</si>
  <si>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</si>
  <si>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</si>
  <si>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</si>
  <si>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</si>
  <si>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</si>
  <si>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</si>
  <si>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</si>
  <si>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</si>
  <si>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</si>
  <si>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</si>
  <si>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</si>
  <si>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</si>
  <si>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</si>
  <si>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</si>
  <si>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</si>
  <si>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</si>
  <si>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</si>
  <si>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</si>
  <si>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</si>
  <si>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</si>
  <si>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</si>
  <si>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</si>
  <si>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</si>
  <si>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</si>
  <si>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</si>
  <si>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</si>
  <si>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</si>
  <si>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</si>
  <si>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</si>
  <si>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</si>
  <si>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</si>
  <si>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</si>
  <si>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</si>
  <si>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</si>
  <si>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</si>
  <si>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</si>
  <si>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</si>
  <si>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</si>
  <si>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</si>
  <si>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</si>
  <si>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</si>
  <si>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</si>
  <si>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</si>
  <si>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</si>
  <si>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</si>
  <si>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</si>
  <si>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</si>
  <si>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</si>
  <si>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</si>
  <si>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</si>
  <si>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</si>
  <si>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</si>
  <si>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</si>
  <si>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</si>
  <si>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</si>
  <si>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</si>
  <si>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</si>
  <si>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</si>
  <si>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</si>
  <si>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</si>
  <si>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</si>
  <si>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</si>
  <si>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</si>
  <si>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</si>
  <si>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</si>
  <si>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</si>
  <si>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</si>
  <si>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</si>
  <si>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</si>
  <si>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</si>
  <si>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</si>
  <si>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</si>
  <si>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</si>
  <si>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</si>
  <si>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</si>
  <si>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</si>
  <si>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</si>
  <si>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</si>
  <si>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</si>
  <si>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</si>
  <si>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</si>
  <si>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</si>
  <si>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</si>
  <si>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</si>
  <si>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</si>
  <si>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</si>
  <si>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</si>
  <si>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</si>
  <si>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</si>
  <si>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</si>
  <si>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</si>
  <si>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</si>
  <si>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</si>
  <si>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</si>
  <si>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</si>
  <si>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</si>
  <si>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</si>
  <si>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</si>
  <si>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</si>
  <si>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</si>
  <si>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</si>
  <si>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</si>
  <si>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</si>
  <si>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</si>
  <si>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</si>
  <si>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</si>
  <si>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</si>
  <si>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</si>
  <si>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</si>
  <si>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</si>
  <si>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</si>
  <si>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</si>
  <si>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</si>
  <si>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</si>
  <si>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</si>
  <si>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</si>
  <si>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</si>
  <si>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</si>
  <si>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</si>
  <si>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</si>
  <si>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</si>
  <si>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</si>
  <si>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</si>
  <si>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</si>
  <si>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</si>
  <si>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</si>
  <si>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</si>
  <si>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</si>
  <si>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</si>
  <si>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</si>
  <si>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</si>
  <si>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</si>
  <si>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</si>
  <si>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</si>
  <si>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</si>
  <si>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</si>
  <si>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</si>
  <si>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</si>
  <si>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</si>
  <si>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</si>
  <si>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</si>
  <si>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</si>
  <si>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</si>
  <si>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</si>
  <si>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</si>
  <si>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</si>
  <si>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</si>
  <si>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</si>
  <si>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</si>
  <si>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</si>
  <si>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</si>
  <si>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</si>
  <si>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</si>
  <si>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</si>
  <si>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</si>
  <si>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</si>
  <si>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</si>
  <si>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</si>
  <si>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</si>
  <si>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</si>
  <si>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</si>
  <si>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</si>
  <si>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</si>
  <si>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</si>
  <si>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</si>
  <si>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</si>
  <si>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</si>
  <si>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</si>
  <si>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</si>
  <si>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</si>
  <si>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</si>
  <si>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</si>
  <si>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</si>
  <si>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</si>
  <si>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</si>
  <si>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</si>
  <si>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</si>
  <si>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</si>
  <si>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</si>
  <si>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</si>
  <si>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</si>
  <si>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</si>
  <si>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</si>
  <si>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</si>
  <si>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</si>
  <si>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</si>
  <si>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</si>
  <si>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</si>
  <si>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</si>
  <si>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</si>
  <si>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</si>
  <si>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</si>
  <si>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</si>
  <si>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</si>
  <si>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</si>
  <si>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</si>
  <si>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</si>
  <si>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</si>
  <si>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</si>
  <si>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</si>
  <si>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</si>
  <si>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</si>
  <si>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</si>
  <si>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</si>
  <si>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</si>
  <si>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</si>
  <si>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</si>
  <si>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</si>
  <si>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</si>
  <si>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</si>
  <si>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</si>
  <si>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</si>
  <si>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</si>
  <si>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</si>
  <si>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</si>
  <si>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</si>
  <si>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</si>
  <si>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</si>
  <si>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</si>
  <si>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</si>
  <si>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</si>
  <si>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</si>
  <si>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</si>
  <si>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</si>
  <si>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</si>
  <si>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</si>
  <si>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</si>
  <si>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</si>
  <si>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</si>
  <si>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</si>
  <si>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</si>
  <si>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</si>
  <si>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</si>
  <si>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</si>
  <si>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</si>
  <si>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</si>
  <si>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</si>
  <si>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</si>
  <si>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</si>
  <si>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</si>
  <si>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</si>
  <si>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</si>
  <si>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</si>
  <si>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</si>
  <si>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</si>
  <si>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</si>
  <si>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</si>
  <si>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</si>
  <si>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</si>
  <si>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</si>
  <si>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</si>
  <si>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</si>
  <si>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</si>
  <si>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</si>
  <si>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</si>
  <si>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</si>
  <si>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</si>
  <si>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</si>
  <si>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</si>
  <si>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</si>
  <si>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</si>
  <si>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</si>
  <si>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</si>
  <si>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</si>
  <si>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</si>
  <si>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</si>
  <si>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</si>
  <si>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</si>
  <si>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</si>
  <si>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</si>
  <si>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</si>
  <si>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</si>
  <si>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</si>
  <si>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</si>
  <si>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</si>
  <si>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</si>
  <si>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</si>
  <si>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</si>
  <si>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</si>
  <si>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</si>
  <si>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</si>
  <si>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</si>
  <si>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</si>
  <si>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</si>
  <si>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</si>
  <si>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</si>
  <si>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</si>
  <si>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</si>
  <si>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</si>
  <si>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</si>
  <si>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</si>
  <si>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</si>
  <si>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</si>
  <si>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</si>
  <si>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</si>
  <si>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</si>
  <si>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</si>
  <si>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</si>
  <si>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</si>
  <si>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</si>
  <si>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</si>
  <si>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</si>
  <si>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</si>
  <si>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</si>
  <si>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</si>
  <si>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</si>
  <si>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</si>
  <si>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</si>
  <si>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</si>
  <si>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</si>
  <si>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</si>
  <si>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</si>
  <si>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</si>
  <si>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</si>
  <si>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</si>
  <si>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</si>
  <si>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</si>
  <si>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</si>
  <si>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</si>
  <si>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</si>
  <si>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</si>
  <si>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</si>
  <si>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</si>
  <si>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</si>
  <si>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</si>
  <si>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</si>
  <si>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</si>
  <si>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</si>
  <si>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</si>
  <si>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</si>
  <si>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</si>
  <si>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</si>
  <si>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</si>
  <si>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</si>
  <si>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</si>
  <si>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</si>
  <si>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</si>
  <si>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</si>
  <si>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</si>
  <si>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</si>
  <si>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</si>
  <si>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</si>
  <si>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</si>
  <si>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</si>
  <si>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</si>
  <si>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</si>
  <si>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</si>
  <si>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</si>
  <si>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</si>
  <si>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</si>
  <si>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</si>
  <si>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</si>
  <si>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</si>
  <si>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</si>
  <si>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</si>
  <si>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</si>
  <si>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</si>
  <si>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</si>
  <si>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</si>
  <si>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</si>
  <si>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</si>
  <si>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</si>
  <si>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</si>
  <si>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</si>
  <si>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</si>
  <si>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</si>
  <si>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</si>
  <si>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</si>
  <si>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</si>
  <si>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</si>
  <si>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</si>
  <si>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</si>
  <si>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</si>
  <si>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</si>
  <si>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</si>
  <si>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</si>
  <si>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</si>
  <si>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</si>
  <si>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</si>
  <si>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</si>
  <si>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</si>
  <si>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</si>
  <si>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</si>
  <si>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</si>
  <si>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</si>
  <si>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</si>
  <si>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</si>
  <si>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</si>
  <si>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</si>
  <si>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</si>
  <si>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</si>
  <si>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</si>
  <si>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</si>
  <si>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</si>
  <si>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</si>
  <si>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</si>
  <si>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</si>
  <si>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</si>
  <si>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</si>
  <si>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</si>
  <si>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</si>
  <si>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</si>
  <si>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</si>
  <si>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</si>
  <si>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</si>
  <si>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</si>
  <si>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</si>
  <si>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</si>
  <si>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</si>
  <si>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</si>
  <si>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</si>
  <si>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</si>
  <si>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</si>
  <si>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</si>
  <si>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</si>
  <si>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</si>
  <si>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</si>
  <si>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</si>
  <si>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</si>
  <si>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</si>
  <si>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</si>
  <si>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</si>
  <si>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</si>
  <si>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</si>
  <si>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</si>
  <si>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</si>
  <si>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</si>
  <si>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</si>
  <si>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</si>
  <si>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</si>
  <si>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</si>
  <si>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</si>
  <si>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</si>
  <si>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</si>
  <si>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</si>
  <si>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</si>
  <si>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</si>
  <si>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</si>
  <si>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</si>
  <si>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</si>
  <si>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</si>
  <si>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</si>
  <si>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</si>
  <si>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</si>
  <si>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</si>
  <si>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</si>
  <si>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</si>
  <si>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</si>
  <si>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</si>
  <si>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</si>
  <si>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</si>
  <si>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</si>
  <si>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</si>
  <si>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</si>
  <si>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</si>
  <si>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</si>
  <si>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</si>
  <si>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</si>
  <si>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</si>
  <si>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</si>
  <si>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</si>
  <si>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</si>
  <si>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</si>
  <si>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</si>
  <si>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</si>
  <si>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</si>
  <si>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</si>
  <si>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</si>
  <si>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</si>
  <si>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</si>
  <si>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</si>
  <si>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</si>
  <si>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</si>
  <si>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</si>
  <si>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</si>
  <si>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</si>
  <si>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</si>
  <si>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</si>
  <si>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</si>
  <si>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</si>
  <si>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</si>
  <si>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</si>
  <si>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</si>
  <si>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</si>
  <si>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</si>
  <si>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</si>
  <si>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</si>
  <si>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</si>
  <si>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</si>
  <si>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</si>
  <si>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</si>
  <si>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</si>
  <si>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</si>
  <si>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</si>
  <si>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</si>
  <si>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</si>
  <si>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</si>
  <si>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</si>
  <si>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</si>
  <si>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</si>
  <si>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</si>
  <si>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</si>
  <si>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</si>
  <si>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</si>
  <si>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</si>
  <si>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</si>
  <si>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</si>
  <si>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</si>
  <si>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</si>
  <si>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</si>
  <si>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</si>
  <si>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</si>
  <si>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</si>
  <si>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</si>
  <si>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</si>
  <si>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</si>
  <si>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</si>
  <si>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</si>
  <si>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</si>
  <si>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</si>
  <si>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</si>
  <si>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</si>
  <si>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</si>
  <si>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</si>
  <si>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</si>
  <si>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</si>
  <si>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</si>
  <si>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</si>
  <si>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</si>
  <si>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</si>
  <si>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</si>
  <si>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</si>
  <si>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</si>
  <si>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</si>
  <si>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</si>
  <si>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</si>
  <si>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</si>
  <si>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</si>
  <si>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</si>
  <si>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</si>
  <si>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</si>
  <si>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</si>
  <si>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</si>
  <si>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</si>
  <si>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</si>
  <si>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</si>
  <si>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</si>
  <si>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</si>
  <si>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</si>
  <si>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</si>
  <si>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</si>
  <si>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</si>
  <si>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</si>
  <si>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</si>
  <si>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</si>
  <si>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</si>
  <si>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</si>
  <si>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</si>
  <si>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</si>
  <si>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</si>
  <si>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</si>
  <si>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</si>
  <si>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</si>
  <si>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</si>
  <si>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</si>
  <si>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</si>
  <si>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</si>
  <si>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</si>
  <si>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</si>
  <si>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</si>
  <si>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</si>
  <si>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</si>
  <si>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</si>
  <si>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</si>
  <si>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</si>
  <si>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</si>
  <si>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</si>
  <si>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</si>
  <si>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</si>
  <si>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</si>
  <si>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</si>
  <si>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</si>
  <si>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</si>
  <si>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</si>
  <si>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</si>
  <si>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</si>
  <si>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</si>
  <si>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</si>
  <si>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</si>
  <si>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</si>
  <si>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</si>
  <si>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</si>
  <si>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</si>
  <si>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</si>
  <si>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</si>
  <si>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</si>
  <si>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</si>
  <si>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</si>
  <si>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</si>
  <si>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</si>
  <si>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</si>
  <si>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</si>
  <si>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</si>
  <si>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</si>
  <si>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</si>
  <si>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</si>
  <si>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</si>
  <si>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</si>
  <si>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</si>
  <si>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</si>
  <si>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</si>
  <si>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</si>
  <si>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</si>
  <si>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</si>
  <si>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</si>
  <si>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</si>
  <si>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</si>
  <si>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</si>
  <si>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</si>
  <si>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</si>
  <si>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</si>
  <si>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</si>
  <si>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</si>
  <si>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</si>
  <si>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</si>
  <si>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</si>
  <si>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</si>
  <si>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</si>
  <si>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</si>
  <si>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</si>
  <si>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</si>
  <si>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</si>
  <si>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</si>
  <si>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</si>
  <si>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</si>
  <si>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</si>
  <si>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</si>
  <si>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</si>
  <si>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</si>
  <si>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</si>
  <si>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</si>
  <si>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</si>
  <si>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</si>
  <si>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</si>
  <si>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</si>
  <si>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</si>
  <si>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</si>
  <si>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</si>
  <si>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</si>
  <si>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</si>
  <si>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</si>
  <si>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</si>
  <si>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</si>
  <si>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</si>
  <si>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</si>
  <si>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</si>
  <si>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</si>
  <si>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</si>
  <si>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</si>
  <si>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</si>
  <si>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</si>
  <si>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</si>
  <si>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</si>
  <si>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</si>
  <si>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</si>
  <si>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</si>
  <si>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</si>
  <si>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</si>
  <si>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</si>
  <si>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</si>
  <si>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</si>
  <si>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</si>
  <si>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</si>
  <si>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</si>
  <si>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</si>
  <si>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</si>
  <si>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</si>
  <si>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</si>
  <si>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</si>
  <si>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</si>
  <si>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</si>
  <si>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</si>
  <si>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</si>
  <si>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</si>
  <si>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</si>
  <si>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</si>
  <si>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</si>
  <si>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</si>
  <si>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</si>
  <si>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</si>
  <si>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</si>
  <si>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</si>
  <si>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</si>
  <si>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</si>
  <si>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</si>
  <si>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</si>
  <si>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</si>
  <si>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</si>
  <si>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</si>
  <si>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</si>
  <si>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</si>
  <si>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</si>
  <si>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</si>
  <si>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</si>
  <si>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</si>
  <si>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</si>
  <si>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</si>
  <si>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</si>
  <si>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</si>
  <si>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</si>
  <si>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</si>
  <si>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</si>
  <si>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</si>
  <si>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</si>
  <si>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</si>
  <si>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</si>
  <si>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</si>
  <si>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</si>
  <si>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</si>
  <si>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</si>
  <si>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</si>
  <si>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</si>
  <si>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</si>
  <si>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</si>
  <si>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</si>
  <si>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</si>
  <si>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</si>
  <si>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</si>
  <si>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</si>
  <si>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</si>
  <si>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</si>
  <si>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</si>
  <si>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</si>
  <si>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</si>
  <si>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</si>
  <si>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</si>
  <si>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</si>
  <si>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</si>
  <si>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</si>
  <si>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</si>
  <si>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</si>
  <si>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</si>
  <si>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</si>
  <si>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</si>
  <si>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</si>
  <si>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</si>
  <si>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</si>
  <si>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</si>
  <si>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</si>
  <si>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</si>
  <si>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</si>
  <si>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</si>
  <si>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</si>
  <si>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</si>
  <si>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</si>
  <si>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</si>
  <si>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</si>
  <si>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</si>
  <si>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</si>
  <si>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</si>
  <si>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</si>
  <si>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</si>
  <si>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</si>
  <si>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</si>
  <si>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</si>
  <si>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</si>
  <si>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</si>
  <si>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</si>
  <si>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</si>
  <si>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</si>
  <si>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</si>
  <si>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</si>
  <si>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</si>
  <si>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</si>
  <si>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</si>
  <si>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</si>
  <si>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</si>
  <si>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</si>
  <si>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</si>
  <si>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</si>
  <si>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</si>
  <si>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</si>
  <si>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</si>
  <si>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</si>
  <si>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</si>
  <si>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</si>
  <si>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</si>
  <si>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</si>
  <si>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</si>
  <si>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</si>
  <si>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</si>
  <si>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</si>
  <si>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</si>
  <si>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</si>
  <si>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</si>
  <si>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</si>
  <si>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</si>
  <si>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</si>
  <si>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</si>
  <si>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</si>
  <si>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</si>
  <si>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</si>
  <si>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</si>
  <si>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</si>
  <si>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</si>
  <si>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</si>
  <si>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</si>
  <si>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</si>
  <si>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</si>
  <si>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</si>
  <si>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</si>
  <si>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</si>
  <si>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</si>
  <si>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</si>
  <si>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</si>
  <si>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</si>
  <si>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</si>
  <si>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</si>
  <si>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</si>
  <si>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</si>
  <si>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</si>
  <si>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</si>
  <si>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</si>
  <si>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</si>
  <si>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</si>
  <si>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</si>
  <si>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</si>
  <si>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</si>
  <si>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</si>
  <si>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</si>
  <si>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</si>
  <si>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</si>
  <si>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</si>
  <si>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</si>
  <si>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</si>
  <si>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</si>
  <si>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</si>
  <si>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</si>
  <si>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</si>
  <si>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</si>
  <si>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</si>
  <si>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</si>
  <si>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</si>
  <si>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</si>
  <si>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</si>
  <si>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</si>
  <si>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</si>
  <si>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</si>
  <si>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</si>
  <si>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</si>
  <si>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</si>
  <si>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</si>
  <si>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</si>
  <si>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</si>
  <si>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</si>
  <si>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</si>
  <si>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</si>
  <si>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</si>
  <si>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</si>
  <si>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</si>
  <si>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</si>
  <si>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</si>
  <si>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</si>
  <si>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</si>
  <si>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</si>
  <si>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</si>
  <si>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</si>
  <si>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</si>
  <si>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</si>
  <si>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</si>
  <si>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</si>
  <si>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</si>
  <si>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</si>
  <si>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</si>
  <si>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</si>
  <si>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</si>
  <si>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</si>
  <si>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</si>
  <si>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</si>
  <si>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</si>
  <si>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</si>
  <si>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</si>
  <si>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</si>
  <si>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</si>
  <si>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</si>
  <si>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</si>
  <si>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</si>
  <si>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</si>
  <si>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</si>
  <si>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</si>
  <si>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</si>
  <si>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</si>
  <si>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</si>
  <si>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</si>
  <si>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</si>
  <si>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</si>
  <si>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</si>
  <si>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</si>
  <si>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</si>
  <si>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</si>
  <si>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</si>
  <si>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</si>
  <si>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</si>
  <si>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</si>
  <si>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</si>
  <si>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</si>
  <si>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</si>
  <si>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</si>
  <si>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</si>
  <si>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</si>
  <si>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</si>
  <si>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</si>
  <si>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</si>
  <si>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</si>
  <si>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</si>
  <si>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</si>
  <si>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</si>
  <si>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</si>
  <si>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</si>
  <si>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</si>
  <si>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</si>
  <si>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</si>
  <si>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</si>
  <si>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</si>
  <si>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</si>
  <si>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</si>
  <si>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</si>
  <si>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</si>
  <si>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</si>
  <si>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</si>
  <si>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</si>
  <si>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</si>
  <si>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</si>
  <si>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</si>
  <si>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</si>
  <si>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</si>
  <si>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</si>
  <si>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</si>
  <si>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</si>
  <si>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</si>
  <si>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</si>
  <si>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</si>
  <si>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</si>
  <si>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</si>
  <si>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</si>
  <si>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</si>
  <si>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</si>
  <si>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</si>
  <si>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</si>
  <si>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</si>
  <si>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</si>
  <si>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</si>
  <si>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</si>
  <si>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</si>
  <si>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</si>
  <si>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</si>
  <si>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</si>
  <si>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</si>
  <si>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</si>
  <si>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</si>
  <si>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</si>
  <si>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</si>
  <si>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</si>
  <si>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</si>
  <si>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</si>
  <si>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</si>
  <si>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</si>
  <si>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</si>
  <si>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</si>
  <si>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</si>
  <si>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</si>
  <si>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</si>
  <si>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</si>
  <si>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</si>
  <si>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</si>
  <si>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</si>
  <si>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</si>
  <si>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</si>
  <si>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</si>
  <si>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</si>
  <si>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</si>
  <si>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</si>
  <si>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</si>
  <si>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</si>
  <si>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</si>
  <si>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</si>
  <si>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</si>
  <si>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</si>
  <si>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</si>
  <si>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</si>
  <si>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</si>
  <si>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</si>
  <si>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</si>
  <si>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</si>
  <si>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</si>
  <si>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</si>
  <si>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</si>
  <si>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</si>
  <si>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</si>
  <si>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</si>
  <si>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</si>
  <si>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</si>
  <si>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</si>
  <si>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</si>
  <si>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</si>
  <si>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</si>
  <si>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</si>
  <si>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</si>
  <si>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</si>
  <si>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</si>
  <si>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</si>
  <si>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</si>
  <si>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</si>
  <si>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</si>
  <si>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</si>
  <si>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</si>
  <si>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</si>
  <si>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</si>
  <si>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</si>
  <si>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</si>
  <si>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</si>
  <si>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</si>
  <si>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</si>
  <si>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</si>
  <si>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</si>
  <si>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</si>
  <si>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</si>
  <si>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</si>
  <si>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</si>
  <si>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</si>
  <si>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</si>
  <si>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</si>
  <si>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</si>
  <si>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</si>
  <si>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</si>
  <si>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</si>
  <si>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</si>
  <si>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</si>
  <si>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</si>
  <si>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</si>
  <si>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</si>
  <si>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</si>
  <si>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</si>
  <si>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</si>
  <si>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</si>
  <si>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</si>
  <si>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</si>
  <si>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</si>
  <si>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</si>
  <si>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</si>
  <si>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</si>
  <si>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</si>
  <si>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</si>
  <si>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</si>
  <si>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</si>
  <si>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</si>
  <si>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</si>
  <si>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</si>
  <si>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</si>
  <si>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</si>
  <si>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</si>
  <si>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</si>
  <si>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</si>
  <si>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</si>
  <si>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</si>
  <si>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</si>
  <si>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</si>
  <si>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</si>
  <si>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</si>
  <si>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</si>
  <si>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</si>
  <si>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</si>
  <si>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</si>
  <si>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</si>
  <si>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</si>
  <si>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</si>
  <si>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</si>
  <si>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</si>
  <si>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</si>
  <si>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</si>
  <si>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</si>
  <si>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</si>
  <si>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</si>
  <si>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</si>
  <si>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</si>
  <si>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</si>
  <si>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</si>
  <si>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</si>
  <si>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</si>
  <si>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</si>
  <si>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</si>
  <si>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</si>
  <si>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</si>
  <si>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</si>
  <si>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</si>
  <si>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</si>
  <si>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</si>
  <si>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</si>
  <si>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</si>
  <si>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</si>
  <si>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</si>
  <si>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</si>
  <si>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</si>
  <si>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</si>
  <si>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</si>
  <si>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</si>
  <si>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</si>
  <si>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</si>
  <si>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</si>
  <si>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</si>
  <si>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</si>
  <si>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</si>
  <si>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</si>
  <si>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</si>
  <si>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</si>
  <si>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</si>
  <si>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</si>
  <si>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</si>
  <si>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</si>
  <si>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</si>
  <si>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</si>
  <si>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</si>
  <si>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</si>
  <si>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</si>
  <si>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</si>
  <si>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</si>
  <si>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</si>
  <si>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</si>
  <si>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</si>
  <si>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</si>
  <si>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</si>
  <si>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</si>
  <si>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</si>
  <si>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</si>
  <si>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</si>
  <si>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</si>
  <si>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</si>
  <si>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</si>
  <si>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</si>
  <si>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</si>
  <si>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</si>
  <si>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</si>
  <si>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</si>
  <si>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</si>
  <si>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</si>
  <si>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</si>
  <si>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</si>
  <si>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</si>
  <si>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</si>
  <si>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</si>
  <si>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</si>
  <si>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</si>
  <si>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</si>
  <si>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</si>
  <si>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</si>
  <si>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</si>
  <si>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</si>
  <si>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</si>
  <si>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</si>
  <si>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</si>
  <si>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</si>
  <si>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</si>
  <si>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</si>
  <si>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</si>
  <si>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</si>
  <si>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</si>
  <si>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</si>
  <si>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</si>
  <si>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</si>
  <si>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</si>
  <si>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</si>
  <si>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</si>
  <si>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</si>
  <si>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</si>
  <si>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</si>
  <si>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</si>
  <si>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</si>
  <si>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</si>
  <si>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</si>
  <si>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</si>
  <si>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</si>
  <si>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</si>
  <si>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</si>
  <si>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</si>
  <si>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</si>
  <si>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</si>
  <si>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</si>
  <si>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</si>
  <si>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</si>
  <si>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</si>
  <si>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</si>
  <si>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</si>
  <si>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</si>
  <si>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</si>
  <si>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</si>
  <si>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</si>
  <si>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</si>
  <si>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</si>
  <si>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</si>
  <si>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</si>
  <si>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</si>
  <si>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</si>
  <si>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</si>
  <si>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</si>
  <si>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</si>
  <si>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</si>
  <si>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</si>
  <si>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</si>
  <si>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</si>
  <si>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</si>
  <si>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</si>
  <si>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</si>
  <si>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</si>
  <si>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</si>
  <si>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</si>
  <si>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</si>
  <si>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</si>
  <si>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</si>
  <si>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</si>
  <si>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</si>
  <si>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</si>
  <si>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</si>
  <si>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</si>
  <si>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</si>
  <si>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</si>
  <si>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</si>
  <si>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</si>
  <si>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</si>
  <si>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</si>
  <si>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</si>
  <si>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</si>
  <si>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</si>
  <si>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</si>
  <si>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</si>
  <si>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</si>
  <si>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</si>
  <si>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</si>
  <si>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</si>
  <si>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</si>
  <si>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</si>
  <si>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</si>
  <si>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</si>
  <si>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</si>
  <si>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</si>
  <si>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</si>
  <si>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</si>
  <si>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</si>
  <si>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</si>
  <si>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</si>
  <si>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</si>
  <si>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</si>
  <si>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</si>
  <si>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</si>
  <si>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</si>
  <si>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</si>
  <si>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</si>
  <si>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</si>
  <si>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</si>
  <si>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</si>
  <si>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</si>
  <si>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</si>
  <si>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</si>
  <si>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</si>
  <si>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</si>
  <si>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</si>
  <si>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</si>
  <si>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</si>
  <si>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</si>
  <si>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</si>
  <si>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</si>
  <si>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</si>
  <si>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</si>
  <si>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</si>
  <si>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</si>
  <si>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</si>
  <si>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</si>
  <si>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</si>
  <si>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</si>
  <si>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</si>
  <si>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</si>
  <si>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</si>
  <si>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</si>
  <si>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</si>
  <si>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</si>
  <si>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</si>
  <si>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</si>
  <si>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</si>
  <si>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</si>
  <si>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</si>
  <si>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</si>
  <si>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</si>
  <si>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</si>
  <si>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</si>
  <si>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</si>
  <si>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</si>
  <si>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</si>
  <si>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</si>
  <si>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</si>
  <si>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</si>
  <si>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</si>
  <si>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</si>
  <si>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</si>
  <si>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</si>
  <si>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</si>
  <si>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</si>
  <si>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</si>
  <si>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</si>
  <si>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</si>
  <si>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</si>
  <si>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</si>
  <si>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</si>
  <si>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</si>
  <si>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</si>
  <si>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</si>
  <si>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</si>
  <si>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</si>
  <si>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</si>
  <si>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</si>
  <si>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</si>
  <si>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</si>
  <si>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</si>
  <si>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</si>
  <si>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</si>
  <si>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</si>
  <si>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</si>
  <si>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</si>
  <si>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</si>
  <si>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</si>
  <si>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</si>
  <si>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</si>
  <si>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</si>
  <si>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</si>
  <si>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</si>
  <si>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</si>
  <si>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</si>
  <si>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</si>
  <si>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</si>
  <si>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</si>
  <si>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</si>
  <si>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</si>
  <si>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</si>
  <si>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</si>
  <si>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</si>
  <si>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</si>
  <si>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</si>
  <si>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</si>
  <si>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</si>
  <si>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</si>
  <si>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</si>
  <si>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</si>
  <si>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</si>
  <si>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</si>
  <si>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</si>
  <si>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</si>
  <si>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</si>
  <si>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</si>
  <si>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</si>
  <si>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</si>
  <si>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</si>
  <si>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</si>
  <si>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</si>
  <si>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</si>
  <si>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</si>
  <si>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</si>
  <si>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</si>
  <si>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</si>
  <si>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</si>
  <si>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</si>
  <si>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</si>
  <si>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</si>
  <si>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</si>
  <si>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</si>
  <si>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</si>
  <si>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</si>
  <si>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</si>
  <si>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</si>
  <si>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</si>
  <si>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</si>
  <si>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</si>
  <si>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</si>
  <si>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</si>
  <si>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</si>
  <si>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</si>
  <si>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</si>
  <si>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</si>
  <si>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</si>
  <si>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</si>
  <si>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</si>
  <si>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</si>
  <si>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</si>
  <si>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</si>
  <si>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</si>
  <si>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</si>
  <si>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</si>
  <si>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</si>
  <si>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</si>
  <si>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</si>
  <si>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</si>
  <si>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</si>
  <si>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</si>
  <si>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</si>
  <si>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</si>
  <si>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</si>
  <si>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</si>
  <si>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</si>
  <si>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</si>
  <si>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</si>
  <si>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</si>
  <si>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</si>
  <si>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</si>
  <si>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</si>
  <si>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</si>
  <si>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</si>
  <si>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</si>
  <si>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</si>
  <si>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</si>
  <si>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</si>
  <si>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</si>
  <si>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</si>
  <si>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</si>
  <si>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</si>
  <si>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</si>
  <si>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</si>
  <si>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</si>
  <si>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</si>
  <si>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</si>
  <si>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</si>
  <si>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</si>
  <si>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</si>
  <si>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</si>
  <si>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</si>
  <si>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</si>
  <si>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</si>
  <si>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</si>
  <si>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</si>
  <si>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</si>
  <si>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</si>
  <si>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</si>
  <si>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</si>
  <si>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</si>
  <si>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</si>
  <si>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</si>
  <si>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</si>
  <si>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</si>
  <si>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</si>
  <si>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</si>
  <si>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</si>
  <si>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</si>
  <si>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</si>
  <si>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</si>
  <si>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</si>
  <si>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</si>
  <si>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</si>
  <si>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</si>
  <si>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</si>
  <si>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</si>
  <si>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</si>
  <si>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</si>
  <si>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</si>
  <si>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</si>
  <si>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</si>
  <si>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</si>
  <si>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</si>
  <si>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</si>
  <si>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</si>
  <si>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</si>
  <si>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</si>
  <si>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</si>
  <si>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</si>
  <si>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</si>
  <si>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</si>
  <si>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</si>
  <si>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</si>
  <si>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</si>
  <si>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</si>
  <si>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</si>
  <si>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</si>
  <si>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</si>
  <si>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</si>
  <si>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</si>
  <si>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</si>
  <si>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</si>
  <si>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</si>
  <si>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</si>
  <si>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</si>
  <si>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</si>
  <si>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</si>
  <si>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</si>
  <si>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</si>
  <si>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</si>
  <si>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</si>
  <si>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</si>
  <si>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</si>
  <si>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</si>
  <si>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</si>
  <si>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</si>
  <si>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</si>
  <si>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</si>
  <si>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</si>
  <si>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</si>
  <si>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</si>
  <si>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</si>
  <si>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</si>
  <si>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</si>
  <si>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</si>
  <si>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</si>
  <si>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</si>
  <si>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</si>
  <si>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</si>
  <si>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</si>
  <si>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</si>
  <si>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</si>
  <si>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</si>
  <si>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</si>
  <si>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</si>
  <si>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</si>
  <si>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</si>
  <si>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</si>
  <si>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</si>
  <si>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</si>
  <si>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</si>
  <si>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</si>
  <si>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</si>
  <si>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</si>
  <si>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</si>
  <si>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</si>
  <si>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</si>
  <si>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</si>
  <si>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</si>
  <si>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</si>
  <si>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</si>
  <si>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</si>
  <si>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</si>
  <si>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</si>
  <si>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</si>
  <si>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</si>
  <si>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</si>
  <si>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</si>
  <si>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</si>
  <si>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</si>
  <si>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</si>
  <si>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</si>
  <si>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</si>
  <si>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</si>
  <si>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</si>
  <si>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</si>
  <si>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</si>
  <si>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</si>
  <si>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</si>
  <si>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</si>
  <si>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</si>
  <si>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</si>
  <si>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</si>
  <si>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</si>
  <si>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</si>
  <si>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</si>
  <si>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</si>
  <si>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</si>
  <si>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</si>
  <si>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</si>
  <si>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</si>
  <si>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</si>
  <si>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</si>
  <si>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</si>
  <si>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</si>
  <si>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</si>
  <si>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</si>
  <si>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</si>
  <si>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</si>
  <si>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</si>
  <si>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</si>
  <si>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</si>
  <si>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</si>
  <si>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</si>
  <si>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</si>
  <si>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</si>
  <si>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</si>
  <si>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</si>
  <si>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</si>
  <si>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</si>
  <si>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</si>
  <si>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</si>
  <si>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</si>
  <si>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</si>
  <si>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</si>
  <si>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</si>
  <si>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</si>
  <si>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</si>
  <si>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</si>
  <si>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</si>
  <si>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</si>
  <si>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</si>
  <si>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</si>
  <si>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</si>
  <si>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</si>
  <si>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</si>
  <si>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</si>
  <si>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</si>
  <si>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</si>
  <si>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</si>
  <si>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</si>
  <si>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</si>
  <si>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</si>
  <si>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</si>
  <si>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</si>
  <si>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</si>
  <si>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</si>
  <si>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</si>
  <si>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</si>
  <si>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</si>
  <si>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</si>
  <si>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</si>
  <si>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</si>
  <si>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</si>
  <si>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</si>
  <si>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</si>
  <si>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</si>
  <si>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</si>
  <si>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</si>
  <si>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</si>
  <si>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</si>
  <si>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</si>
  <si>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</si>
  <si>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</si>
  <si>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</si>
  <si>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</si>
  <si>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</si>
  <si>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</si>
  <si>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</si>
  <si>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</si>
  <si>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</si>
  <si>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</si>
  <si>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</si>
  <si>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</si>
  <si>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</si>
  <si>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</si>
  <si>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</si>
  <si>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</si>
  <si>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</si>
  <si>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</si>
  <si>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</si>
  <si>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</si>
  <si>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</si>
  <si>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</si>
  <si>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</si>
  <si>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</si>
  <si>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</si>
  <si>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</si>
  <si>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</si>
  <si>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</si>
  <si>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</si>
  <si>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</si>
  <si>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</si>
  <si>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</si>
  <si>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</si>
  <si>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</si>
  <si>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</si>
  <si>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</si>
  <si>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</si>
  <si>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</si>
  <si>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</si>
  <si>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</si>
  <si>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</si>
  <si>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</si>
  <si>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</si>
  <si>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</si>
  <si>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</si>
  <si>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</si>
  <si>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</si>
  <si>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</si>
  <si>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</si>
  <si>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</si>
  <si>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</si>
  <si>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</si>
  <si>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</si>
  <si>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</si>
  <si>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</si>
  <si>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</si>
  <si>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</si>
  <si>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</si>
  <si>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</si>
  <si>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</si>
  <si>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</si>
  <si>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</si>
  <si>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</si>
  <si>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</si>
  <si>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</si>
  <si>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</si>
  <si>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</si>
  <si>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</si>
  <si>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</si>
  <si>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</si>
  <si>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</si>
  <si>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</si>
  <si>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</si>
  <si>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</si>
  <si>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</si>
  <si>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</si>
  <si>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</si>
  <si>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</si>
  <si>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</si>
  <si>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</si>
  <si>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</si>
  <si>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</si>
  <si>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</si>
  <si>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</si>
  <si>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</si>
  <si>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</si>
  <si>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</si>
  <si>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</si>
  <si>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</si>
  <si>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</si>
  <si>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</si>
  <si>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</si>
  <si>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</si>
  <si>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</si>
  <si>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</si>
  <si>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</si>
  <si>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</si>
  <si>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</si>
  <si>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</si>
  <si>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</si>
  <si>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</si>
  <si>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</si>
  <si>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</si>
  <si>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</si>
  <si>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</si>
  <si>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</si>
  <si>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</si>
  <si>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</si>
  <si>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</si>
  <si>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</si>
  <si>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</si>
  <si>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</si>
  <si>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</si>
  <si>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</si>
  <si>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</si>
  <si>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</si>
  <si>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</si>
  <si>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</si>
  <si>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</si>
  <si>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</si>
  <si>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</si>
  <si>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</si>
  <si>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</si>
  <si>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</si>
  <si>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</si>
  <si>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</si>
  <si>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</si>
  <si>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</si>
  <si>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</si>
  <si>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</si>
  <si>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</si>
  <si>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</si>
  <si>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</si>
  <si>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</si>
  <si>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</si>
  <si>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</si>
  <si>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</si>
  <si>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</si>
  <si>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</si>
  <si>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</si>
  <si>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</si>
  <si>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</si>
  <si>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</si>
  <si>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</si>
  <si>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</si>
  <si>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</si>
  <si>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</si>
  <si>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</si>
  <si>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</si>
  <si>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</si>
  <si>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</si>
  <si>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</si>
  <si>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</si>
  <si>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</si>
  <si>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</si>
  <si>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</si>
  <si>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</si>
  <si>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</si>
  <si>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</si>
  <si>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</si>
  <si>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</si>
  <si>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</si>
  <si>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</si>
  <si>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</si>
  <si>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</si>
  <si>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</si>
  <si>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</si>
  <si>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</si>
  <si>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</si>
  <si>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</si>
  <si>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</si>
  <si>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</si>
  <si>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</si>
  <si>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</si>
  <si>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</si>
  <si>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</si>
  <si>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</si>
  <si>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</si>
  <si>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</si>
  <si>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</si>
  <si>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</si>
  <si>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</si>
  <si>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</si>
  <si>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</si>
  <si>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</si>
  <si>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</si>
  <si>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</si>
  <si>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</si>
  <si>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</si>
  <si>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</si>
  <si>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</si>
  <si>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</si>
  <si>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</si>
  <si>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</si>
  <si>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</si>
  <si>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</si>
  <si>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</si>
  <si>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</si>
  <si>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</si>
  <si>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</si>
  <si>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</si>
  <si>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</si>
  <si>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</si>
  <si>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</si>
  <si>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</si>
  <si>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</si>
  <si>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</si>
  <si>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</si>
  <si>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</si>
  <si>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</si>
  <si>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</si>
  <si>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</si>
  <si>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</si>
  <si>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</si>
  <si>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</si>
  <si>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</si>
  <si>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</si>
  <si>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</si>
  <si>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</si>
  <si>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</si>
  <si>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</si>
  <si>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</si>
  <si>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</si>
  <si>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</si>
  <si>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</si>
  <si>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</si>
  <si>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</si>
  <si>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</si>
  <si>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</si>
  <si>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</si>
  <si>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</si>
  <si>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</si>
  <si>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</si>
  <si>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</si>
  <si>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</si>
  <si>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</si>
  <si>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</si>
  <si>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</si>
  <si>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</si>
  <si>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</si>
  <si>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</si>
  <si>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</si>
  <si>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</si>
  <si>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</si>
  <si>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</si>
  <si>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</si>
  <si>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</si>
  <si>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</si>
  <si>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</si>
  <si>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</si>
  <si>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</si>
  <si>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</si>
  <si>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</si>
  <si>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</si>
  <si>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</si>
  <si>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</si>
  <si>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</si>
  <si>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</si>
  <si>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</si>
  <si>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</si>
  <si>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</si>
  <si>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</si>
  <si>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</si>
  <si>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</si>
  <si>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</si>
  <si>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</si>
  <si>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</si>
  <si>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</si>
  <si>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</si>
  <si>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</si>
  <si>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</si>
  <si>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</si>
  <si>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</si>
  <si>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</si>
  <si>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</si>
  <si>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</si>
  <si>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</si>
  <si>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</si>
  <si>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</si>
  <si>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</si>
  <si>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</si>
  <si>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</si>
  <si>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</si>
  <si>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</si>
  <si>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</si>
  <si>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</si>
  <si>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</si>
  <si>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</si>
  <si>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</si>
  <si>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</si>
  <si>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</si>
  <si>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</si>
  <si>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</si>
  <si>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</si>
  <si>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</si>
  <si>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</si>
  <si>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</si>
  <si>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</si>
  <si>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</si>
  <si>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</si>
  <si>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</si>
  <si>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</si>
  <si>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</si>
  <si>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</si>
  <si>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</si>
  <si>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</si>
  <si>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</si>
  <si>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</si>
  <si>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</si>
  <si>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</si>
  <si>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</si>
  <si>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</si>
  <si>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</si>
  <si>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</si>
  <si>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</si>
  <si>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</si>
  <si>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</si>
  <si>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</si>
  <si>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</si>
  <si>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</si>
  <si>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</si>
  <si>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</si>
  <si>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</si>
  <si>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</si>
  <si>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</si>
  <si>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</si>
  <si>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</si>
  <si>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</si>
  <si>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</si>
  <si>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</si>
  <si>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</si>
  <si>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</si>
  <si>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</si>
  <si>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</si>
  <si>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</si>
  <si>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</si>
  <si>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</si>
  <si>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</si>
  <si>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</si>
  <si>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</si>
  <si>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</si>
  <si>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</si>
  <si>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</si>
  <si>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</si>
  <si>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</si>
  <si>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</si>
  <si>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</si>
  <si>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</si>
  <si>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</si>
  <si>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</si>
  <si>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</si>
  <si>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</si>
  <si>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</si>
  <si>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</si>
  <si>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</si>
  <si>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</si>
  <si>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</si>
  <si>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</si>
  <si>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</si>
  <si>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</si>
  <si>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</si>
  <si>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</si>
  <si>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</si>
  <si>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</si>
  <si>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</si>
  <si>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</si>
  <si>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</si>
  <si>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</si>
  <si>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</si>
  <si>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</si>
  <si>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</si>
  <si>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</si>
  <si>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</si>
  <si>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</si>
  <si>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</si>
  <si>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</si>
  <si>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</si>
  <si>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</si>
  <si>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</si>
  <si>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</si>
  <si>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</si>
  <si>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</si>
  <si>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</si>
  <si>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</si>
  <si>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</si>
  <si>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</si>
  <si>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</si>
  <si>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</si>
  <si>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</si>
  <si>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</si>
  <si>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</si>
  <si>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</si>
  <si>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</si>
  <si>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</si>
  <si>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</si>
  <si>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</si>
  <si>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</si>
  <si>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</si>
  <si>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</si>
  <si>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</si>
  <si>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</si>
  <si>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</si>
  <si>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</si>
  <si>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</si>
  <si>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</si>
  <si>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</si>
  <si>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</si>
  <si>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</si>
  <si>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</si>
  <si>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</si>
  <si>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</si>
  <si>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</si>
  <si>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</si>
  <si>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</si>
  <si>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</si>
  <si>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</si>
  <si>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</si>
  <si>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</si>
  <si>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</si>
  <si>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</si>
  <si>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</si>
  <si>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</si>
  <si>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</si>
  <si>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</si>
  <si>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</si>
  <si>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</si>
  <si>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</si>
  <si>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</si>
  <si>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</si>
  <si>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</si>
  <si>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</si>
  <si>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</si>
  <si>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</si>
  <si>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</si>
  <si>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</si>
  <si>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</si>
  <si>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</si>
  <si>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</si>
  <si>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</si>
  <si>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</si>
  <si>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</si>
  <si>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</si>
  <si>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</si>
  <si>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</si>
  <si>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</si>
  <si>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</si>
  <si>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</si>
  <si>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</si>
  <si>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</si>
  <si>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</si>
  <si>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</si>
  <si>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</si>
  <si>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</si>
  <si>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</si>
  <si>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</si>
  <si>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</si>
  <si>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</si>
  <si>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</si>
  <si>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</si>
  <si>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</si>
  <si>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</si>
  <si>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</si>
  <si>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</si>
  <si>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</si>
  <si>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</si>
  <si>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</si>
  <si>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</si>
  <si>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</si>
  <si>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</si>
  <si>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</si>
  <si>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</si>
  <si>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</si>
  <si>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</si>
  <si>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</si>
  <si>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</si>
  <si>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</si>
  <si>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</si>
  <si>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</si>
  <si>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</si>
  <si>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</si>
  <si>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</si>
  <si>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</si>
  <si>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</si>
  <si>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</si>
  <si>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</si>
  <si>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</si>
  <si>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</si>
  <si>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</si>
  <si>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</si>
  <si>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</si>
  <si>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</si>
  <si>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</si>
  <si>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</si>
  <si>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</si>
  <si>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</si>
  <si>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</si>
  <si>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</si>
  <si>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</si>
  <si>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</si>
  <si>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</si>
  <si>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</si>
  <si>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</si>
  <si>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</si>
  <si>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</si>
  <si>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</si>
  <si>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</si>
  <si>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</si>
  <si>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</si>
  <si>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</si>
  <si>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</si>
  <si>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</si>
  <si>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</si>
  <si>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</si>
  <si>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</si>
  <si>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</si>
  <si>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</si>
  <si>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</si>
  <si>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</si>
  <si>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</si>
  <si>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</si>
  <si>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</si>
  <si>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</si>
  <si>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</si>
  <si>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</si>
  <si>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</si>
  <si>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</si>
  <si>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</si>
  <si>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</si>
  <si>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</si>
  <si>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</si>
  <si>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</si>
  <si>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</si>
  <si>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</si>
  <si>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</si>
  <si>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</si>
  <si>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</si>
  <si>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</si>
  <si>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</si>
  <si>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</si>
  <si>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</si>
  <si>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</si>
  <si>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</si>
  <si>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</si>
  <si>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</si>
  <si>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</si>
  <si>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</si>
  <si>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</si>
  <si>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</si>
  <si>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</si>
  <si>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</si>
  <si>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</si>
  <si>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</si>
  <si>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</si>
  <si>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</si>
  <si>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</si>
  <si>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</si>
  <si>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</si>
  <si>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</si>
  <si>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</si>
  <si>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</si>
  <si>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</si>
  <si>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</si>
  <si>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</si>
  <si>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</si>
  <si>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</si>
  <si>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</si>
  <si>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</si>
  <si>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</si>
  <si>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</si>
  <si>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</si>
  <si>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</si>
  <si>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</si>
  <si>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</si>
  <si>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</si>
  <si>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</si>
  <si>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</si>
  <si>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</si>
  <si>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</si>
  <si>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</si>
  <si>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</si>
  <si>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</si>
  <si>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</si>
  <si>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</si>
  <si>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</si>
  <si>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</si>
  <si>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</si>
  <si>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</si>
  <si>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</si>
  <si>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</si>
  <si>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</si>
  <si>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</si>
  <si>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</si>
  <si>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</si>
  <si>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</si>
  <si>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</si>
  <si>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</si>
  <si>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</si>
  <si>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</si>
  <si>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</si>
  <si>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</si>
  <si>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</si>
  <si>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</si>
  <si>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</si>
  <si>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</si>
  <si>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</si>
  <si>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</si>
  <si>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</si>
  <si>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</si>
  <si>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</si>
  <si>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</si>
  <si>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</si>
  <si>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</si>
  <si>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</si>
  <si>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</si>
  <si>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</si>
  <si>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</si>
  <si>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</si>
  <si>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</si>
  <si>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</si>
  <si>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</si>
  <si>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</si>
  <si>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</si>
  <si>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</si>
  <si>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</si>
  <si>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</si>
  <si>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</si>
  <si>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</si>
  <si>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</si>
  <si>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</si>
  <si>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</si>
  <si>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</si>
  <si>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</si>
  <si>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</si>
  <si>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</si>
  <si>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</si>
  <si>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</si>
  <si>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</si>
  <si>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</si>
  <si>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</si>
  <si>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</si>
  <si>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</si>
  <si>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</si>
  <si>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</si>
  <si>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</si>
  <si>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</si>
  <si>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</si>
  <si>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</si>
  <si>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</si>
  <si>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</si>
  <si>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</si>
  <si>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</si>
  <si>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</si>
  <si>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</si>
  <si>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</si>
  <si>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</si>
  <si>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</si>
  <si>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</si>
  <si>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</si>
  <si>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</si>
  <si>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</si>
  <si>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</si>
  <si>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</si>
  <si>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</si>
  <si>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</si>
  <si>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</si>
  <si>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</si>
  <si>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</si>
  <si>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</si>
  <si>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</si>
  <si>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</si>
  <si>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</si>
  <si>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</si>
  <si>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</si>
  <si>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</si>
  <si>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</si>
  <si>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</si>
  <si>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</si>
  <si>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</si>
  <si>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</si>
  <si>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</si>
  <si>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</si>
  <si>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</si>
  <si>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</si>
  <si>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</si>
  <si>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</si>
  <si>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</si>
  <si>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</si>
  <si>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</si>
  <si>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</si>
  <si>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</si>
  <si>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</si>
  <si>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</si>
  <si>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</si>
  <si>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</si>
  <si>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</si>
  <si>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</si>
  <si>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</si>
  <si>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</si>
  <si>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</si>
  <si>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</si>
  <si>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</si>
  <si>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</si>
  <si>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</si>
  <si>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</si>
  <si>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</si>
  <si>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</si>
  <si>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</si>
  <si>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</si>
  <si>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</si>
  <si>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</si>
  <si>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</si>
  <si>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</si>
  <si>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</si>
  <si>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</si>
  <si>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</si>
  <si>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</si>
  <si>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</si>
  <si>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</si>
  <si>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</si>
  <si>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</si>
  <si>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</si>
  <si>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</si>
  <si>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</si>
  <si>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</si>
  <si>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</si>
  <si>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</si>
  <si>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</si>
  <si>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</si>
  <si>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</si>
  <si>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</si>
  <si>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</si>
  <si>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</si>
  <si>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</si>
  <si>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</si>
  <si>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</si>
  <si>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</si>
  <si>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</si>
  <si>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</si>
  <si>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</si>
  <si>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</si>
  <si>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</si>
  <si>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</si>
  <si>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</si>
  <si>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</si>
  <si>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</si>
  <si>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</si>
  <si>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</si>
  <si>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</si>
  <si>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</si>
  <si>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</si>
  <si>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</si>
  <si>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</si>
  <si>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</si>
  <si>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</si>
  <si>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</si>
  <si>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</si>
  <si>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</si>
  <si>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</si>
  <si>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</si>
  <si>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</si>
  <si>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</si>
  <si>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</si>
  <si>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</si>
  <si>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</si>
  <si>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</si>
  <si>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</si>
  <si>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</si>
  <si>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</si>
  <si>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</si>
  <si>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</si>
  <si>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</si>
  <si>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</si>
  <si>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</si>
  <si>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</si>
  <si>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</si>
  <si>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</si>
  <si>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</si>
  <si>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</si>
  <si>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</si>
  <si>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</si>
  <si>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</si>
  <si>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</si>
  <si>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</si>
  <si>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</si>
  <si>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</si>
  <si>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</si>
  <si>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</si>
  <si>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</si>
  <si>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</si>
  <si>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</si>
  <si>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</si>
  <si>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</si>
  <si>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</si>
  <si>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</si>
  <si>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</si>
  <si>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</si>
  <si>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</si>
  <si>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</si>
  <si>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</si>
  <si>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</si>
  <si>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</si>
  <si>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</si>
  <si>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</si>
  <si>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</si>
  <si>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</si>
  <si>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</si>
  <si>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</si>
  <si>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</si>
  <si>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</si>
  <si>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</si>
  <si>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</si>
  <si>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</si>
  <si>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</si>
  <si>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</si>
  <si>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</si>
  <si>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</si>
  <si>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</si>
  <si>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</si>
  <si>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</si>
  <si>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</si>
  <si>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</si>
  <si>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</si>
  <si>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</si>
  <si>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</si>
  <si>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</si>
  <si>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</si>
  <si>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</si>
  <si>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</si>
  <si>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</si>
  <si>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</si>
  <si>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</si>
  <si>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</si>
  <si>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</si>
  <si>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</si>
  <si>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</si>
  <si>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</si>
  <si>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</si>
  <si>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</si>
  <si>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</si>
  <si>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</si>
  <si>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</si>
  <si>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</si>
  <si>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</si>
  <si>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</si>
  <si>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</si>
  <si>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</si>
  <si>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</si>
  <si>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</si>
  <si>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</si>
  <si>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</si>
  <si>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</si>
  <si>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</si>
  <si>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</si>
  <si>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</si>
  <si>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</si>
  <si>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</si>
  <si>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</si>
  <si>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</si>
  <si>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</si>
  <si>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</si>
  <si>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</si>
  <si>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</si>
  <si>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</si>
  <si>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</si>
  <si>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</si>
  <si>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</si>
  <si>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</si>
  <si>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</si>
  <si>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</si>
  <si>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</si>
  <si>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</si>
  <si>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</si>
  <si>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</si>
  <si>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</si>
  <si>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</si>
  <si>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</si>
  <si>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</si>
  <si>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</si>
  <si>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</si>
  <si>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</si>
  <si>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</si>
  <si>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</si>
  <si>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</si>
  <si>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</si>
  <si>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</si>
  <si>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</si>
  <si>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</si>
  <si>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</si>
  <si>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</si>
  <si>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</si>
  <si>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</si>
  <si>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</si>
  <si>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</si>
  <si>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</si>
  <si>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</si>
  <si>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</si>
  <si>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</si>
  <si>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</si>
  <si>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</si>
  <si>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</si>
  <si>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</si>
  <si>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</si>
  <si>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</si>
  <si>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</si>
  <si>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</si>
  <si>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</si>
  <si>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</si>
  <si>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</si>
  <si>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</si>
  <si>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</si>
  <si>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</si>
  <si>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</si>
  <si>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</si>
  <si>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</si>
  <si>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</si>
  <si>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</si>
  <si>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</si>
  <si>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</si>
  <si>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</si>
  <si>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</si>
  <si>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</si>
  <si>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</si>
  <si>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</si>
  <si>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</si>
  <si>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</si>
  <si>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</si>
  <si>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</si>
  <si>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</si>
  <si>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</si>
  <si>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</si>
  <si>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</si>
  <si>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</si>
  <si>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</si>
  <si>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</si>
  <si>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</si>
  <si>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</si>
  <si>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</si>
  <si>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</si>
  <si>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</si>
  <si>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</si>
  <si>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</si>
  <si>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</si>
  <si>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</si>
  <si>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</si>
  <si>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</si>
  <si>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</si>
  <si>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</si>
  <si>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</si>
  <si>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</si>
  <si>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</si>
  <si>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</si>
  <si>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</si>
  <si>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</si>
  <si>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</si>
  <si>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</si>
  <si>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</si>
  <si>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</si>
  <si>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</si>
  <si>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</si>
  <si>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</si>
  <si>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</si>
  <si>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</si>
  <si>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</si>
  <si>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</si>
  <si>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</si>
  <si>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</si>
  <si>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</si>
  <si>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</si>
  <si>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</si>
  <si>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</si>
  <si>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</si>
  <si>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</si>
  <si>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</si>
  <si>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</si>
  <si>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</si>
  <si>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</si>
  <si>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</si>
  <si>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</si>
  <si>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</si>
  <si>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</si>
  <si>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</si>
  <si>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</si>
  <si>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</si>
  <si>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</si>
  <si>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</si>
  <si>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</si>
  <si>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</si>
  <si>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</si>
  <si>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</si>
  <si>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</si>
  <si>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</si>
  <si>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</si>
  <si>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</si>
  <si>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</si>
  <si>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</si>
  <si>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</si>
  <si>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</si>
  <si>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</si>
  <si>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</si>
  <si>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</si>
  <si>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</si>
  <si>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</si>
  <si>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</si>
  <si>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</si>
  <si>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</si>
  <si>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</si>
  <si>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</si>
  <si>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</si>
  <si>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</si>
  <si>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</si>
  <si>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</si>
  <si>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</si>
  <si>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</si>
  <si>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</si>
  <si>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</si>
  <si>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</si>
  <si>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</si>
  <si>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</si>
  <si>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</si>
  <si>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</si>
  <si>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</si>
  <si>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</si>
  <si>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</si>
  <si>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</si>
  <si>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</si>
  <si>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</si>
  <si>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</si>
  <si>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</si>
  <si>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</si>
  <si>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</si>
  <si>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</si>
  <si>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</si>
  <si>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</si>
  <si>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</si>
  <si>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</si>
  <si>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</si>
  <si>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</si>
  <si>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</si>
  <si>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</si>
  <si>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</si>
  <si>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</si>
  <si>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</si>
  <si>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</si>
  <si>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</si>
  <si>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</si>
  <si>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</si>
  <si>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</si>
  <si>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</si>
  <si>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</si>
  <si>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</si>
  <si>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</si>
  <si>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</si>
  <si>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</si>
  <si>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</si>
  <si>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</si>
  <si>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</si>
  <si>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</si>
  <si>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</si>
  <si>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</si>
  <si>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</si>
  <si>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</si>
  <si>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</si>
  <si>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</si>
  <si>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</si>
  <si>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</si>
  <si>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</si>
  <si>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</si>
  <si>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</si>
  <si>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</si>
  <si>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</si>
  <si>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</si>
  <si>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</si>
  <si>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</si>
  <si>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</si>
  <si>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</si>
  <si>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</si>
  <si>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</si>
  <si>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</si>
  <si>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</si>
  <si>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</si>
  <si>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</si>
  <si>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</si>
  <si>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</si>
  <si>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</si>
  <si>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</si>
  <si>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</si>
  <si>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</si>
  <si>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</si>
  <si>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</si>
  <si>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</si>
  <si>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</si>
  <si>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</si>
  <si>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</si>
  <si>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</si>
  <si>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</si>
  <si>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</si>
  <si>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</si>
  <si>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</si>
  <si>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</si>
  <si>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</si>
  <si>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</si>
  <si>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</si>
  <si>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</si>
  <si>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</si>
  <si>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</si>
  <si>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</si>
  <si>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</si>
  <si>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</si>
  <si>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</si>
  <si>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</si>
  <si>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</si>
  <si>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</si>
  <si>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</si>
  <si>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</si>
  <si>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</si>
  <si>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</si>
  <si>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</si>
  <si>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</si>
  <si>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</si>
  <si>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</si>
  <si>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</si>
  <si>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</si>
  <si>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</si>
  <si>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</si>
  <si>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</si>
  <si>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</si>
  <si>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</si>
  <si>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</si>
  <si>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</si>
  <si>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</si>
  <si>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</si>
  <si>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</si>
  <si>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</si>
  <si>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</si>
  <si>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</si>
  <si>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</si>
  <si>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</si>
  <si>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</si>
  <si>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</si>
  <si>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</si>
  <si>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</si>
  <si>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</si>
  <si>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</si>
  <si>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</si>
  <si>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</si>
  <si>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</si>
  <si>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</si>
  <si>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</si>
  <si>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</si>
  <si>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</si>
  <si>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</si>
  <si>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</si>
  <si>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</si>
  <si>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</si>
  <si>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</si>
  <si>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</si>
  <si>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</si>
  <si>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</si>
  <si>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</si>
  <si>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</si>
  <si>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</si>
  <si>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</si>
  <si>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</si>
  <si>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</si>
  <si>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</si>
  <si>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</si>
  <si>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</si>
  <si>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</si>
  <si>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</si>
  <si>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</si>
  <si>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</si>
  <si>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</si>
  <si>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</si>
  <si>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</si>
  <si>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</si>
  <si>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</si>
  <si>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</si>
  <si>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</si>
  <si>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</si>
  <si>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</si>
  <si>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</si>
  <si>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</si>
  <si>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</si>
  <si>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</si>
  <si>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</si>
  <si>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</si>
  <si>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</si>
  <si>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</si>
  <si>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</si>
  <si>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</si>
  <si>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</si>
  <si>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</si>
  <si>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</si>
  <si>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</si>
  <si>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</si>
  <si>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</si>
  <si>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</si>
  <si>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</si>
  <si>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</si>
  <si>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</si>
  <si>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</si>
  <si>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</si>
  <si>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</si>
  <si>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</si>
  <si>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</si>
  <si>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</si>
  <si>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</si>
  <si>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</si>
  <si>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</si>
  <si>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</si>
  <si>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</si>
  <si>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</si>
  <si>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</si>
  <si>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</si>
  <si>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</si>
  <si>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</si>
  <si>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</si>
  <si>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</si>
  <si>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</si>
  <si>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</si>
  <si>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</si>
  <si>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</si>
  <si>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</si>
  <si>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</si>
  <si>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</si>
  <si>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</si>
  <si>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</si>
  <si>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</si>
  <si>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</si>
  <si>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</si>
  <si>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</si>
  <si>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</si>
  <si>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</si>
  <si>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</si>
  <si>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</si>
  <si>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</si>
  <si>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</si>
  <si>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</si>
  <si>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</si>
  <si>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</si>
  <si>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</si>
  <si>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</si>
  <si>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</si>
  <si>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</si>
  <si>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</si>
  <si>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</si>
  <si>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</si>
  <si>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</si>
  <si>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</si>
  <si>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</si>
  <si>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</si>
  <si>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</si>
  <si>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</si>
  <si>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</si>
  <si>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</si>
  <si>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</si>
  <si>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</si>
  <si>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</si>
  <si>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</si>
  <si>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</si>
  <si>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</si>
  <si>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</si>
  <si>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</si>
  <si>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</si>
  <si>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</si>
  <si>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</si>
  <si>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</si>
  <si>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</si>
  <si>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</si>
  <si>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</si>
  <si>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</si>
  <si>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</si>
  <si>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</si>
  <si>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</si>
  <si>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</si>
  <si>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</si>
  <si>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</si>
  <si>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</si>
  <si>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</si>
  <si>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</si>
  <si>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</si>
  <si>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</si>
  <si>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</si>
  <si>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</si>
  <si>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</si>
  <si>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</si>
  <si>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</si>
  <si>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</si>
  <si>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</si>
  <si>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</si>
  <si>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</si>
  <si>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</si>
  <si>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</si>
  <si>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</si>
  <si>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</si>
  <si>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</si>
  <si>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</si>
  <si>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</si>
  <si>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</si>
  <si>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</si>
  <si>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</si>
  <si>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</si>
  <si>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</si>
  <si>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</si>
  <si>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</si>
  <si>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</si>
  <si>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</si>
  <si>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</si>
  <si>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</si>
  <si>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</si>
  <si>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</si>
  <si>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</si>
  <si>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</si>
  <si>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</si>
  <si>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</si>
  <si>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</si>
  <si>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</si>
  <si>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</si>
  <si>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</si>
  <si>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</si>
  <si>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</si>
  <si>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</si>
  <si>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</si>
  <si>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</si>
  <si>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</si>
  <si>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</si>
  <si>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</si>
  <si>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</si>
  <si>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</si>
  <si>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</si>
  <si>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</si>
  <si>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</si>
  <si>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</si>
  <si>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</si>
  <si>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</si>
  <si>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</si>
  <si>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</si>
  <si>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</si>
  <si>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</si>
  <si>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</si>
  <si>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</si>
  <si>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</si>
  <si>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</si>
  <si>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</si>
  <si>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</si>
  <si>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</si>
  <si>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</si>
  <si>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</si>
  <si>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</si>
  <si>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</si>
  <si>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</si>
  <si>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</si>
  <si>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</si>
  <si>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</si>
  <si>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</si>
  <si>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</si>
  <si>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</si>
  <si>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</si>
  <si>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</si>
  <si>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</si>
  <si>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</si>
  <si>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</si>
  <si>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</si>
  <si>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</si>
  <si>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</si>
  <si>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</si>
  <si>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</si>
  <si>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</si>
  <si>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</si>
  <si>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</si>
  <si>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</si>
  <si>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</si>
  <si>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</si>
  <si>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</si>
  <si>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</si>
  <si>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</si>
  <si>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</si>
  <si>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</si>
  <si>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</si>
  <si>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</si>
  <si>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</si>
  <si>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</si>
  <si>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</si>
  <si>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</si>
  <si>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</si>
  <si>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</si>
  <si>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</si>
  <si>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</si>
  <si>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</si>
  <si>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</si>
  <si>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</si>
  <si>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</si>
  <si>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</si>
  <si>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</si>
  <si>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</si>
  <si>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</si>
  <si>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</si>
  <si>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</si>
  <si>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</si>
  <si>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</si>
  <si>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</si>
  <si>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</si>
  <si>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</si>
  <si>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</si>
  <si>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</si>
  <si>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</si>
  <si>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</si>
  <si>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</si>
  <si>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</si>
  <si>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</si>
  <si>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</si>
  <si>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</si>
  <si>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</si>
  <si>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</si>
  <si>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</si>
  <si>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</si>
  <si>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</si>
  <si>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</si>
  <si>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</si>
  <si>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</si>
  <si>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</si>
  <si>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</si>
  <si>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</si>
  <si>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</si>
  <si>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</si>
  <si>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</si>
  <si>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</si>
  <si>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</si>
  <si>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</si>
  <si>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</si>
  <si>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</si>
  <si>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</si>
  <si>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</si>
  <si>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</si>
  <si>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</si>
  <si>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</si>
  <si>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</si>
  <si>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</si>
  <si>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</si>
  <si>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</si>
  <si>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</si>
  <si>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</si>
  <si>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</si>
  <si>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</si>
  <si>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</si>
  <si>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</si>
  <si>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</si>
  <si>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</si>
  <si>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</si>
  <si>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</si>
  <si>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</si>
  <si>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</si>
  <si>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</si>
  <si>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</si>
  <si>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</si>
  <si>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</si>
  <si>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</si>
  <si>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</si>
  <si>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</si>
  <si>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</si>
  <si>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</si>
  <si>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</si>
  <si>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</si>
  <si>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</si>
  <si>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</si>
  <si>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</si>
  <si>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</si>
  <si>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</si>
  <si>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</si>
  <si>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</si>
  <si>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</si>
  <si>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</si>
  <si>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</si>
  <si>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</si>
  <si>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</si>
  <si>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</si>
  <si>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</si>
  <si>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</si>
  <si>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</si>
  <si>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</si>
  <si>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</si>
  <si>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</si>
  <si>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</si>
  <si>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</si>
  <si>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</si>
  <si>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</si>
  <si>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</si>
  <si>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</si>
  <si>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</si>
  <si>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</si>
  <si>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</si>
  <si>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</si>
  <si>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</si>
  <si>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</si>
  <si>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</si>
  <si>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</si>
  <si>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</si>
  <si>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</si>
  <si>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</si>
  <si>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</si>
  <si>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</si>
  <si>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</si>
  <si>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</si>
  <si>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</si>
  <si>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</si>
  <si>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</si>
  <si>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</si>
  <si>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</si>
  <si>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</si>
  <si>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</si>
  <si>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</si>
  <si>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</si>
  <si>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</si>
  <si>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</si>
  <si>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</si>
  <si>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</si>
  <si>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</si>
  <si>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</si>
  <si>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</si>
  <si>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</si>
  <si>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</si>
  <si>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</si>
  <si>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</si>
  <si>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</si>
  <si>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</si>
  <si>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</si>
  <si>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</si>
  <si>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</si>
  <si>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</si>
  <si>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</si>
  <si>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</si>
  <si>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</si>
  <si>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</si>
  <si>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</si>
  <si>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</si>
  <si>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</si>
  <si>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</si>
  <si>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</si>
  <si>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</si>
  <si>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</si>
  <si>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</si>
  <si>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</si>
  <si>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</si>
  <si>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</si>
  <si>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</si>
  <si>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</si>
  <si>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</si>
  <si>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</si>
  <si>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</si>
  <si>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</si>
  <si>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</si>
  <si>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</si>
  <si>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</si>
  <si>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</si>
  <si>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</si>
  <si>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</si>
  <si>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</si>
  <si>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</si>
  <si>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</si>
  <si>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</si>
  <si>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</si>
  <si>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</si>
  <si>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</si>
  <si>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</si>
  <si>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</si>
  <si>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</si>
  <si>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</si>
  <si>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</si>
  <si>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</si>
  <si>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</si>
  <si>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</si>
  <si>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</si>
  <si>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</si>
  <si>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</si>
  <si>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</si>
  <si>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</si>
  <si>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</si>
  <si>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</si>
  <si>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</si>
  <si>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</si>
  <si>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</si>
  <si>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</si>
  <si>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</si>
  <si>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</si>
  <si>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</si>
  <si>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</si>
  <si>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</si>
  <si>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</si>
  <si>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</si>
  <si>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</si>
  <si>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</si>
  <si>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</si>
  <si>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</si>
  <si>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</si>
  <si>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</si>
  <si>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</si>
  <si>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</si>
  <si>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</si>
  <si>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</si>
  <si>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</si>
  <si>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</si>
  <si>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</si>
  <si>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</si>
  <si>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</si>
  <si>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</si>
  <si>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</si>
  <si>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</si>
  <si>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</si>
  <si>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</si>
  <si>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</si>
  <si>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</si>
  <si>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</si>
  <si>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</si>
  <si>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</si>
  <si>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</si>
  <si>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</si>
  <si>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</si>
  <si>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</si>
  <si>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</si>
  <si>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</si>
  <si>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</si>
  <si>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</si>
  <si>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</si>
  <si>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</si>
  <si>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</si>
  <si>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</si>
  <si>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</si>
  <si>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</si>
  <si>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</si>
  <si>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</si>
  <si>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</si>
  <si>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</si>
  <si>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</si>
  <si>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</si>
  <si>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</si>
  <si>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</si>
  <si>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</si>
  <si>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</si>
  <si>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</si>
  <si>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</si>
  <si>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</si>
  <si>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</si>
  <si>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</si>
  <si>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</si>
  <si>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</si>
  <si>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</si>
  <si>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</si>
  <si>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</si>
  <si>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</si>
  <si>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</si>
  <si>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</si>
  <si>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</si>
  <si>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</si>
  <si>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</si>
  <si>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</si>
  <si>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</si>
  <si>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</si>
  <si>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</si>
  <si>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</si>
  <si>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</si>
  <si>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</si>
  <si>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</si>
  <si>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</si>
  <si>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</si>
  <si>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</si>
  <si>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</si>
  <si>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</si>
  <si>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</si>
  <si>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</si>
  <si>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</si>
  <si>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</si>
  <si>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</si>
  <si>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</si>
  <si>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</si>
  <si>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</si>
  <si>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</si>
  <si>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</si>
  <si>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</si>
  <si>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</si>
  <si>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</si>
  <si>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</si>
  <si>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</si>
  <si>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</si>
  <si>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</si>
  <si>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</si>
  <si>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</si>
  <si>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</si>
  <si>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</si>
  <si>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</si>
  <si>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</si>
  <si>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</si>
  <si>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</si>
  <si>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</si>
  <si>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</si>
  <si>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</si>
  <si>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</si>
  <si>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</si>
  <si>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</si>
  <si>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</si>
  <si>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</si>
  <si>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</si>
  <si>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</si>
  <si>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</si>
  <si>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</si>
  <si>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</si>
  <si>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</si>
  <si>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</si>
  <si>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</si>
  <si>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</si>
  <si>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</si>
  <si>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</si>
  <si>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</si>
  <si>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</si>
  <si>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</si>
  <si>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</si>
  <si>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</si>
  <si>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</si>
  <si>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</si>
  <si>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</si>
  <si>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</si>
  <si>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</si>
  <si>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</si>
  <si>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</si>
  <si>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</si>
  <si>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</si>
  <si>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</si>
  <si>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</si>
  <si>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</si>
  <si>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</si>
  <si>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</si>
  <si>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</si>
  <si>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</si>
  <si>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</si>
  <si>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</si>
  <si>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</si>
  <si>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</si>
  <si>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</si>
  <si>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</si>
  <si>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</si>
  <si>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</si>
  <si>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</si>
  <si>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</si>
  <si>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</si>
  <si>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</si>
  <si>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</si>
  <si>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</si>
  <si>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</si>
  <si>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</si>
  <si>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</si>
  <si>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</si>
  <si>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</si>
  <si>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</si>
  <si>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</si>
  <si>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</si>
  <si>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</si>
  <si>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</si>
  <si>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</si>
  <si>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</si>
  <si>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</si>
  <si>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</si>
  <si>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</si>
  <si>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</si>
  <si>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</si>
  <si>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</si>
  <si>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</si>
  <si>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</si>
  <si>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</si>
  <si>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</si>
  <si>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</si>
  <si>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</si>
  <si>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</si>
  <si>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</si>
  <si>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</si>
  <si>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</si>
  <si>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</si>
  <si>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</si>
  <si>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</si>
  <si>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</si>
  <si>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</si>
  <si>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</si>
  <si>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</si>
  <si>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</si>
  <si>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</si>
  <si>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</si>
  <si>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</si>
  <si>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</si>
  <si>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</si>
  <si>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</si>
  <si>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</si>
  <si>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</si>
  <si>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</si>
  <si>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</si>
  <si>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</si>
  <si>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</si>
  <si>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</si>
  <si>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</si>
  <si>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</si>
  <si>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</si>
  <si>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</si>
  <si>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</si>
  <si>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</si>
  <si>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</si>
  <si>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</si>
  <si>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</si>
  <si>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</si>
  <si>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</si>
  <si>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</si>
  <si>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</si>
  <si>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</si>
  <si>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</si>
  <si>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</si>
  <si>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</si>
  <si>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</si>
  <si>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</si>
  <si>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</si>
  <si>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</si>
  <si>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</si>
  <si>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</si>
  <si>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</si>
  <si>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</si>
  <si>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</si>
  <si>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</si>
  <si>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</si>
  <si>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</si>
  <si>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</si>
  <si>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</si>
  <si>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</si>
  <si>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</si>
  <si>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</si>
  <si>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</si>
  <si>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</si>
  <si>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</si>
  <si>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</si>
  <si>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</si>
  <si>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</si>
  <si>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</si>
  <si>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</si>
  <si>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</si>
  <si>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</si>
  <si>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</si>
  <si>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</si>
  <si>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</si>
  <si>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</si>
  <si>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</si>
  <si>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</si>
  <si>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</si>
  <si>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</si>
  <si>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</si>
  <si>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</si>
  <si>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</si>
  <si>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</si>
  <si>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</si>
  <si>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</si>
  <si>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</si>
  <si>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</si>
  <si>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</si>
  <si>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</si>
  <si>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</si>
  <si>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</si>
  <si>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</si>
  <si>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</si>
  <si>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</si>
  <si>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</si>
  <si>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</si>
  <si>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</si>
  <si>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</si>
  <si>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</si>
  <si>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</si>
  <si>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</si>
  <si>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</si>
  <si>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</si>
  <si>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</si>
  <si>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</si>
  <si>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</si>
  <si>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</si>
  <si>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</si>
  <si>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</si>
  <si>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</si>
  <si>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</si>
  <si>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</si>
  <si>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</si>
  <si>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</si>
  <si>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</si>
  <si>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</si>
  <si>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</si>
  <si>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</si>
  <si>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</si>
  <si>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</si>
  <si>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</si>
  <si>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</si>
  <si>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</si>
  <si>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</si>
  <si>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</si>
  <si>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</si>
  <si>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</si>
  <si>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</si>
  <si>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</si>
  <si>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</si>
  <si>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</si>
  <si>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</si>
  <si>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</si>
  <si>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</si>
  <si>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</si>
  <si>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</si>
  <si>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</si>
  <si>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</si>
  <si>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</si>
  <si>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</si>
  <si>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</si>
  <si>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</si>
  <si>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</si>
  <si>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</si>
  <si>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</si>
  <si>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</si>
  <si>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</si>
  <si>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</si>
  <si>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</si>
  <si>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</si>
  <si>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</si>
  <si>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</si>
  <si>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</si>
  <si>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</si>
  <si>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</si>
  <si>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</si>
  <si>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</si>
  <si>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</si>
  <si>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</si>
  <si>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</si>
  <si>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</si>
  <si>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</si>
  <si>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</si>
  <si>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</si>
  <si>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</si>
  <si>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</si>
  <si>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</si>
  <si>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</si>
  <si>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</si>
  <si>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</si>
  <si>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</si>
  <si>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</si>
  <si>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</si>
  <si>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</si>
  <si>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</si>
  <si>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</si>
  <si>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</si>
  <si>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</si>
  <si>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</si>
  <si>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</si>
  <si>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</si>
  <si>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</si>
  <si>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</si>
  <si>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</si>
  <si>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</si>
  <si>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</si>
  <si>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</si>
  <si>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</si>
  <si>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</si>
  <si>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</si>
  <si>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</si>
  <si>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</si>
  <si>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</si>
  <si>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</si>
  <si>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</si>
  <si>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</si>
  <si>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</si>
  <si>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</si>
  <si>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</si>
  <si>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</si>
  <si>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</si>
  <si>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</si>
  <si>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</si>
  <si>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</si>
  <si>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</si>
  <si>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</si>
  <si>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</si>
  <si>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</si>
  <si>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</si>
  <si>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</si>
  <si>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</si>
  <si>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</si>
  <si>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</si>
  <si>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</si>
  <si>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</si>
  <si>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</si>
  <si>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</si>
  <si>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</si>
  <si>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</si>
  <si>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</si>
  <si>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</si>
  <si>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</si>
  <si>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</si>
  <si>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</si>
  <si>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</si>
  <si>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</si>
  <si>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</si>
  <si>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</si>
  <si>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</si>
  <si>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</si>
  <si>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</si>
  <si>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</si>
  <si>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</si>
  <si>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</si>
  <si>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</si>
  <si>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</si>
  <si>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</si>
  <si>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</si>
  <si>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</si>
  <si>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</si>
  <si>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</si>
  <si>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</si>
  <si>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</si>
  <si>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</si>
  <si>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</si>
  <si>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</si>
  <si>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</si>
  <si>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</si>
  <si>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</si>
  <si>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</si>
  <si>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</si>
  <si>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</si>
  <si>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</si>
  <si>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</si>
  <si>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</si>
  <si>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</si>
  <si>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</si>
  <si>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</si>
  <si>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</si>
  <si>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</si>
  <si>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</si>
  <si>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</si>
  <si>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</si>
  <si>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</si>
  <si>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</si>
  <si>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</si>
  <si>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</si>
  <si>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</si>
  <si>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</si>
  <si>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</si>
  <si>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</si>
  <si>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</si>
  <si>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</si>
  <si>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</si>
  <si>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</si>
  <si>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</si>
  <si>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</si>
  <si>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</si>
  <si>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</si>
  <si>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</si>
  <si>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</si>
  <si>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</si>
  <si>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</si>
  <si>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</si>
  <si>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</si>
  <si>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</si>
  <si>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</si>
  <si>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</si>
  <si>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</si>
  <si>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</si>
  <si>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</si>
  <si>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</si>
  <si>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</si>
  <si>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</si>
  <si>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</si>
  <si>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</si>
  <si>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</si>
  <si>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</si>
  <si>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</si>
  <si>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</si>
  <si>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</si>
  <si>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</si>
  <si>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</si>
  <si>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</si>
  <si>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</si>
  <si>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</si>
  <si>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</si>
  <si>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</si>
  <si>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</si>
  <si>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</si>
  <si>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</si>
  <si>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</si>
  <si>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</si>
  <si>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</si>
  <si>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</si>
  <si>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</si>
  <si>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</si>
  <si>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</si>
  <si>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</si>
  <si>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</si>
  <si>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</si>
  <si>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</si>
  <si>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</si>
  <si>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</si>
  <si>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</si>
  <si>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</si>
  <si>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</si>
  <si>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</si>
  <si>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</si>
  <si>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</si>
  <si>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</si>
  <si>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</si>
  <si>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</si>
  <si>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</si>
  <si>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</si>
  <si>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</si>
  <si>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</si>
  <si>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</si>
  <si>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</si>
  <si>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</si>
  <si>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</si>
  <si>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</si>
  <si>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</si>
  <si>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</si>
  <si>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</si>
  <si>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</si>
  <si>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</si>
  <si>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</si>
  <si>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</si>
  <si>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</si>
  <si>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</si>
  <si>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</si>
  <si>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</si>
  <si>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</si>
  <si>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</si>
  <si>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</si>
  <si>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</si>
  <si>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</si>
  <si>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</si>
  <si>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</si>
  <si>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</si>
  <si>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</si>
  <si>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</si>
  <si>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</si>
  <si>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</si>
  <si>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</si>
  <si>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</si>
  <si>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</si>
  <si>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</si>
  <si>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</si>
  <si>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</si>
  <si>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</si>
  <si>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</si>
  <si>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</si>
  <si>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</si>
  <si>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</si>
  <si>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</si>
  <si>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</si>
  <si>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</si>
  <si>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</si>
  <si>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</si>
  <si>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</si>
  <si>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</si>
  <si>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</si>
  <si>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</si>
  <si>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</si>
  <si>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</si>
  <si>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</si>
  <si>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</si>
  <si>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</si>
  <si>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</si>
  <si>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</si>
  <si>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</si>
  <si>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</si>
  <si>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</si>
  <si>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</si>
  <si>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</si>
  <si>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</si>
  <si>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</si>
  <si>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</si>
  <si>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</si>
  <si>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</si>
  <si>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</si>
  <si>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</si>
  <si>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</si>
  <si>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</si>
  <si>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</si>
  <si>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</si>
  <si>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</si>
  <si>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</si>
  <si>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</si>
  <si>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</si>
  <si>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</si>
  <si>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</si>
  <si>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</si>
  <si>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</si>
  <si>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</si>
  <si>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</si>
  <si>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</si>
  <si>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</si>
  <si>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</si>
  <si>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</si>
  <si>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</si>
  <si>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</si>
  <si>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</si>
  <si>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</si>
  <si>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</si>
  <si>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</si>
  <si>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</si>
  <si>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</si>
  <si>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</si>
  <si>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</si>
  <si>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</si>
  <si>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</si>
  <si>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</si>
  <si>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</si>
  <si>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</si>
  <si>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</si>
  <si>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</si>
  <si>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</si>
  <si>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</si>
  <si>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</si>
  <si>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</si>
  <si>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</si>
  <si>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</si>
  <si>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</si>
  <si>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</si>
  <si>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</si>
  <si>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</si>
  <si>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</si>
  <si>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</si>
  <si>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</si>
  <si>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</si>
  <si>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</si>
  <si>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</si>
  <si>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</si>
  <si>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</si>
  <si>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</si>
  <si>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</si>
  <si>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</si>
  <si>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</si>
  <si>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</si>
  <si>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</si>
  <si>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</si>
  <si>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</si>
  <si>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</si>
  <si>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</si>
  <si>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</si>
  <si>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</si>
  <si>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</si>
  <si>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</si>
  <si>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</si>
  <si>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</si>
  <si>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</si>
  <si>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</si>
  <si>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</si>
  <si>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</si>
  <si>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</si>
  <si>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</si>
  <si>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</si>
  <si>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</si>
  <si>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</si>
  <si>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</si>
  <si>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</si>
  <si>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</si>
  <si>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</si>
  <si>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</si>
  <si>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</si>
  <si>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</si>
  <si>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</si>
  <si>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</si>
  <si>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</si>
  <si>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</si>
  <si>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</si>
  <si>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</si>
  <si>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</si>
  <si>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</si>
  <si>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</si>
  <si>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</si>
  <si>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</si>
  <si>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</si>
  <si>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</si>
  <si>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</si>
  <si>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</si>
  <si>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</si>
  <si>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</si>
  <si>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</si>
  <si>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</si>
  <si>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</si>
  <si>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</si>
  <si>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</si>
  <si>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</si>
  <si>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</si>
  <si>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</si>
  <si>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</si>
  <si>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</si>
  <si>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</si>
  <si>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</si>
  <si>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</si>
  <si>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</si>
  <si>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</si>
  <si>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</si>
  <si>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</si>
  <si>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</si>
  <si>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</si>
  <si>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</si>
  <si>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</si>
  <si>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</si>
  <si>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</si>
  <si>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</si>
  <si>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</si>
  <si>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</si>
  <si>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</si>
  <si>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</si>
  <si>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</si>
  <si>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</si>
  <si>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</si>
  <si>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</si>
  <si>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</si>
  <si>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</si>
  <si>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</si>
  <si>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</si>
  <si>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</si>
  <si>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</si>
  <si>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</si>
  <si>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</si>
  <si>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</si>
  <si>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</si>
  <si>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</si>
  <si>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</si>
  <si>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</si>
  <si>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</si>
  <si>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</si>
  <si>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</si>
  <si>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</si>
  <si>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</si>
  <si>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</si>
  <si>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</si>
  <si>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</si>
  <si>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</si>
  <si>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</si>
  <si>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</si>
  <si>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</si>
  <si>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</si>
  <si>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</si>
  <si>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</si>
  <si>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</si>
  <si>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</si>
  <si>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</si>
  <si>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</si>
  <si>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</si>
  <si>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</si>
  <si>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</si>
  <si>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</si>
  <si>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</si>
  <si>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</si>
  <si>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</si>
  <si>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</si>
  <si>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</si>
  <si>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</si>
  <si>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</si>
  <si>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</si>
  <si>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</si>
  <si>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</si>
  <si>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</si>
  <si>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</si>
  <si>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</si>
  <si>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</si>
  <si>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</si>
  <si>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</si>
  <si>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</si>
  <si>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</si>
  <si>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</si>
  <si>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</si>
  <si>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</si>
  <si>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</si>
  <si>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</si>
  <si>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</si>
  <si>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</si>
  <si>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</si>
  <si>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</si>
  <si>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</si>
  <si>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</si>
  <si>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</si>
  <si>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</si>
  <si>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</si>
  <si>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</si>
  <si>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</si>
  <si>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</si>
  <si>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</si>
  <si>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</si>
  <si>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</si>
  <si>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</si>
  <si>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</si>
  <si>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</si>
  <si>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</si>
  <si>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</si>
  <si>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</si>
  <si>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</si>
  <si>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</si>
  <si>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</si>
  <si>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</si>
  <si>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</si>
  <si>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</si>
  <si>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</si>
  <si>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</si>
  <si>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</si>
  <si>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</si>
  <si>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</si>
  <si>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</si>
  <si>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</si>
  <si>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</si>
  <si>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</si>
  <si>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</si>
  <si>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</si>
  <si>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</si>
  <si>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</si>
  <si>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</si>
  <si>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</si>
  <si>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</si>
  <si>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</si>
  <si>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</si>
  <si>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</si>
  <si>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</si>
  <si>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</si>
  <si>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</si>
  <si>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</si>
  <si>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</si>
  <si>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</si>
  <si>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</si>
  <si>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</si>
  <si>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</si>
  <si>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</si>
  <si>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</si>
  <si>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</si>
  <si>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</si>
  <si>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</si>
  <si>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</si>
  <si>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</si>
  <si>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</si>
  <si>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</si>
  <si>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</si>
  <si>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</si>
  <si>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</si>
  <si>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</si>
  <si>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</si>
  <si>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</si>
  <si>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</si>
  <si>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</si>
  <si>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</si>
  <si>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</si>
  <si>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</si>
  <si>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</si>
  <si>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</si>
  <si>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</si>
  <si>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</si>
  <si>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</si>
  <si>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</si>
  <si>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</si>
  <si>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</si>
  <si>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</si>
  <si>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</si>
  <si>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</si>
  <si>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</si>
  <si>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</si>
  <si>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</si>
  <si>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</si>
  <si>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</si>
  <si>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</si>
  <si>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</si>
  <si>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</si>
  <si>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</si>
  <si>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</si>
  <si>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</si>
  <si>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</si>
  <si>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</si>
  <si>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</si>
  <si>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</si>
  <si>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</si>
  <si>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</si>
  <si>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</si>
  <si>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</si>
  <si>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</si>
  <si>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</si>
  <si>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</si>
  <si>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</si>
  <si>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</si>
  <si>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</si>
  <si>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</si>
  <si>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</si>
  <si>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</si>
  <si>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</si>
  <si>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</si>
  <si>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</si>
  <si>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</si>
  <si>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</si>
  <si>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</si>
  <si>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</si>
  <si>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</si>
  <si>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</si>
  <si>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</si>
  <si>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</si>
  <si>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</si>
  <si>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</si>
  <si>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</si>
  <si>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</si>
  <si>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</si>
  <si>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</si>
  <si>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</si>
  <si>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</si>
  <si>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</si>
  <si>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</si>
  <si>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</si>
  <si>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</si>
  <si>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</si>
  <si>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</si>
  <si>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</si>
  <si>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</si>
  <si>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</si>
  <si>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</si>
  <si>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</si>
  <si>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</si>
  <si>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</si>
  <si>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</si>
  <si>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</si>
  <si>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</si>
  <si>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</si>
  <si>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</si>
  <si>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</si>
  <si>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</si>
  <si>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</si>
  <si>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</si>
  <si>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</si>
  <si>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</si>
  <si>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</si>
  <si>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</si>
  <si>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</si>
  <si>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</si>
  <si>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</si>
  <si>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</si>
  <si>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</si>
  <si>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</si>
  <si>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</si>
  <si>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</si>
  <si>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</si>
  <si>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</si>
  <si>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</si>
  <si>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</si>
  <si>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</si>
  <si>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</si>
  <si>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</si>
  <si>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</si>
  <si>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</si>
  <si>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</si>
  <si>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</si>
  <si>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</si>
  <si>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</si>
  <si>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</si>
  <si>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</si>
  <si>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</si>
  <si>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</si>
  <si>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</si>
  <si>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</si>
  <si>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</si>
  <si>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</si>
  <si>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</si>
  <si>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</si>
  <si>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</si>
  <si>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</si>
  <si>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</si>
  <si>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</si>
  <si>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</si>
  <si>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</si>
  <si>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</si>
  <si>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</si>
  <si>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</si>
  <si>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</si>
  <si>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</si>
  <si>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</si>
  <si>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</si>
  <si>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</si>
  <si>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</si>
  <si>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</si>
  <si>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</si>
  <si>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</si>
  <si>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</si>
  <si>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</si>
  <si>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</si>
  <si>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</si>
  <si>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</si>
  <si>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</si>
  <si>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</si>
  <si>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</si>
  <si>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</si>
  <si>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</si>
  <si>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</si>
  <si>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</si>
  <si>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</si>
  <si>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</si>
  <si>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</si>
  <si>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</si>
  <si>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</si>
  <si>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</si>
  <si>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</si>
  <si>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</si>
  <si>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</si>
  <si>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</si>
  <si>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</si>
  <si>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</si>
  <si>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</si>
  <si>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</si>
  <si>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</si>
  <si>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</si>
  <si>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</si>
  <si>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</si>
  <si>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</si>
  <si>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</si>
  <si>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</si>
  <si>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</si>
  <si>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</si>
  <si>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</si>
  <si>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</si>
  <si>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</si>
  <si>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</si>
  <si>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</si>
  <si>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</si>
  <si>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</si>
  <si>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</si>
  <si>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</si>
  <si>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</si>
  <si>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</si>
  <si>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</si>
  <si>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</si>
  <si>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</si>
  <si>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</si>
  <si>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</si>
  <si>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</si>
  <si>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</si>
  <si>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</si>
  <si>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</si>
  <si>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</si>
  <si>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</si>
  <si>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</si>
  <si>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</si>
  <si>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</si>
  <si>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</si>
  <si>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</si>
  <si>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</si>
  <si>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</si>
  <si>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</si>
  <si>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</si>
  <si>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</si>
  <si>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</si>
  <si>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</si>
  <si>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</si>
  <si>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</si>
  <si>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</si>
  <si>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</si>
  <si>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</si>
  <si>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</si>
  <si>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</si>
  <si>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</si>
  <si>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</si>
  <si>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</si>
  <si>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</si>
  <si>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</si>
  <si>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</si>
  <si>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</si>
  <si>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</si>
  <si>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</si>
  <si>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</si>
  <si>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</si>
  <si>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</si>
  <si>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</si>
  <si>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</si>
  <si>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</si>
  <si>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</si>
  <si>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</si>
  <si>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</si>
  <si>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</si>
  <si>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</si>
  <si>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</si>
  <si>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</si>
  <si>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</si>
  <si>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</si>
  <si>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</si>
  <si>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</si>
  <si>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</si>
  <si>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</si>
  <si>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</si>
  <si>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</si>
  <si>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</si>
  <si>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</si>
  <si>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</si>
  <si>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</si>
  <si>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</si>
  <si>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</si>
  <si>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</si>
  <si>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</si>
  <si>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</si>
  <si>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</si>
  <si>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</si>
  <si>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</si>
  <si>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</si>
  <si>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</si>
  <si>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</si>
  <si>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</si>
  <si>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</si>
  <si>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</si>
  <si>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</si>
  <si>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</si>
  <si>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</si>
  <si>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</si>
  <si>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</si>
  <si>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</si>
  <si>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</si>
  <si>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</si>
  <si>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</si>
  <si>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</si>
  <si>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</si>
  <si>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</si>
  <si>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</si>
  <si>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</si>
  <si>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</si>
  <si>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</si>
  <si>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</si>
  <si>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</si>
  <si>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</si>
  <si>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</si>
  <si>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</si>
  <si>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</si>
  <si>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</si>
  <si>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</si>
  <si>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</si>
  <si>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</si>
  <si>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</si>
  <si>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</si>
  <si>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</si>
  <si>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</si>
  <si>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</si>
  <si>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</si>
  <si>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</si>
  <si>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</si>
  <si>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</si>
  <si>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</si>
  <si>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</si>
  <si>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</si>
  <si>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</si>
  <si>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</si>
  <si>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</si>
  <si>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</si>
  <si>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</si>
  <si>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</si>
  <si>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</si>
  <si>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</si>
  <si>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</si>
  <si>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</si>
  <si>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</si>
  <si>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</si>
  <si>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</si>
  <si>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</si>
  <si>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</si>
  <si>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</si>
  <si>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</si>
  <si>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</si>
  <si>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</si>
  <si>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</si>
  <si>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</si>
  <si>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</si>
  <si>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</si>
  <si>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</si>
  <si>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</si>
  <si>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</si>
  <si>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</si>
  <si>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</si>
  <si>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</si>
  <si>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</si>
  <si>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</si>
  <si>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</si>
  <si>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</si>
  <si>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</si>
  <si>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</si>
  <si>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</si>
  <si>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</si>
  <si>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</si>
  <si>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</si>
  <si>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</si>
  <si>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</si>
  <si>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</si>
  <si>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</si>
  <si>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</si>
  <si>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</si>
  <si>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</si>
  <si>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</si>
  <si>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</si>
  <si>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</si>
  <si>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</si>
  <si>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</si>
  <si>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</si>
  <si>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</si>
  <si>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</si>
  <si>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</si>
  <si>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</si>
  <si>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</si>
  <si>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</si>
  <si>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</si>
  <si>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</si>
  <si>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</si>
  <si>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</si>
  <si>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</si>
  <si>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</si>
  <si>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</si>
  <si>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</si>
  <si>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</si>
  <si>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</si>
  <si>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</si>
  <si>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</si>
  <si>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</si>
  <si>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</si>
  <si>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</si>
  <si>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</si>
  <si>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</si>
  <si>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</si>
  <si>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</si>
  <si>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</si>
  <si>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</si>
  <si>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</si>
  <si>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</si>
  <si>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</si>
  <si>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</si>
  <si>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</si>
  <si>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</si>
  <si>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</si>
  <si>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</si>
  <si>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</si>
  <si>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</si>
  <si>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</si>
  <si>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</si>
  <si>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</si>
  <si>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</si>
  <si>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</si>
  <si>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</si>
  <si>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</si>
  <si>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</si>
  <si>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</si>
  <si>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</si>
  <si>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</si>
  <si>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</si>
  <si>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</si>
  <si>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</si>
  <si>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</si>
  <si>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</si>
  <si>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</si>
  <si>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</si>
  <si>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</si>
  <si>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</si>
  <si>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</si>
  <si>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</si>
  <si>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</si>
  <si>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</si>
  <si>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</si>
  <si>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</si>
  <si>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</si>
  <si>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</si>
  <si>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</si>
  <si>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</si>
  <si>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</si>
  <si>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</si>
  <si>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</si>
  <si>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</si>
  <si>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</si>
  <si>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</si>
  <si>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</si>
  <si>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</si>
  <si>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</si>
  <si>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</si>
  <si>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</si>
  <si>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</si>
  <si>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</si>
  <si>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</si>
  <si>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</si>
  <si>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</si>
  <si>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</si>
  <si>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</si>
  <si>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</si>
  <si>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</si>
  <si>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</si>
  <si>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</si>
  <si>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</si>
  <si>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</si>
  <si>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</si>
  <si>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</si>
  <si>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</si>
  <si>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</si>
  <si>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</si>
  <si>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</si>
  <si>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</si>
  <si>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</si>
  <si>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</si>
  <si>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</si>
  <si>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</si>
  <si>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</si>
  <si>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</si>
  <si>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</si>
  <si>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</si>
  <si>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</si>
  <si>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</si>
  <si>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</si>
  <si>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</si>
  <si>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</si>
  <si>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</si>
  <si>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</si>
  <si>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</si>
  <si>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</si>
  <si>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</si>
  <si>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</si>
  <si>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</si>
  <si>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</si>
  <si>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</si>
  <si>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</si>
  <si>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</si>
  <si>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</si>
  <si>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</si>
  <si>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</si>
  <si>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</si>
  <si>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</si>
  <si>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</si>
  <si>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</si>
  <si>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</si>
  <si>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</si>
  <si>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</si>
  <si>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</si>
  <si>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</si>
  <si>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</si>
  <si>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</si>
  <si>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</si>
  <si>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</si>
  <si>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</si>
  <si>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</si>
  <si>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</si>
  <si>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</si>
  <si>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</si>
  <si>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</si>
  <si>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</si>
  <si>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</si>
  <si>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</si>
  <si>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</si>
  <si>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</si>
  <si>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</si>
  <si>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</si>
  <si>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</si>
  <si>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</si>
  <si>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</si>
  <si>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</si>
  <si>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</si>
  <si>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</si>
  <si>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</si>
  <si>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</si>
  <si>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</si>
  <si>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</si>
  <si>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</si>
  <si>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</si>
  <si>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</si>
  <si>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</si>
  <si>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</si>
  <si>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</si>
  <si>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</si>
  <si>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</si>
  <si>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</si>
  <si>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</si>
  <si>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</si>
  <si>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</si>
  <si>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</si>
  <si>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</si>
  <si>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</si>
  <si>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</si>
  <si>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</si>
  <si>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</si>
  <si>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</si>
  <si>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</si>
  <si>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</si>
  <si>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</si>
  <si>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</si>
  <si>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</si>
  <si>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</si>
  <si>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</si>
  <si>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</si>
  <si>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</si>
  <si>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</si>
  <si>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</si>
  <si>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</si>
  <si>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</si>
  <si>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</si>
  <si>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</si>
  <si>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</si>
  <si>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</si>
  <si>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</si>
  <si>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</si>
  <si>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</si>
  <si>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</si>
  <si>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</si>
  <si>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</si>
  <si>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</si>
  <si>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</si>
  <si>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</si>
  <si>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</si>
  <si>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</si>
  <si>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</si>
  <si>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</si>
  <si>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</si>
  <si>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</si>
  <si>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</si>
  <si>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</si>
  <si>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</si>
  <si>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</si>
  <si>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</si>
  <si>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</si>
  <si>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</si>
  <si>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</si>
  <si>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</si>
  <si>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</si>
  <si>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</si>
  <si>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</si>
  <si>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</si>
  <si>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</si>
  <si>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</si>
  <si>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</si>
  <si>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</si>
  <si>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</si>
  <si>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</si>
  <si>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</si>
  <si>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</si>
  <si>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</si>
  <si>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</si>
  <si>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</si>
  <si>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</si>
  <si>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</si>
  <si>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</si>
  <si>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</si>
  <si>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</si>
  <si>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</si>
  <si>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</si>
  <si>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</si>
  <si>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</si>
  <si>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</si>
  <si>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</si>
  <si>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</si>
  <si>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</si>
  <si>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</si>
  <si>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</si>
  <si>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</si>
  <si>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</si>
  <si>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</si>
  <si>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</si>
  <si>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</si>
  <si>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</si>
  <si>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</si>
  <si>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</si>
  <si>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</si>
  <si>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</si>
  <si>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</si>
  <si>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</si>
  <si>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</si>
  <si>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</si>
  <si>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</si>
  <si>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</si>
  <si>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</si>
  <si>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</si>
  <si>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</si>
  <si>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</si>
  <si>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</si>
  <si>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</si>
  <si>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</si>
  <si>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</si>
  <si>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</si>
  <si>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</si>
  <si>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</si>
  <si>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</si>
  <si>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</si>
  <si>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</si>
  <si>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</si>
  <si>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</si>
  <si>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</si>
  <si>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</si>
  <si>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</si>
  <si>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</si>
  <si>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</si>
  <si>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</si>
  <si>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</si>
  <si>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</si>
  <si>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</si>
  <si>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</si>
  <si>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</si>
  <si>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</si>
  <si>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</si>
  <si>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</si>
  <si>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</si>
  <si>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</si>
  <si>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</si>
  <si>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</si>
  <si>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</si>
  <si>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</si>
  <si>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</si>
  <si>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</si>
  <si>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</si>
  <si>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</si>
  <si>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</si>
  <si>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</si>
  <si>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</si>
  <si>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</si>
  <si>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</si>
  <si>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</si>
  <si>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</si>
  <si>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</si>
  <si>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</si>
  <si>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</si>
  <si>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</si>
  <si>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</si>
  <si>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</si>
  <si>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</si>
  <si>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</si>
  <si>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</si>
  <si>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</si>
  <si>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</si>
  <si>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</si>
  <si>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</si>
  <si>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</si>
  <si>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</si>
  <si>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</si>
  <si>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</si>
  <si>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</si>
  <si>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</si>
  <si>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</si>
  <si>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</si>
  <si>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</si>
  <si>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</si>
  <si>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</si>
  <si>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</si>
  <si>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</si>
  <si>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</si>
  <si>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</si>
  <si>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</si>
  <si>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</si>
  <si>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</si>
  <si>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</si>
  <si>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</si>
  <si>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</si>
  <si>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</si>
  <si>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</si>
  <si>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</si>
  <si>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</si>
  <si>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</si>
  <si>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</si>
  <si>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</si>
  <si>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</si>
  <si>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</si>
  <si>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</si>
  <si>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</si>
  <si>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</si>
  <si>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</si>
  <si>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</si>
  <si>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</si>
  <si>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</si>
  <si>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</si>
  <si>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</si>
  <si>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</si>
  <si>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</si>
  <si>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</si>
  <si>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</si>
  <si>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</si>
  <si>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</si>
  <si>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</si>
  <si>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</si>
  <si>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</si>
  <si>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</si>
  <si>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</si>
  <si>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</si>
  <si>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</si>
  <si>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</si>
  <si>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</si>
  <si>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</si>
  <si>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</si>
  <si>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</si>
  <si>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</si>
  <si>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</si>
  <si>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</si>
  <si>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</si>
  <si>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</si>
  <si>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</si>
  <si>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</si>
  <si>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</si>
  <si>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</si>
  <si>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</si>
  <si>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</si>
  <si>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</si>
  <si>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</si>
  <si>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</si>
  <si>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</si>
  <si>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</si>
  <si>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</si>
  <si>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</si>
  <si>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</si>
  <si>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</si>
  <si>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</si>
  <si>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</si>
  <si>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</si>
  <si>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</si>
  <si>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</si>
  <si>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</si>
  <si>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</si>
  <si>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</si>
  <si>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</si>
  <si>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</si>
  <si>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</si>
  <si>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</si>
  <si>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</si>
  <si>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</si>
  <si>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</si>
  <si>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</si>
  <si>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</si>
  <si>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</si>
  <si>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</si>
  <si>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</si>
  <si>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</si>
  <si>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</si>
  <si>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</si>
  <si>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</si>
  <si>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</si>
  <si>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</si>
  <si>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</si>
  <si>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</si>
  <si>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</si>
  <si>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</si>
  <si>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</si>
  <si>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</si>
  <si>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</si>
  <si>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</si>
  <si>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</si>
  <si>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</si>
  <si>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</si>
  <si>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</si>
  <si>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</si>
  <si>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</si>
  <si>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</si>
  <si>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</si>
  <si>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</si>
  <si>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</si>
  <si>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</si>
  <si>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</si>
  <si>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</si>
  <si>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</si>
  <si>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</si>
  <si>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</si>
  <si>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</si>
  <si>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</si>
  <si>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</si>
  <si>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</si>
  <si>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</si>
  <si>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</si>
  <si>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</si>
  <si>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</si>
  <si>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</si>
  <si>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</si>
  <si>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</si>
  <si>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</si>
  <si>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</si>
  <si>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</si>
  <si>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</si>
  <si>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</si>
  <si>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</si>
  <si>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</si>
  <si>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</si>
  <si>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</si>
  <si>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</si>
  <si>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</si>
  <si>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</si>
  <si>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</si>
  <si>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</si>
  <si>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</si>
  <si>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</si>
  <si>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</si>
  <si>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</si>
  <si>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</si>
  <si>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</si>
  <si>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</si>
  <si>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</si>
  <si>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</si>
  <si>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</si>
  <si>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</si>
  <si>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</si>
  <si>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</si>
  <si>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</si>
  <si>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</si>
  <si>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</si>
  <si>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</si>
  <si>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</si>
  <si>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</si>
  <si>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</si>
  <si>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</si>
  <si>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</si>
  <si>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</si>
  <si>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</si>
  <si>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</si>
  <si>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</si>
  <si>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</si>
  <si>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</si>
  <si>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</si>
  <si>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</si>
  <si>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</si>
  <si>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</si>
  <si>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</si>
  <si>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</si>
  <si>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</si>
  <si>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</si>
  <si>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</si>
  <si>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</si>
  <si>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</si>
  <si>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</si>
  <si>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</si>
  <si>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</si>
  <si>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</si>
  <si>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</si>
  <si>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</si>
  <si>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</si>
  <si>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</si>
  <si>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</si>
  <si>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</si>
  <si>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</si>
  <si>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</si>
  <si>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</si>
  <si>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</si>
  <si>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</si>
  <si>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</si>
  <si>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</si>
  <si>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</si>
  <si>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</si>
  <si>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</si>
  <si>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</si>
  <si>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</si>
  <si>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</si>
  <si>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</si>
  <si>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</si>
  <si>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</si>
  <si>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</si>
  <si>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</si>
  <si>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</si>
  <si>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</si>
  <si>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</si>
  <si>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</si>
  <si>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</si>
  <si>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</si>
  <si>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</si>
  <si>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</si>
  <si>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</si>
  <si>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</si>
  <si>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</si>
  <si>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</si>
  <si>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</si>
  <si>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</si>
  <si>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</si>
  <si>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</si>
  <si>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</si>
  <si>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</si>
  <si>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</si>
  <si>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</si>
  <si>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</si>
  <si>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</si>
  <si>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</si>
  <si>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</si>
  <si>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</si>
  <si>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</si>
  <si>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</si>
  <si>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</si>
  <si>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</si>
  <si>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</si>
  <si>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</si>
  <si>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</si>
  <si>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</si>
  <si>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</si>
  <si>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</si>
  <si>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</si>
  <si>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</si>
  <si>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</si>
  <si>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</si>
  <si>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</si>
  <si>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</si>
  <si>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</si>
  <si>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</si>
  <si>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</si>
  <si>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</si>
  <si>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</si>
  <si>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</si>
  <si>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</si>
  <si>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</si>
  <si>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</si>
  <si>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</si>
  <si>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</si>
  <si>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</si>
  <si>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</si>
  <si>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</si>
  <si>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</si>
  <si>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</si>
  <si>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</si>
  <si>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</si>
  <si>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</si>
  <si>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</si>
  <si>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</si>
  <si>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</si>
  <si>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</si>
  <si>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</si>
  <si>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</si>
  <si>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</si>
  <si>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</si>
  <si>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</si>
  <si>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</si>
  <si>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</si>
  <si>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</si>
  <si>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</si>
  <si>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</si>
  <si>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</si>
  <si>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</si>
  <si>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</si>
  <si>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</si>
  <si>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</si>
  <si>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</si>
  <si>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</si>
  <si>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</si>
  <si>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</si>
  <si>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</si>
  <si>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</si>
  <si>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</si>
  <si>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</si>
  <si>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</si>
  <si>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</si>
  <si>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</si>
  <si>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</si>
  <si>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</si>
  <si>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</si>
  <si>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</si>
  <si>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</si>
  <si>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</si>
  <si>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</si>
  <si>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</si>
  <si>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</si>
  <si>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</si>
  <si>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</si>
  <si>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</si>
  <si>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</si>
  <si>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</si>
  <si>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</si>
  <si>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</si>
  <si>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</si>
  <si>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</si>
  <si>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</si>
  <si>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</si>
  <si>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</si>
  <si>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</si>
  <si>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</si>
  <si>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</si>
  <si>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</si>
  <si>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</si>
  <si>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</si>
  <si>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</si>
  <si>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</si>
  <si>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</si>
  <si>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</si>
  <si>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</si>
  <si>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</si>
  <si>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</si>
  <si>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</si>
  <si>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</si>
  <si>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</si>
  <si>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</si>
  <si>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</si>
  <si>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</si>
  <si>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</si>
  <si>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</si>
  <si>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</si>
  <si>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</si>
  <si>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</si>
  <si>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</si>
  <si>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</si>
  <si>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</si>
  <si>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</si>
  <si>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</si>
  <si>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</si>
  <si>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</si>
  <si>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</si>
  <si>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</si>
  <si>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</si>
  <si>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</si>
  <si>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</si>
  <si>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</si>
  <si>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</si>
  <si>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</si>
  <si>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</si>
  <si>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</si>
  <si>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</si>
  <si>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</si>
  <si>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</si>
  <si>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</si>
  <si>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</si>
  <si>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</si>
  <si>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</si>
  <si>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</si>
  <si>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</si>
  <si>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</si>
  <si>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</si>
  <si>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</si>
  <si>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</si>
  <si>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</si>
  <si>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</si>
  <si>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</si>
  <si>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</si>
  <si>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</si>
  <si>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</si>
  <si>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</si>
  <si>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</si>
  <si>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</si>
  <si>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</si>
  <si>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</si>
  <si>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</si>
  <si>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</si>
  <si>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</si>
  <si>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</si>
  <si>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</si>
  <si>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</si>
  <si>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</si>
  <si>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</si>
  <si>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</si>
  <si>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</si>
  <si>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</si>
  <si>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</si>
  <si>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</si>
  <si>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</si>
  <si>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</si>
  <si>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</si>
  <si>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</si>
  <si>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</si>
  <si>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</si>
  <si>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</si>
  <si>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</si>
  <si>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</si>
  <si>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</si>
  <si>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</si>
  <si>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</si>
  <si>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</si>
  <si>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</si>
  <si>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</si>
  <si>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</si>
  <si>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</si>
  <si>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</si>
  <si>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</si>
  <si>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</si>
  <si>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</si>
  <si>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</si>
  <si>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</si>
  <si>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</si>
  <si>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</si>
  <si>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</si>
  <si>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</si>
  <si>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</si>
  <si>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</si>
  <si>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</si>
  <si>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</si>
  <si>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</si>
  <si>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</si>
  <si>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</si>
  <si>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</si>
  <si>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</si>
  <si>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</si>
  <si>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</si>
  <si>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</si>
  <si>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</si>
  <si>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</si>
  <si>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</si>
  <si>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</si>
  <si>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</si>
  <si>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</si>
  <si>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</si>
  <si>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</si>
  <si>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</si>
  <si>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</si>
  <si>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</si>
  <si>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</si>
  <si>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</si>
  <si>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</si>
  <si>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</si>
  <si>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</si>
  <si>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</si>
  <si>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</si>
  <si>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</si>
  <si>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</si>
  <si>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</si>
  <si>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</si>
  <si>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</si>
  <si>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</si>
  <si>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</si>
  <si>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</si>
  <si>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</si>
  <si>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</si>
  <si>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</si>
  <si>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</si>
  <si>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</si>
  <si>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</si>
  <si>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</si>
  <si>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</si>
  <si>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</si>
  <si>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</si>
  <si>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</si>
  <si>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</si>
  <si>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</si>
  <si>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</si>
  <si>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</si>
  <si>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</si>
  <si>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</si>
  <si>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</si>
  <si>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</si>
  <si>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</si>
  <si>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</si>
  <si>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</si>
  <si>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</si>
  <si>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</si>
  <si>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</si>
  <si>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</si>
  <si>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</si>
  <si>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</si>
  <si>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</si>
  <si>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</si>
  <si>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</si>
  <si>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</si>
  <si>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</si>
  <si>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</si>
  <si>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</si>
  <si>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</si>
  <si>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</si>
  <si>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</si>
  <si>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</si>
  <si>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</si>
  <si>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</si>
  <si>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</si>
  <si>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</si>
  <si>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</si>
  <si>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</si>
  <si>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</si>
  <si>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</si>
  <si>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</si>
  <si>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</si>
  <si>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</si>
  <si>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</si>
  <si>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</si>
  <si>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</si>
  <si>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</si>
  <si>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</si>
  <si>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</si>
  <si>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</si>
  <si>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</si>
  <si>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</si>
  <si>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</si>
  <si>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</si>
  <si>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</si>
  <si>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</si>
  <si>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</si>
  <si>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</si>
  <si>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</si>
  <si>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</si>
  <si>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</si>
  <si>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</si>
  <si>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</si>
  <si>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</si>
  <si>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</si>
  <si>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</si>
  <si>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</si>
  <si>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</si>
  <si>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</si>
  <si>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</si>
  <si>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</si>
  <si>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</si>
  <si>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</si>
  <si>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</si>
  <si>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</si>
  <si>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</si>
  <si>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</si>
  <si>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</si>
  <si>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</si>
  <si>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</si>
  <si>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</si>
  <si>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</si>
  <si>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</si>
  <si>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</si>
  <si>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</si>
  <si>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</si>
  <si>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</si>
  <si>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</si>
  <si>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</si>
  <si>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</si>
  <si>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</si>
  <si>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</si>
  <si>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</si>
  <si>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</si>
  <si>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</si>
  <si>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</si>
  <si>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</si>
  <si>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</si>
  <si>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</si>
  <si>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</si>
  <si>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</si>
  <si>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</si>
  <si>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</si>
  <si>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</si>
  <si>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</si>
  <si>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</si>
  <si>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</si>
  <si>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</si>
  <si>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</si>
  <si>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</si>
  <si>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</si>
  <si>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</si>
  <si>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</si>
  <si>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</si>
  <si>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</si>
  <si>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</si>
  <si>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</si>
  <si>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</si>
  <si>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</si>
  <si>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</si>
  <si>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</si>
  <si>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</si>
  <si>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</si>
  <si>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</si>
  <si>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</si>
  <si>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</si>
  <si>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</si>
  <si>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</si>
  <si>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</si>
  <si>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</si>
  <si>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</si>
  <si>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</si>
  <si>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</si>
  <si>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</si>
  <si>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</si>
  <si>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</si>
  <si>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</si>
  <si>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</si>
  <si>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</si>
  <si>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</si>
  <si>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</si>
  <si>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</si>
  <si>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</si>
  <si>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</si>
  <si>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</si>
  <si>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</si>
  <si>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</si>
  <si>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</si>
  <si>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</si>
  <si>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</si>
  <si>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</si>
  <si>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</si>
  <si>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</si>
  <si>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</si>
  <si>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</si>
  <si>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</si>
  <si>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</si>
  <si>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</si>
  <si>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</si>
  <si>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</si>
  <si>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</si>
  <si>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</si>
  <si>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</si>
  <si>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</si>
  <si>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</si>
  <si>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</si>
  <si>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</si>
  <si>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</si>
  <si>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</si>
  <si>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</si>
  <si>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</si>
  <si>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</si>
  <si>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</si>
  <si>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</si>
  <si>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</si>
  <si>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</si>
  <si>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</si>
  <si>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</si>
  <si>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</si>
  <si>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</si>
  <si>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</si>
  <si>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</si>
  <si>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</si>
  <si>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</si>
  <si>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</si>
  <si>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</si>
  <si>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</si>
  <si>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</si>
  <si>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</si>
  <si>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</si>
  <si>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</si>
  <si>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</si>
  <si>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</si>
  <si>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</si>
  <si>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</si>
  <si>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</si>
  <si>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</si>
  <si>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</si>
  <si>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</si>
  <si>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</si>
  <si>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</si>
  <si>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</si>
  <si>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</si>
  <si>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</si>
  <si>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</si>
  <si>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</si>
  <si>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</si>
  <si>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</si>
  <si>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</si>
  <si>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</si>
  <si>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</si>
  <si>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</si>
  <si>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</si>
  <si>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</si>
  <si>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</si>
  <si>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</si>
  <si>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</si>
  <si>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</si>
  <si>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</si>
  <si>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</si>
  <si>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</si>
  <si>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</si>
  <si>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</si>
  <si>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</si>
  <si>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</si>
  <si>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</si>
  <si>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</si>
  <si>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</si>
  <si>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</si>
  <si>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</si>
  <si>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</si>
  <si>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</si>
  <si>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</si>
  <si>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</si>
  <si>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</si>
  <si>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</si>
  <si>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</si>
  <si>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</si>
  <si>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</si>
  <si>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</si>
  <si>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</si>
  <si>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</si>
  <si>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</si>
  <si>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</si>
  <si>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</si>
  <si>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</si>
  <si>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</si>
  <si>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</si>
  <si>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</si>
  <si>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</si>
  <si>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</si>
  <si>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</si>
  <si>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</si>
  <si>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</si>
  <si>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</si>
  <si>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</si>
  <si>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</si>
  <si>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</si>
  <si>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</si>
  <si>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</si>
  <si>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</si>
  <si>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</si>
  <si>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</si>
  <si>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</si>
  <si>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</si>
  <si>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</si>
  <si>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</si>
  <si>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</si>
  <si>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</si>
  <si>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</si>
  <si>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</si>
  <si>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</si>
  <si>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</si>
  <si>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</si>
  <si>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</si>
  <si>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</si>
  <si>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</si>
  <si>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</si>
  <si>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</si>
  <si>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</si>
  <si>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</si>
  <si>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</si>
  <si>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</si>
  <si>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</si>
  <si>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</si>
  <si>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</si>
  <si>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</si>
  <si>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</si>
  <si>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</si>
  <si>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</si>
  <si>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</si>
  <si>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</si>
  <si>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</si>
  <si>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</si>
  <si>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</si>
  <si>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</si>
  <si>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</si>
  <si>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</si>
  <si>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</si>
  <si>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</si>
  <si>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</si>
  <si>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</si>
  <si>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</si>
  <si>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</si>
  <si>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</si>
  <si>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</si>
  <si>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</si>
  <si>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</si>
  <si>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</si>
  <si>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</si>
  <si>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</si>
  <si>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</si>
  <si>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</si>
  <si>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</si>
  <si>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</si>
  <si>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</si>
  <si>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</si>
  <si>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</si>
  <si>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</si>
  <si>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</si>
  <si>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</si>
  <si>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</si>
  <si>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</si>
  <si>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</si>
  <si>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</si>
  <si>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</si>
  <si>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</si>
  <si>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</si>
  <si>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</si>
  <si>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</si>
  <si>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</si>
  <si>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</si>
  <si>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</si>
  <si>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</si>
  <si>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</si>
  <si>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</si>
  <si>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</si>
  <si>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</si>
  <si>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</si>
  <si>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</si>
  <si>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</si>
  <si>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</si>
  <si>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</si>
  <si>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</si>
  <si>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</si>
  <si>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</si>
  <si>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</si>
  <si>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</si>
  <si>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</si>
  <si>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</si>
  <si>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</si>
  <si>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</si>
  <si>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</si>
  <si>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</si>
  <si>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</si>
  <si>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</si>
  <si>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</si>
  <si>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</si>
  <si>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</si>
  <si>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</si>
  <si>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</si>
  <si>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</si>
  <si>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</si>
  <si>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</si>
  <si>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</si>
  <si>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</si>
  <si>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</si>
  <si>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</si>
  <si>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</si>
  <si>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</si>
  <si>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</si>
  <si>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</si>
  <si>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</si>
  <si>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</si>
  <si>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</si>
  <si>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</si>
  <si>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</si>
  <si>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</si>
  <si>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</si>
  <si>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</si>
  <si>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</si>
  <si>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</si>
  <si>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</si>
  <si>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</si>
  <si>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</si>
  <si>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</si>
  <si>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</si>
  <si>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</si>
  <si>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</si>
  <si>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</si>
  <si>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</si>
  <si>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</si>
  <si>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</si>
  <si>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</si>
  <si>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</si>
  <si>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</si>
  <si>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</si>
  <si>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</si>
  <si>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</si>
  <si>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</si>
  <si>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</si>
  <si>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</si>
  <si>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</si>
  <si>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</si>
  <si>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</si>
  <si>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</si>
  <si>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</si>
  <si>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</si>
  <si>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</si>
  <si>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</si>
  <si>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</si>
  <si>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</si>
  <si>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</si>
  <si>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</si>
  <si>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</si>
  <si>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</si>
  <si>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</si>
  <si>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</si>
  <si>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</si>
  <si>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</si>
  <si>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</si>
  <si>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</si>
  <si>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</si>
  <si>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</si>
  <si>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</si>
  <si>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</si>
  <si>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</si>
  <si>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</si>
  <si>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</si>
  <si>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</si>
  <si>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</si>
  <si>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</si>
  <si>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</si>
  <si>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</si>
  <si>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</si>
  <si>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</si>
  <si>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</si>
  <si>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</si>
  <si>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</si>
  <si>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</si>
  <si>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</si>
  <si>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</si>
  <si>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</si>
  <si>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</si>
  <si>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</si>
  <si>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</si>
  <si>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</si>
  <si>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</si>
  <si>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</si>
  <si>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</si>
  <si>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</si>
  <si>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</si>
  <si>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</si>
  <si>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</si>
  <si>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</si>
  <si>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</si>
  <si>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</si>
  <si>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</si>
  <si>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</si>
  <si>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</si>
  <si>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</si>
  <si>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</si>
  <si>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</si>
  <si>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</si>
  <si>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</si>
  <si>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</si>
  <si>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</si>
  <si>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</si>
  <si>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</si>
  <si>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</si>
  <si>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</si>
  <si>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</si>
  <si>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</si>
  <si>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</si>
  <si>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</si>
  <si>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</si>
  <si>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</si>
  <si>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</si>
  <si>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</si>
  <si>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</si>
  <si>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</si>
  <si>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</si>
  <si>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</si>
  <si>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</si>
  <si>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</si>
  <si>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</si>
  <si>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</si>
  <si>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</si>
  <si>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</si>
  <si>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</si>
  <si>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</si>
  <si>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</si>
  <si>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</si>
  <si>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</si>
  <si>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</si>
  <si>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</si>
  <si>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</si>
  <si>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</si>
  <si>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</si>
  <si>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</si>
  <si>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</si>
  <si>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</si>
  <si>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</si>
  <si>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</si>
  <si>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</si>
  <si>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</si>
  <si>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</si>
  <si>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</si>
  <si>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</si>
  <si>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</si>
  <si>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</si>
  <si>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</si>
  <si>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</si>
  <si>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</si>
  <si>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</si>
  <si>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</si>
  <si>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</si>
  <si>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</si>
  <si>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</si>
  <si>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</si>
  <si>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</si>
  <si>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</si>
  <si>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</si>
  <si>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</si>
  <si>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</si>
  <si>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</si>
  <si>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</si>
  <si>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</si>
  <si>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</si>
  <si>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</si>
  <si>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</si>
  <si>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</si>
  <si>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</si>
  <si>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</si>
  <si>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</si>
  <si>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</si>
  <si>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</si>
  <si>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</si>
  <si>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</si>
  <si>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</si>
  <si>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</si>
  <si>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</si>
  <si>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</si>
  <si>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</si>
  <si>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</si>
  <si>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</si>
  <si>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</si>
  <si>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</si>
  <si>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</si>
  <si>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</si>
  <si>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</si>
  <si>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</si>
  <si>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</si>
  <si>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</si>
  <si>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</si>
  <si>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</si>
  <si>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</si>
  <si>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</si>
  <si>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</si>
  <si>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</si>
  <si>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</si>
  <si>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</si>
  <si>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</si>
  <si>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</si>
  <si>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</si>
  <si>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</si>
  <si>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</si>
  <si>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</si>
  <si>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</si>
  <si>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</si>
  <si>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</si>
  <si>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</si>
  <si>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</si>
  <si>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</si>
  <si>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</si>
  <si>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</si>
  <si>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</si>
  <si>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</si>
  <si>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</si>
  <si>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</si>
  <si>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</si>
  <si>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</si>
  <si>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</si>
  <si>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</si>
  <si>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</si>
  <si>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</si>
  <si>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</si>
  <si>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</si>
  <si>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</si>
  <si>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</si>
  <si>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</si>
  <si>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</si>
  <si>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</si>
  <si>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</si>
  <si>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</si>
  <si>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</si>
  <si>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</si>
  <si>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</si>
  <si>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</si>
  <si>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</si>
  <si>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</si>
  <si>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</si>
  <si>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</si>
  <si>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</si>
  <si>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</si>
  <si>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</si>
  <si>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</si>
  <si>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</si>
  <si>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</si>
  <si>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</si>
  <si>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</si>
  <si>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</si>
  <si>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</si>
  <si>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</si>
  <si>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</si>
  <si>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</si>
  <si>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</si>
  <si>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</si>
  <si>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</si>
  <si>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</si>
  <si>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</si>
  <si>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</si>
  <si>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</si>
  <si>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</si>
  <si>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</si>
  <si>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</si>
  <si>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</si>
  <si>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</si>
  <si>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</si>
  <si>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</si>
  <si>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</si>
  <si>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</si>
  <si>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</si>
  <si>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</si>
  <si>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</si>
  <si>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</si>
  <si>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</si>
  <si>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</si>
  <si>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</si>
  <si>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</si>
  <si>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</si>
  <si>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</si>
  <si>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</si>
  <si>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</si>
  <si>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</si>
  <si>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</si>
  <si>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</si>
  <si>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</si>
  <si>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</si>
  <si>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</si>
  <si>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</si>
  <si>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</si>
  <si>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</si>
  <si>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</si>
  <si>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</si>
  <si>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</si>
  <si>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</si>
  <si>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</si>
  <si>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</si>
  <si>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</si>
  <si>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</si>
  <si>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</si>
  <si>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</si>
  <si>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</si>
  <si>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</si>
  <si>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</si>
  <si>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</si>
  <si>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</si>
  <si>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</si>
  <si>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</si>
  <si>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</si>
  <si>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</si>
  <si>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</si>
  <si>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</si>
  <si>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</si>
  <si>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</si>
  <si>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</si>
  <si>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</si>
  <si>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</si>
  <si>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</si>
  <si>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</si>
  <si>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</si>
  <si>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</si>
  <si>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</si>
  <si>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</si>
  <si>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</si>
  <si>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</si>
  <si>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</si>
  <si>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</si>
  <si>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</si>
  <si>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</si>
  <si>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</si>
  <si>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</si>
  <si>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</si>
  <si>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</si>
  <si>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</si>
  <si>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</si>
  <si>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</si>
  <si>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</si>
  <si>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</si>
  <si>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</si>
  <si>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</si>
  <si>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</si>
  <si>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</si>
  <si>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</si>
  <si>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</si>
  <si>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</si>
  <si>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</si>
  <si>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</si>
  <si>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</si>
  <si>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</si>
  <si>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</si>
  <si>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</si>
  <si>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</si>
  <si>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</si>
  <si>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</si>
  <si>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</si>
  <si>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</si>
  <si>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</si>
  <si>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</si>
  <si>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</si>
  <si>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</si>
  <si>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</si>
  <si>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</si>
  <si>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</si>
  <si>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</si>
  <si>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</si>
  <si>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</si>
  <si>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</si>
  <si>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</si>
  <si>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</si>
  <si>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</si>
  <si>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</si>
  <si>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</si>
  <si>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</si>
  <si>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</si>
  <si>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</si>
  <si>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</si>
  <si>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</si>
  <si>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</si>
  <si>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</si>
  <si>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</si>
  <si>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</si>
  <si>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</si>
  <si>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</si>
  <si>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</si>
  <si>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</si>
  <si>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</si>
  <si>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</si>
  <si>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</si>
  <si>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</si>
  <si>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</si>
  <si>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</si>
  <si>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</si>
  <si>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</si>
  <si>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</si>
  <si>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</si>
  <si>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</si>
  <si>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</si>
  <si>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</si>
  <si>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</si>
  <si>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</si>
  <si>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</si>
  <si>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</si>
  <si>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</si>
  <si>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</si>
  <si>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</si>
  <si>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</si>
  <si>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</si>
  <si>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</si>
  <si>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</si>
  <si>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</si>
  <si>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</si>
  <si>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</si>
  <si>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</si>
  <si>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</si>
  <si>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</si>
  <si>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</si>
  <si>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</si>
  <si>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</si>
  <si>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</si>
  <si>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</si>
  <si>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</si>
  <si>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</si>
  <si>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</si>
  <si>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</si>
  <si>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</si>
  <si>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</si>
  <si>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</si>
  <si>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</si>
  <si>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</si>
  <si>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</si>
  <si>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</si>
  <si>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</si>
  <si>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</si>
  <si>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</si>
  <si>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</si>
  <si>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</si>
  <si>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</si>
  <si>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</si>
  <si>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</si>
  <si>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</si>
  <si>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</si>
  <si>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</si>
  <si>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</si>
  <si>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</si>
  <si>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</si>
  <si>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</si>
  <si>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</si>
  <si>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</si>
  <si>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</si>
  <si>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</si>
  <si>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</si>
  <si>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</si>
  <si>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</si>
  <si>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</si>
  <si>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</si>
  <si>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</si>
  <si>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</si>
  <si>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</si>
  <si>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</si>
  <si>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</si>
  <si>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</si>
  <si>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</si>
  <si>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</si>
  <si>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</si>
  <si>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</si>
  <si>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</si>
  <si>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</si>
  <si>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</si>
  <si>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</si>
  <si>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</si>
  <si>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</si>
  <si>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</si>
  <si>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</si>
  <si>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</si>
  <si>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</si>
  <si>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</si>
  <si>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</si>
  <si>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</si>
  <si>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</si>
  <si>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</si>
  <si>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</si>
  <si>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</si>
  <si>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</si>
  <si>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</si>
  <si>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</si>
  <si>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</si>
  <si>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</si>
  <si>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</si>
  <si>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</si>
  <si>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</si>
  <si>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</si>
  <si>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</si>
  <si>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</si>
  <si>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</si>
  <si>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</si>
  <si>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</si>
  <si>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</si>
  <si>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</si>
  <si>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</si>
  <si>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</si>
  <si>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</si>
  <si>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</si>
  <si>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</si>
  <si>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</si>
  <si>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</si>
  <si>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</si>
  <si>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</si>
  <si>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</si>
  <si>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</si>
  <si>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</si>
  <si>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</si>
  <si>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</si>
  <si>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</si>
  <si>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</si>
  <si>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</si>
  <si>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</si>
  <si>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</si>
  <si>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</si>
  <si>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</si>
  <si>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</si>
  <si>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</si>
  <si>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</si>
  <si>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</si>
  <si>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</si>
  <si>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</si>
  <si>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</si>
  <si>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</si>
  <si>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</si>
  <si>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</si>
  <si>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</si>
  <si>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</si>
  <si>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</si>
  <si>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</si>
  <si>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</si>
  <si>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</si>
  <si>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</si>
  <si>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</si>
  <si>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</si>
  <si>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</si>
  <si>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</si>
  <si>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</si>
  <si>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</si>
  <si>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</si>
  <si>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</si>
  <si>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</si>
  <si>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</si>
  <si>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</si>
  <si>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</si>
  <si>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</si>
  <si>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</si>
  <si>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</si>
  <si>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</si>
  <si>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</si>
  <si>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</si>
  <si>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</si>
  <si>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</si>
  <si>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</si>
  <si>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</si>
  <si>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</si>
  <si>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</si>
  <si>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</si>
  <si>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</si>
  <si>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</si>
  <si>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</si>
  <si>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</si>
  <si>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</si>
  <si>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</si>
  <si>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</si>
  <si>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</si>
  <si>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</si>
  <si>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</si>
  <si>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</si>
  <si>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</si>
  <si>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</si>
  <si>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</si>
  <si>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</si>
  <si>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</si>
  <si>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</si>
  <si>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</si>
  <si>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</si>
  <si>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</si>
  <si>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</si>
  <si>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</si>
  <si>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</si>
  <si>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</si>
  <si>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</si>
  <si>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</si>
  <si>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</si>
  <si>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</si>
  <si>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</si>
  <si>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</si>
  <si>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</si>
  <si>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</si>
  <si>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</si>
  <si>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</si>
  <si>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</si>
  <si>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</si>
  <si>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</si>
  <si>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</si>
  <si>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</si>
  <si>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</si>
  <si>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</si>
  <si>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</si>
  <si>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</si>
  <si>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</si>
  <si>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</si>
  <si>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</si>
  <si>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</si>
  <si>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</si>
  <si>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</si>
  <si>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</si>
  <si>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</si>
  <si>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</si>
  <si>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</si>
  <si>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</si>
  <si>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</si>
  <si>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</si>
  <si>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</si>
  <si>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</si>
  <si>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</si>
  <si>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</si>
  <si>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</si>
  <si>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</si>
  <si>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</si>
  <si>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</si>
  <si>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</si>
  <si>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</si>
  <si>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</si>
  <si>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</si>
  <si>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</si>
  <si>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</si>
  <si>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</si>
  <si>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</si>
  <si>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</si>
  <si>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</si>
  <si>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</si>
  <si>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</si>
  <si>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</si>
  <si>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</si>
  <si>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</si>
  <si>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</si>
  <si>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</si>
  <si>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</si>
  <si>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</si>
  <si>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</si>
  <si>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</si>
  <si>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</si>
  <si>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</si>
  <si>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</si>
  <si>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</si>
  <si>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</si>
  <si>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</si>
  <si>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</si>
  <si>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</si>
  <si>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</si>
  <si>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</si>
  <si>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</si>
  <si>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</si>
  <si>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</si>
  <si>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</si>
  <si>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</si>
  <si>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</si>
  <si>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</si>
  <si>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</si>
  <si>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</si>
  <si>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</si>
  <si>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</si>
  <si>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</si>
  <si>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</si>
  <si>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</si>
  <si>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</si>
  <si>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</si>
  <si>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</si>
  <si>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</si>
  <si>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</si>
  <si>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</si>
  <si>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</si>
  <si>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</si>
  <si>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</si>
  <si>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</si>
  <si>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</si>
  <si>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</si>
  <si>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</si>
  <si>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</si>
  <si>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</si>
  <si>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</si>
  <si>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</si>
  <si>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</si>
  <si>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</si>
  <si>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</si>
  <si>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</si>
  <si>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</si>
  <si>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</si>
  <si>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</si>
  <si>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</si>
  <si>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</si>
  <si>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</si>
  <si>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</si>
  <si>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</si>
  <si>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</si>
  <si>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</si>
  <si>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</si>
  <si>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</si>
  <si>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</si>
  <si>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</si>
  <si>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</si>
  <si>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</si>
  <si>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</si>
  <si>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</si>
  <si>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</si>
  <si>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</si>
  <si>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</si>
  <si>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</si>
  <si>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</si>
  <si>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</si>
  <si>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</si>
  <si>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</si>
  <si>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</si>
  <si>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</si>
  <si>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</si>
  <si>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</si>
  <si>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</si>
  <si>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</si>
  <si>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</si>
  <si>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</si>
  <si>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</si>
  <si>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</si>
  <si>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</si>
  <si>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</si>
  <si>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</si>
  <si>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</si>
  <si>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</si>
  <si>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</si>
  <si>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</si>
  <si>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</si>
  <si>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</si>
  <si>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</si>
  <si>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</si>
  <si>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</si>
  <si>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</si>
  <si>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</si>
  <si>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</si>
  <si>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</si>
  <si>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</si>
  <si>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</si>
  <si>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</si>
  <si>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</si>
  <si>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</si>
  <si>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</si>
  <si>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</si>
  <si>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</si>
  <si>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</si>
  <si>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</si>
  <si>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</si>
  <si>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</si>
  <si>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</si>
  <si>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</si>
  <si>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</si>
  <si>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</si>
  <si>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</si>
  <si>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</si>
  <si>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</si>
  <si>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</si>
  <si>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</si>
  <si>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</si>
  <si>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</si>
  <si>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</si>
  <si>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</si>
  <si>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</si>
  <si>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</si>
  <si>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</si>
  <si>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</si>
  <si>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</si>
  <si>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</si>
  <si>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</si>
  <si>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</si>
  <si>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</si>
  <si>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</si>
  <si>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</si>
  <si>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</si>
  <si>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</si>
  <si>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</si>
  <si>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</si>
  <si>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</si>
  <si>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</si>
  <si>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</si>
  <si>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</si>
  <si>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</si>
  <si>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</si>
  <si>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</si>
  <si>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</si>
  <si>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</si>
  <si>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</si>
  <si>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</si>
  <si>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</si>
  <si>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</si>
  <si>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</si>
  <si>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</si>
  <si>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</si>
  <si>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</si>
  <si>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</si>
  <si>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</si>
  <si>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</si>
  <si>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</si>
  <si>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</si>
  <si>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</si>
  <si>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</si>
  <si>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</si>
  <si>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</si>
  <si>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</si>
  <si>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</si>
  <si>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</si>
  <si>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</si>
  <si>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</si>
  <si>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</si>
  <si>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</si>
  <si>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</si>
  <si>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</si>
  <si>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</si>
  <si>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</si>
  <si>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</si>
  <si>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</si>
  <si>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</si>
  <si>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</si>
  <si>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</si>
  <si>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</si>
  <si>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</si>
  <si>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</si>
  <si>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</si>
  <si>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</si>
  <si>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</si>
  <si>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</si>
  <si>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</si>
  <si>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</si>
  <si>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</si>
  <si>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</si>
  <si>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</si>
  <si>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</si>
  <si>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</si>
  <si>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</si>
  <si>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</si>
  <si>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</si>
  <si>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</si>
  <si>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</si>
  <si>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</si>
  <si>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</si>
  <si>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</si>
  <si>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</si>
  <si>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</si>
  <si>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</si>
  <si>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</si>
  <si>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</si>
  <si>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</si>
  <si>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</si>
  <si>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</si>
  <si>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</si>
  <si>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</si>
  <si>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</si>
  <si>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</si>
  <si>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</si>
  <si>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</si>
  <si>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</si>
  <si>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</si>
  <si>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</si>
  <si>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</si>
  <si>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</si>
  <si>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</si>
  <si>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</si>
  <si>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</si>
  <si>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</si>
  <si>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</si>
  <si>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</si>
  <si>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</si>
  <si>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</si>
  <si>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</si>
  <si>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</si>
  <si>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</si>
  <si>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</si>
  <si>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</si>
  <si>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</si>
  <si>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</si>
  <si>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</si>
  <si>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</si>
  <si>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</si>
  <si>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</si>
  <si>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</si>
  <si>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</si>
  <si>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</si>
  <si>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</si>
  <si>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</si>
  <si>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</si>
  <si>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</si>
  <si>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</si>
  <si>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</si>
  <si>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</si>
  <si>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</si>
  <si>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</si>
  <si>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</si>
  <si>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</si>
  <si>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</si>
  <si>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</si>
  <si>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</si>
  <si>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</si>
  <si>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</si>
  <si>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</si>
  <si>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</si>
  <si>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</si>
  <si>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</si>
  <si>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</si>
  <si>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</si>
  <si>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</si>
  <si>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</si>
  <si>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</si>
  <si>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</si>
  <si>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</si>
  <si>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</si>
  <si>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</si>
  <si>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</si>
  <si>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</si>
  <si>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</si>
  <si>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</si>
  <si>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</si>
  <si>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</si>
  <si>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</si>
  <si>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</si>
  <si>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</si>
  <si>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</si>
  <si>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</si>
  <si>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</si>
  <si>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</si>
  <si>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</si>
  <si>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</si>
  <si>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</si>
  <si>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</si>
  <si>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</si>
  <si>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</si>
  <si>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</si>
  <si>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</si>
  <si>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</si>
  <si>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</si>
  <si>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</si>
  <si>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</si>
  <si>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</si>
  <si>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</si>
  <si>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</si>
  <si>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</si>
  <si>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</si>
  <si>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</si>
  <si>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</si>
  <si>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</si>
  <si>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</si>
  <si>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</si>
  <si>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</si>
  <si>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</si>
  <si>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</si>
  <si>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</si>
  <si>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</si>
  <si>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</si>
  <si>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</si>
  <si>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</si>
  <si>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</si>
  <si>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</si>
  <si>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</si>
  <si>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</si>
  <si>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</si>
  <si>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</si>
  <si>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</si>
  <si>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</si>
  <si>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</si>
  <si>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</si>
  <si>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</si>
  <si>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</si>
  <si>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</si>
  <si>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</si>
  <si>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</si>
  <si>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</si>
  <si>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</si>
  <si>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</si>
  <si>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</si>
  <si>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</si>
  <si>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</si>
  <si>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</si>
  <si>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</si>
  <si>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</si>
  <si>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</si>
  <si>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</si>
  <si>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</si>
  <si>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</si>
  <si>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</si>
  <si>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</si>
  <si>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</si>
  <si>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</si>
  <si>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</si>
  <si>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</si>
  <si>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</si>
  <si>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</si>
  <si>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</si>
  <si>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</si>
  <si>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</si>
  <si>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</si>
  <si>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</si>
  <si>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</si>
  <si>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</si>
  <si>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</si>
  <si>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</si>
  <si>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</si>
  <si>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</si>
  <si>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</si>
  <si>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</si>
  <si>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</si>
  <si>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</si>
  <si>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</si>
  <si>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</si>
  <si>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</si>
  <si>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</si>
  <si>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</si>
  <si>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</si>
  <si>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</si>
  <si>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</si>
  <si>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</si>
  <si>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</si>
  <si>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</si>
  <si>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</si>
  <si>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</si>
  <si>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</si>
  <si>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</si>
  <si>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</si>
  <si>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</si>
  <si>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</si>
  <si>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</si>
  <si>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</si>
  <si>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</si>
  <si>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</si>
  <si>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</si>
  <si>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</si>
  <si>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</si>
  <si>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</si>
  <si>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</si>
  <si>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</si>
  <si>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</si>
  <si>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</si>
  <si>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</si>
  <si>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</si>
  <si>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</si>
  <si>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</si>
  <si>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</si>
  <si>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</si>
  <si>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</si>
  <si>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</si>
  <si>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</si>
  <si>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</si>
  <si>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</si>
  <si>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</si>
  <si>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</si>
  <si>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</si>
  <si>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</si>
  <si>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</si>
  <si>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</si>
  <si>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</si>
  <si>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</si>
  <si>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</si>
  <si>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</si>
  <si>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</si>
  <si>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</si>
  <si>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</si>
  <si>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</si>
  <si>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</si>
  <si>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</si>
  <si>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</si>
  <si>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</si>
  <si>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</si>
  <si>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</si>
  <si>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</si>
  <si>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</si>
  <si>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</si>
  <si>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</si>
  <si>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</si>
  <si>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</si>
  <si>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</si>
  <si>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</si>
  <si>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</si>
  <si>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</si>
  <si>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</si>
  <si>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</si>
  <si>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</si>
  <si>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</si>
  <si>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</si>
  <si>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</si>
  <si>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</si>
  <si>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</si>
  <si>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</si>
  <si>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</si>
  <si>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Successsful</t>
  </si>
  <si>
    <t>Number failed</t>
  </si>
  <si>
    <t>Number Canceled</t>
  </si>
  <si>
    <t>Total Projects</t>
  </si>
  <si>
    <t>Percentage Successful</t>
  </si>
  <si>
    <t xml:space="preserve">Percentage Failed </t>
  </si>
  <si>
    <t xml:space="preserve">Percentage 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</si>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</sst>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2" borderId="1" xfId="0" applyFont="1" applyFill="1" applyBorder="1"/>
    <xf numFmtId="9" fontId="1" fillId="2" borderId="1" xfId="1" applyFont="1" applyFill="1" applyBorder="1"/>
    <xf numFmtId="0" fontId="0" fillId="0" borderId="1" xfId="0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[Excel_HW_DuniaCarmenates.xlsx]PivotT_CountCateg!PivotTable1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PivotT_CountCateg!$B$3:$B$4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PivotT_CountCateg!$A$5:$A$14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PivotT_CountCateg!$B$5:$B$14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A-486B-B6C0-79CC9B3CE1EF}"/>
            </c:ext>
          </c:extLst>
        </c:ser>
        <c:ser>
          <c:idx val="1"/>
          <c:order val="1"/>
          <c:tx>
            <c:strRef>
              <c:f>PivotT_CountCateg!$C$3:$C$4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PivotT_CountCateg!$A$5:$A$14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PivotT_CountCateg!$C$5:$C$14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A-486B-B6C0-79CC9B3CE1EF}"/>
            </c:ext>
          </c:extLst>
        </c:ser>
        <c:ser>
          <c:idx val="2"/>
          <c:order val="2"/>
          <c:tx>
            <c:strRef>
              <c:f>PivotT_CountCateg!$D$3:$D$4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PivotT_CountCateg!$A$5:$A$14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PivotT_CountCateg!$D$5:$D$14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AA-486B-B6C0-79CC9B3CE1EF}"/>
            </c:ext>
          </c:extLst>
        </c:ser>
        <c:ser>
          <c:idx val="3"/>
          <c:order val="3"/>
          <c:tx>
            <c:strRef>
              <c:f>PivotT_CountCateg!$E$3:$E$4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PivotT_CountCateg!$A$5:$A$14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PivotT_CountCateg!$E$5:$E$14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AA-486B-B6C0-79CC9B3CE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624575"/>
        <c:axId val="1955824271"/>
      </c:barChart>
      <c:catAx>
        <c:axId val="1905624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824271"/>
        <c:crosses val="autoZero"/>
        <c:auto val="1"/>
        <c:lblAlgn val="ctr"/>
        <c:lblOffset val="100"/>
        <c:noMultiLvlLbl val="0"/>
      </c:catAx>
      <c:valAx>
        <c:axId val="195582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 of 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62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[Excel_HW_DuniaCarmenates.xlsx]PivotT_CountSubCateg!PivotTable2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PivotT_CountSubCateg!$B$4:$B$5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PivotT_CountSubCateg!$A$6:$A$47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PivotT_CountSubCateg!$B$6:$B$47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4-4E46-888D-188137347852}"/>
            </c:ext>
          </c:extLst>
        </c:ser>
        <c:ser>
          <c:idx val="1"/>
          <c:order val="1"/>
          <c:tx>
            <c:strRef>
              <c:f>PivotT_CountSubCateg!$C$4:$C$5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PivotT_CountSubCateg!$A$6:$A$47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PivotT_CountSubCateg!$C$6:$C$47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4-4E46-888D-188137347852}"/>
            </c:ext>
          </c:extLst>
        </c:ser>
        <c:ser>
          <c:idx val="2"/>
          <c:order val="2"/>
          <c:tx>
            <c:strRef>
              <c:f>PivotT_CountSubCateg!$D$4:$D$5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PivotT_CountSubCateg!$A$6:$A$47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PivotT_CountSubCateg!$D$6:$D$47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4-4E46-888D-188137347852}"/>
            </c:ext>
          </c:extLst>
        </c:ser>
        <c:ser>
          <c:idx val="3"/>
          <c:order val="3"/>
          <c:tx>
            <c:strRef>
              <c:f>PivotT_CountSubCateg!$E$4:$E$5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PivotT_CountSubCateg!$A$6:$A$47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PivotT_CountSubCateg!$E$6:$E$47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4-4E46-888D-188137347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316943"/>
        <c:axId val="2051301199"/>
      </c:barChart>
      <c:catAx>
        <c:axId val="1943316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 Sub_Categories</a:t>
                </a:r>
              </a:p>
            </c:rich>
          </c:tx>
          <c:layout>
            <c:manualLayout>
              <c:xMode val="edge"/>
              <c:yMode val="edge"/>
              <c:x val="0.38591026168370751"/>
              <c:y val="0.835448683392690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01199"/>
        <c:crosses val="autoZero"/>
        <c:auto val="1"/>
        <c:lblAlgn val="ctr"/>
        <c:lblOffset val="100"/>
        <c:noMultiLvlLbl val="0"/>
      </c:catAx>
      <c:valAx>
        <c:axId val="205130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1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[Excel_HW_DuniaCarmenates.xlsx]PivotT_CountState!PivotTable3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PivotT_CountState!$B$4:$B$5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PivotT_CountState!$A$6:$A$18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PivotT_CountState!$B$6:$B$18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0-4B61-9B91-6418D94E5F7B}"/>
            </c:ext>
          </c:extLst>
        </c:ser>
        <c:ser>
          <c:idx val="1"/>
          <c:order val="1"/>
          <c:tx>
            <c:strRef>
              <c:f>PivotT_CountState!$C$4:$C$5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PivotT_CountState!$A$6:$A$18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PivotT_CountState!$C$6:$C$18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50-4B61-9B91-6418D94E5F7B}"/>
            </c:ext>
          </c:extLst>
        </c:ser>
        <c:ser>
          <c:idx val="2"/>
          <c:order val="2"/>
          <c:tx>
            <c:strRef>
              <c:f>PivotT_CountState!$D$4:$D$5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PivotT_CountState!$A$6:$A$18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PivotT_CountState!$D$6:$D$18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50-4B61-9B91-6418D94E5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324591"/>
        <c:axId val="78954639"/>
      </c:lineChart>
      <c:catAx>
        <c:axId val="8232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4639"/>
        <c:crosses val="autoZero"/>
        <c:auto val="1"/>
        <c:lblAlgn val="ctr"/>
        <c:lblOffset val="100"/>
        <c:noMultiLvlLbl val="0"/>
      </c:catAx>
      <c:valAx>
        <c:axId val="7895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2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1-4D9B-A5D1-F546E5BB38E3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1-4D9B-A5D1-F546E5BB38E3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01-4D9B-A5D1-F546E5BB3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83615"/>
        <c:axId val="2048525071"/>
      </c:lineChart>
      <c:catAx>
        <c:axId val="7918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</a:t>
                </a:r>
                <a:r>
                  <a:rPr lang="en-US" baseline="0"/>
                  <a:t>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525071"/>
        <c:crosses val="autoZero"/>
        <c:auto val="1"/>
        <c:lblAlgn val="ctr"/>
        <c:lblOffset val="100"/>
        <c:noMultiLvlLbl val="0"/>
      </c:catAx>
      <c:valAx>
        <c:axId val="204852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Goal's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8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296545</xdr:colOff>
      <xdr:row>1</xdr:row>
      <xdr:rowOff>127000</xdr:rowOff>
    </xdr:from>
    <xdr:to>
      <xdr:col>13</xdr:col>
      <xdr:colOff>465455</xdr:colOff>
      <xdr:row>16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36F09-A0AB-43DA-8CA8-253CFEAC2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</xdr:colOff>
      <xdr:row>4</xdr:row>
      <xdr:rowOff>63500</xdr:rowOff>
    </xdr:from>
    <xdr:to>
      <xdr:col>14</xdr:col>
      <xdr:colOff>196850</xdr:colOff>
      <xdr:row>25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EF473-77CA-4C8B-BD52-32762DBFE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180340</xdr:colOff>
      <xdr:row>2</xdr:row>
      <xdr:rowOff>175260</xdr:rowOff>
    </xdr:from>
    <xdr:to>
      <xdr:col>12</xdr:col>
      <xdr:colOff>191770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87FBD-DFD7-4CA3-B0EB-F4E5D4BD8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14</xdr:row>
      <xdr:rowOff>149860</xdr:rowOff>
    </xdr:from>
    <xdr:to>
      <xdr:col>10</xdr:col>
      <xdr:colOff>190500</xdr:colOff>
      <xdr:row>36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B44AB-55C8-4E75-BBD8-78CE53ED2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NIA" refreshedDate="43487.989227546299" createdVersion="6" refreshedVersion="6" minRefreshableVersion="3" recordCount="4115" xr:uid="{08E3ECE1-F4A1-4F6E-9155-F609DE932DAB}">
  <cacheSource type="worksheet">
    <worksheetSource ref="A1:R1048576" sheet="DB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NIA" refreshedDate="43488.011415624998" createdVersion="6" refreshedVersion="6" minRefreshableVersion="3" recordCount="4115" xr:uid="{0EA540CD-F5B8-41D3-A8E0-B71F5274F377}">
  <cacheSource type="worksheet">
    <worksheetSource ref="A1:T1048576" sheet="DB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Sub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16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16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 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 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 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 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 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 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 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 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 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 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 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 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 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 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 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 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 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 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 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 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 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 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 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 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 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 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 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 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 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 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 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 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 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 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 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 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 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 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 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 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 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 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 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 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 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 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 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 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 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 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 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 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 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 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 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 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 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 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 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 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 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 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 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 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 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 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 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 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 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 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 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 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 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 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 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 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 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 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 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 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 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 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 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 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 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 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 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 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 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 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 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 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 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 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 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 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 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 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 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 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 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 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 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 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 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 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 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 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 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 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 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 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 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 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 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 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 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 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 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 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 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 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 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 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 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 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 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 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 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 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 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 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 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 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 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 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 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 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 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 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 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 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 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 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 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 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 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 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 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 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 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 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 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 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 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 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 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 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 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 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 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 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 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 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 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 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 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 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 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 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 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 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 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 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 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 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 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 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 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 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 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 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 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 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 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 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 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 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 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 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 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 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 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 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 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 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 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 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 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 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 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 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 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 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 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 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 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 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 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 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 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 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 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 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 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 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 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 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 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 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 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 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 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 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 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 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 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 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 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 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 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 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 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 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 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 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 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 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 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 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 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 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 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 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 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 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 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 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 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 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 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 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 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 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 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 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 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 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 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 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 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 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 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 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 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 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 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 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 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 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 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 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 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 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 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 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 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 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 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 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 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 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 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 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 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 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 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 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 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 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 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 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 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 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 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 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 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 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 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 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 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 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 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 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 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 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 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 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 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 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 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 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 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 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 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 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 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 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 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 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 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 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 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 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 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 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 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 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 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 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 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 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 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 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 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 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 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 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 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 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 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 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 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 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 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 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 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 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 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 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 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 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 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 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 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 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 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 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 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 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 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 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 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 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 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 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 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 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 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 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 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 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 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 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 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 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 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 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 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 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 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 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 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 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 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 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 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 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 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 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 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 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 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 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 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 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 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 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 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 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 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 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 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 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 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 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 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 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 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 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 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 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 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 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 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 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 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 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 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 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 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 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 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 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 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 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 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 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 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 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 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 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 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 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 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 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 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 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 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 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 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 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 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 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 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 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 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 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 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 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 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 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 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 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 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 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 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 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 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 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 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 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 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 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 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 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 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 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 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 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 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 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 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 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 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 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 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 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 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 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 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 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 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 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 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 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 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 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 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 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 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 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 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 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 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 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 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 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 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 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 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 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 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 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 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 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 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 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 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 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 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 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 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 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 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 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 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 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 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 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 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 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 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 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 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 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 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 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 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 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 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 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 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 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 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 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 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 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 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 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 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 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 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 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 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 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 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 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 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 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 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 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 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 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 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 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 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 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 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 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 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 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 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 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 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 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 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 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 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 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 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 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 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 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 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 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 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 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 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 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 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 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 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 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 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 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 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 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 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 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 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 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 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 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 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 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 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 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 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 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 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 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 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 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 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 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 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 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 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 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 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 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 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 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 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 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 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 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 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 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 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 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 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 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 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 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 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 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 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 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 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 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 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 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 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 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 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 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 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 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 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 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 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 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 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 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 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 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 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 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 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 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 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 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 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 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 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 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 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 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 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 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 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 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 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 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 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 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 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 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 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 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 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 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 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 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 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 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 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 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 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 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 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 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 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 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 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 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 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 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 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 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 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 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 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 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 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 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 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 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 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 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 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 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 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 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 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 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 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 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 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 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 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 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 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 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 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 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 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 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 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 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 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 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 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 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 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 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 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 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 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 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 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 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 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 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 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 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 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 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 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 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 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 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 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 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 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 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 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 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 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 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 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 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 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 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 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 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 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 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 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 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 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 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 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 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 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 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 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 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 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 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 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 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 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 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 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 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 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 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 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 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 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 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 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 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 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 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 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 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 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 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 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 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 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 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 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 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 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 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 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 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 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 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 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 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 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 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 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 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 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 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 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 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 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 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 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 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 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 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522EF-47D7-428B-A6AF-D1932C5D8F41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3643C-20A0-4698-BB82-8F600F75CC42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FD83F-6F1E-4E5F-B176-D88A6F0860C6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T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customWidth="1"/>
    <col min="5" max="5" width="16.44140625" customWidth="1"/>
    <col min="6" max="6" width="21.33203125" customWidth="1"/>
    <col min="7" max="7" width="13.6640625" customWidth="1"/>
    <col min="8" max="8" width="16.5546875" customWidth="1"/>
    <col min="9" max="9" width="19.33203125" customWidth="1"/>
    <col min="10" max="10" width="17.88671875" customWidth="1"/>
    <col min="11" max="11" width="15.44140625" customWidth="1"/>
    <col min="12" max="12" width="20.88671875" customWidth="1"/>
    <col min="13" max="13" width="23" customWidth="1"/>
    <col min="14" max="14" width="34.109375" customWidth="1"/>
    <col min="15" max="15" width="19.5546875" style="6" customWidth="1"/>
    <col min="16" max="16" width="14.44140625" customWidth="1"/>
    <col min="17" max="17" width="13.77734375" customWidth="1"/>
    <col min="18" max="18" width="16.77734375" customWidth="1"/>
    <col min="19" max="19" width="18.33203125" style="13" customWidth="1"/>
    <col min="20" max="20" width="20.33203125" style="13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IFERROR(E2/L2, " ")</f>
        <v>63.917582417582416</v>
      </c>
      <c r="Q2" t="s">
        <v>8310</v>
      </c>
      <c r="R2" t="s">
        <v>8311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IFERROR(E3/L3, " ")</f>
        <v>185.48101265822785</v>
      </c>
      <c r="Q3" t="s">
        <v>8310</v>
      </c>
      <c r="R3" t="s">
        <v>8311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42515.838738425926</v>
      </c>
      <c r="T9" s="13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41869.333981481483</v>
      </c>
      <c r="T20" s="13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42200.549907407411</v>
      </c>
      <c r="T22" s="13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41374.848888888882</v>
      </c>
      <c r="T40" s="13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41873.890474537038</v>
      </c>
      <c r="T46" s="13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42323.756643518522</v>
      </c>
      <c r="T48" s="13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42196.720335648148</v>
      </c>
      <c r="T53" s="13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42149.340555555551</v>
      </c>
      <c r="T58" s="13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42230.027500000004</v>
      </c>
      <c r="T61" s="13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41701.693483796291</v>
      </c>
      <c r="T62" s="13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41409.605983796297</v>
      </c>
      <c r="T63" s="13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8">
        <f t="shared" ref="P67:P130" si="5">IFERROR(E67/L67, " ")</f>
        <v>132.05263157894737</v>
      </c>
      <c r="Q67" t="s">
        <v>8310</v>
      </c>
      <c r="R67" t="s">
        <v>8312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41207.801863425921</v>
      </c>
      <c r="T74" s="13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40996.936539351853</v>
      </c>
      <c r="T79" s="13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41099.950543981482</v>
      </c>
      <c r="T83" s="13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40322.331053240734</v>
      </c>
      <c r="T89" s="13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41402.543888888889</v>
      </c>
      <c r="T91" s="13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41214.586504629624</v>
      </c>
      <c r="T100" s="13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40987.568298611113</v>
      </c>
      <c r="T108" s="13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41717.834699074068</v>
      </c>
      <c r="T114" s="13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40918.530601851846</v>
      </c>
      <c r="T117" s="13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str">
        <f t="shared" si="5"/>
        <v xml:space="preserve"> 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str">
        <f t="shared" si="5"/>
        <v xml:space="preserve"> 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8" t="str">
        <f t="shared" ref="P131:P194" si="9">IFERROR(E131/L131, " ")</f>
        <v xml:space="preserve"> </v>
      </c>
      <c r="Q131" t="s">
        <v>8310</v>
      </c>
      <c r="R131" t="s">
        <v>8313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str">
        <f t="shared" si="9"/>
        <v xml:space="preserve"> </v>
      </c>
      <c r="Q132" t="s">
        <v>8310</v>
      </c>
      <c r="R132" t="s">
        <v>8313</v>
      </c>
      <c r="S132" s="13">
        <f t="shared" si="10"/>
        <v>41778.707083333327</v>
      </c>
      <c r="T132" s="13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str">
        <f t="shared" si="9"/>
        <v xml:space="preserve"> 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str">
        <f t="shared" si="9"/>
        <v xml:space="preserve"> 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str">
        <f t="shared" si="9"/>
        <v xml:space="preserve"> 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str">
        <f t="shared" si="9"/>
        <v xml:space="preserve"> 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str">
        <f t="shared" si="9"/>
        <v xml:space="preserve"> 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str">
        <f t="shared" si="9"/>
        <v xml:space="preserve"> 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str">
        <f t="shared" si="9"/>
        <v xml:space="preserve"> </v>
      </c>
      <c r="Q145" t="s">
        <v>8310</v>
      </c>
      <c r="R145" t="s">
        <v>8313</v>
      </c>
      <c r="S145" s="13">
        <f t="shared" si="10"/>
        <v>42558.855810185189</v>
      </c>
      <c r="T145" s="13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str">
        <f t="shared" si="9"/>
        <v xml:space="preserve"> 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41874.869212962964</v>
      </c>
      <c r="T154" s="13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str">
        <f t="shared" si="9"/>
        <v xml:space="preserve"> 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str">
        <f t="shared" si="9"/>
        <v xml:space="preserve"> </v>
      </c>
      <c r="Q162" t="s">
        <v>8310</v>
      </c>
      <c r="R162" t="s">
        <v>8314</v>
      </c>
      <c r="S162" s="13">
        <f t="shared" si="10"/>
        <v>42171.704756944448</v>
      </c>
      <c r="T162" s="13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str">
        <f t="shared" si="9"/>
        <v xml:space="preserve"> 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str">
        <f t="shared" si="9"/>
        <v xml:space="preserve"> 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str">
        <f t="shared" si="9"/>
        <v xml:space="preserve"> 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str">
        <f t="shared" si="9"/>
        <v xml:space="preserve"> 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str">
        <f t="shared" si="9"/>
        <v xml:space="preserve"> 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str">
        <f t="shared" si="9"/>
        <v xml:space="preserve"> 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str">
        <f t="shared" si="9"/>
        <v xml:space="preserve"> 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str">
        <f t="shared" si="9"/>
        <v xml:space="preserve"> 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str">
        <f t="shared" si="9"/>
        <v xml:space="preserve"> 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str">
        <f t="shared" si="9"/>
        <v xml:space="preserve"> 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8" t="str">
        <f t="shared" ref="P195:P258" si="13">IFERROR(E195/L195, " ")</f>
        <v xml:space="preserve"> </v>
      </c>
      <c r="Q195" t="s">
        <v>8310</v>
      </c>
      <c r="R195" t="s">
        <v>8314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str">
        <f t="shared" si="13"/>
        <v xml:space="preserve"> 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str">
        <f t="shared" si="13"/>
        <v xml:space="preserve"> 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41866.875034722223</v>
      </c>
      <c r="T202" s="13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str">
        <f t="shared" si="13"/>
        <v xml:space="preserve"> 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str">
        <f t="shared" si="13"/>
        <v xml:space="preserve"> 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str">
        <f t="shared" si="13"/>
        <v xml:space="preserve"> 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str">
        <f t="shared" si="13"/>
        <v xml:space="preserve"> 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42235.951585648152</v>
      </c>
      <c r="T213" s="13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str">
        <f t="shared" si="13"/>
        <v xml:space="preserve"> 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str">
        <f t="shared" si="13"/>
        <v xml:space="preserve"> 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str">
        <f t="shared" si="13"/>
        <v xml:space="preserve"> 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str">
        <f t="shared" si="13"/>
        <v xml:space="preserve"> 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str">
        <f t="shared" si="13"/>
        <v xml:space="preserve"> 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str">
        <f t="shared" si="13"/>
        <v xml:space="preserve"> 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str">
        <f t="shared" si="13"/>
        <v xml:space="preserve"> 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42129.568877314807</v>
      </c>
      <c r="T232" s="13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str">
        <f t="shared" si="13"/>
        <v xml:space="preserve"> </v>
      </c>
      <c r="Q233" t="s">
        <v>8310</v>
      </c>
      <c r="R233" t="s">
        <v>8314</v>
      </c>
      <c r="S233" s="13">
        <f t="shared" si="14"/>
        <v>42341.750590277778</v>
      </c>
      <c r="T233" s="13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str">
        <f t="shared" si="13"/>
        <v xml:space="preserve"> 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str">
        <f t="shared" si="13"/>
        <v xml:space="preserve"> 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str">
        <f t="shared" si="13"/>
        <v xml:space="preserve"> </v>
      </c>
      <c r="Q238" t="s">
        <v>8310</v>
      </c>
      <c r="R238" t="s">
        <v>8314</v>
      </c>
      <c r="S238" s="13">
        <f t="shared" si="14"/>
        <v>42320.876145833325</v>
      </c>
      <c r="T238" s="13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str">
        <f t="shared" si="13"/>
        <v xml:space="preserve"> </v>
      </c>
      <c r="Q240" t="s">
        <v>8310</v>
      </c>
      <c r="R240" t="s">
        <v>8314</v>
      </c>
      <c r="S240" s="13">
        <f t="shared" si="14"/>
        <v>42713.754166666658</v>
      </c>
      <c r="T240" s="13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40266.454375000001</v>
      </c>
      <c r="T254" s="13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42263.744328703695</v>
      </c>
      <c r="T256" s="13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8">
        <f t="shared" ref="P259:P322" si="17">IFERROR(E259/L259, " ")</f>
        <v>66.70405357142856</v>
      </c>
      <c r="Q259" t="s">
        <v>8310</v>
      </c>
      <c r="R259" t="s">
        <v>8315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40267.037384259253</v>
      </c>
      <c r="T267" s="13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40637.658217592587</v>
      </c>
      <c r="T272" s="13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41611.891909722224</v>
      </c>
      <c r="T273" s="13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40966.87354166666</v>
      </c>
      <c r="T278" s="13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41744.382349537031</v>
      </c>
      <c r="T282" s="13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41313.60791666666</v>
      </c>
      <c r="T288" s="13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42089.519687500004</v>
      </c>
      <c r="T299" s="13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41031.862800925926</v>
      </c>
      <c r="T305" s="13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41282.736122685179</v>
      </c>
      <c r="T309" s="13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8">
        <f t="shared" ref="P323:P386" si="21">IFERROR(E323/L323, " ")</f>
        <v>106.62314540059347</v>
      </c>
      <c r="Q323" t="s">
        <v>8310</v>
      </c>
      <c r="R323" t="s">
        <v>8315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42261.291909722226</v>
      </c>
      <c r="T348" s="13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41934.862152777772</v>
      </c>
      <c r="T361" s="13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41019.584699074068</v>
      </c>
      <c r="T368" s="13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8">
        <f t="shared" ref="P387:P450" si="25">IFERROR(E387/L387, " ")</f>
        <v>111.79535864978902</v>
      </c>
      <c r="Q387" t="s">
        <v>8310</v>
      </c>
      <c r="R387" t="s">
        <v>8315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42548.867824074077</v>
      </c>
      <c r="T390" s="13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41673.854745370365</v>
      </c>
      <c r="T391" s="13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40864.833923611113</v>
      </c>
      <c r="T393" s="13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41082.356550925921</v>
      </c>
      <c r="T398" s="13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41646.419699074075</v>
      </c>
      <c r="T406" s="13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42113.77311342593</v>
      </c>
      <c r="T412" s="13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41360.76226851852</v>
      </c>
      <c r="T419" s="13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41863.052048611105</v>
      </c>
      <c r="T424" s="13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str">
        <f t="shared" si="25"/>
        <v xml:space="preserve"> </v>
      </c>
      <c r="Q429" t="s">
        <v>8310</v>
      </c>
      <c r="R429" t="s">
        <v>8316</v>
      </c>
      <c r="S429" s="13">
        <f t="shared" si="26"/>
        <v>42285.700694444437</v>
      </c>
      <c r="T429" s="13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str">
        <f t="shared" si="25"/>
        <v xml:space="preserve"> 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42526.662997685176</v>
      </c>
      <c r="T433" s="13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str">
        <f t="shared" si="25"/>
        <v xml:space="preserve"> </v>
      </c>
      <c r="Q435" t="s">
        <v>8310</v>
      </c>
      <c r="R435" t="s">
        <v>8316</v>
      </c>
      <c r="S435" s="13">
        <f t="shared" si="26"/>
        <v>42228.42155092593</v>
      </c>
      <c r="T435" s="13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str">
        <f t="shared" si="25"/>
        <v xml:space="preserve"> 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str">
        <f t="shared" si="25"/>
        <v xml:space="preserve"> 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str">
        <f t="shared" si="25"/>
        <v xml:space="preserve"> </v>
      </c>
      <c r="Q441" t="s">
        <v>8310</v>
      </c>
      <c r="R441" t="s">
        <v>8316</v>
      </c>
      <c r="S441" s="13">
        <f t="shared" si="26"/>
        <v>41919.553449074068</v>
      </c>
      <c r="T441" s="13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str">
        <f t="shared" si="25"/>
        <v xml:space="preserve"> 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8">
        <f t="shared" ref="P451:P514" si="29">IFERROR(E451/L451, " ")</f>
        <v>9</v>
      </c>
      <c r="Q451" t="s">
        <v>8310</v>
      </c>
      <c r="R451" t="s">
        <v>8316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str">
        <f t="shared" si="29"/>
        <v xml:space="preserve"> 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42107.495543981473</v>
      </c>
      <c r="T454" s="13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40970.794236111105</v>
      </c>
      <c r="T457" s="13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41547.486122685179</v>
      </c>
      <c r="T458" s="13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str">
        <f t="shared" si="29"/>
        <v xml:space="preserve"> 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str">
        <f t="shared" si="29"/>
        <v xml:space="preserve"> 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str">
        <f t="shared" si="29"/>
        <v xml:space="preserve"> </v>
      </c>
      <c r="Q464" t="s">
        <v>8310</v>
      </c>
      <c r="R464" t="s">
        <v>8316</v>
      </c>
      <c r="S464" s="13">
        <f t="shared" si="30"/>
        <v>40704.918298611112</v>
      </c>
      <c r="T464" s="13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42488.640451388892</v>
      </c>
      <c r="T466" s="13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str">
        <f t="shared" si="29"/>
        <v xml:space="preserve"> </v>
      </c>
      <c r="Q470" t="s">
        <v>8310</v>
      </c>
      <c r="R470" t="s">
        <v>8316</v>
      </c>
      <c r="S470" s="13">
        <f t="shared" si="30"/>
        <v>41040.959293981476</v>
      </c>
      <c r="T470" s="13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str">
        <f t="shared" si="29"/>
        <v xml:space="preserve"> 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str">
        <f t="shared" si="29"/>
        <v xml:space="preserve"> 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str">
        <f t="shared" si="29"/>
        <v xml:space="preserve"> 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str">
        <f t="shared" si="29"/>
        <v xml:space="preserve"> 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41465.291840277772</v>
      </c>
      <c r="T482" s="13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42447.68854166667</v>
      </c>
      <c r="T484" s="13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41381.297442129624</v>
      </c>
      <c r="T487" s="13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str">
        <f t="shared" si="29"/>
        <v xml:space="preserve"> 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str">
        <f t="shared" si="29"/>
        <v xml:space="preserve"> 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str">
        <f t="shared" si="29"/>
        <v xml:space="preserve"> </v>
      </c>
      <c r="Q492" t="s">
        <v>8310</v>
      </c>
      <c r="R492" t="s">
        <v>8316</v>
      </c>
      <c r="S492" s="13">
        <f t="shared" si="30"/>
        <v>41113.760243055556</v>
      </c>
      <c r="T492" s="13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str">
        <f t="shared" si="29"/>
        <v xml:space="preserve"> </v>
      </c>
      <c r="Q493" t="s">
        <v>8310</v>
      </c>
      <c r="R493" t="s">
        <v>8316</v>
      </c>
      <c r="S493" s="13">
        <f t="shared" si="30"/>
        <v>42366.774293981485</v>
      </c>
      <c r="T493" s="13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str">
        <f t="shared" si="29"/>
        <v xml:space="preserve"> 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str">
        <f t="shared" si="29"/>
        <v xml:space="preserve"> </v>
      </c>
      <c r="Q495" t="s">
        <v>8310</v>
      </c>
      <c r="R495" t="s">
        <v>8316</v>
      </c>
      <c r="S495" s="13">
        <f t="shared" si="30"/>
        <v>42114.517800925918</v>
      </c>
      <c r="T495" s="13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str">
        <f t="shared" si="29"/>
        <v xml:space="preserve"> 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40247.677673611113</v>
      </c>
      <c r="T502" s="13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str">
        <f t="shared" si="29"/>
        <v xml:space="preserve"> 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str">
        <f t="shared" si="29"/>
        <v xml:space="preserve"> 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8">
        <f t="shared" ref="P515:P578" si="33">IFERROR(E515/L515, " ")</f>
        <v>102.38235294117646</v>
      </c>
      <c r="Q515" t="s">
        <v>8310</v>
      </c>
      <c r="R515" t="s">
        <v>8316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str">
        <f t="shared" si="33"/>
        <v xml:space="preserve"> 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str">
        <f t="shared" si="33"/>
        <v xml:space="preserve"> 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41218.183113425926</v>
      </c>
      <c r="T521" s="13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42711.336863425917</v>
      </c>
      <c r="T537" s="13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42179.136655092596</v>
      </c>
      <c r="T538" s="13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str">
        <f t="shared" si="33"/>
        <v xml:space="preserve"> 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str">
        <f t="shared" si="33"/>
        <v xml:space="preserve"> 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str">
        <f t="shared" si="33"/>
        <v xml:space="preserve"> 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str">
        <f t="shared" si="33"/>
        <v xml:space="preserve"> 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str">
        <f t="shared" si="33"/>
        <v xml:space="preserve"> </v>
      </c>
      <c r="Q564" t="s">
        <v>8319</v>
      </c>
      <c r="R564" t="s">
        <v>8320</v>
      </c>
      <c r="S564" s="13">
        <f t="shared" si="34"/>
        <v>42692.18072916667</v>
      </c>
      <c r="T564" s="13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str">
        <f t="shared" si="33"/>
        <v xml:space="preserve"> </v>
      </c>
      <c r="Q567" t="s">
        <v>8319</v>
      </c>
      <c r="R567" t="s">
        <v>8320</v>
      </c>
      <c r="S567" s="13">
        <f t="shared" si="34"/>
        <v>42165.576956018522</v>
      </c>
      <c r="T567" s="13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str">
        <f t="shared" si="33"/>
        <v xml:space="preserve"> 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42388.589918981481</v>
      </c>
      <c r="T572" s="13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str">
        <f t="shared" si="33"/>
        <v xml:space="preserve"> </v>
      </c>
      <c r="Q574" t="s">
        <v>8319</v>
      </c>
      <c r="R574" t="s">
        <v>8320</v>
      </c>
      <c r="S574" s="13">
        <f t="shared" si="34"/>
        <v>42282.507962962954</v>
      </c>
      <c r="T574" s="13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8">
        <f t="shared" ref="P579:P642" si="37">IFERROR(E579/L579, " ")</f>
        <v>10</v>
      </c>
      <c r="Q579" t="s">
        <v>8319</v>
      </c>
      <c r="R579" t="s">
        <v>8320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str">
        <f t="shared" si="37"/>
        <v xml:space="preserve"> 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str">
        <f t="shared" si="37"/>
        <v xml:space="preserve"> 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str">
        <f t="shared" si="37"/>
        <v xml:space="preserve"> 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42631.56118055556</v>
      </c>
      <c r="T590" s="13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42082.861550925918</v>
      </c>
      <c r="T597" s="13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str">
        <f t="shared" si="37"/>
        <v xml:space="preserve"> 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str">
        <f t="shared" si="37"/>
        <v xml:space="preserve"> 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42194.14939814814</v>
      </c>
      <c r="T607" s="13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str">
        <f t="shared" si="37"/>
        <v xml:space="preserve"> 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str">
        <f t="shared" si="37"/>
        <v xml:space="preserve"> 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str">
        <f t="shared" si="37"/>
        <v xml:space="preserve"> 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str">
        <f t="shared" si="37"/>
        <v xml:space="preserve"> </v>
      </c>
      <c r="Q614" t="s">
        <v>8319</v>
      </c>
      <c r="R614" t="s">
        <v>8320</v>
      </c>
      <c r="S614" s="13">
        <f t="shared" si="38"/>
        <v>42584.823449074065</v>
      </c>
      <c r="T614" s="13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str">
        <f t="shared" si="37"/>
        <v xml:space="preserve"> 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str">
        <f t="shared" si="37"/>
        <v xml:space="preserve"> 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str">
        <f t="shared" si="37"/>
        <v xml:space="preserve"> </v>
      </c>
      <c r="Q618" t="s">
        <v>8319</v>
      </c>
      <c r="R618" t="s">
        <v>8320</v>
      </c>
      <c r="S618" s="13">
        <f t="shared" si="38"/>
        <v>42761.167905092596</v>
      </c>
      <c r="T618" s="13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str">
        <f t="shared" si="37"/>
        <v xml:space="preserve"> 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str">
        <f t="shared" si="37"/>
        <v xml:space="preserve"> 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str">
        <f t="shared" si="37"/>
        <v xml:space="preserve"> 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str">
        <f t="shared" si="37"/>
        <v xml:space="preserve"> 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str">
        <f t="shared" si="37"/>
        <v xml:space="preserve"> 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str">
        <f t="shared" si="37"/>
        <v xml:space="preserve"> 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42507.090995370374</v>
      </c>
      <c r="T635" s="13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str">
        <f t="shared" si="37"/>
        <v xml:space="preserve"> 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42683.21197916667</v>
      </c>
      <c r="T642" s="13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8">
        <f t="shared" ref="P643:P706" si="41">IFERROR(E643/L643, " ")</f>
        <v>151.31746031746033</v>
      </c>
      <c r="Q643" t="s">
        <v>8319</v>
      </c>
      <c r="R643" t="s">
        <v>8321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41838.623819444445</v>
      </c>
      <c r="T668" s="13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42012.559965277782</v>
      </c>
      <c r="T678" s="13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str">
        <f t="shared" si="41"/>
        <v xml:space="preserve"> 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41866.72274305555</v>
      </c>
      <c r="T700" s="13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8">
        <f t="shared" ref="P707:P770" si="45">IFERROR(E707/L707, " ")</f>
        <v>195.4</v>
      </c>
      <c r="Q707" t="s">
        <v>8319</v>
      </c>
      <c r="R707" t="s">
        <v>8321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str">
        <f t="shared" si="45"/>
        <v xml:space="preserve"> 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str">
        <f t="shared" si="45"/>
        <v xml:space="preserve"> 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42384.472592592596</v>
      </c>
      <c r="T714" s="13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41857.645856481482</v>
      </c>
      <c r="T719" s="13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42184.608206018522</v>
      </c>
      <c r="T725" s="13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41246.811909722215</v>
      </c>
      <c r="T729" s="13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41943.395763888882</v>
      </c>
      <c r="T740" s="13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str">
        <f t="shared" si="45"/>
        <v xml:space="preserve"> 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str">
        <f t="shared" si="45"/>
        <v xml:space="preserve"> 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41471.238518518512</v>
      </c>
      <c r="T765" s="13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str">
        <f t="shared" si="45"/>
        <v xml:space="preserve"> 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str">
        <f t="shared" si="45"/>
        <v xml:space="preserve"> 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str">
        <f t="shared" si="45"/>
        <v xml:space="preserve"> 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8">
        <f t="shared" ref="P771:P834" si="49">IFERROR(E771/L771, " ")</f>
        <v>31.846153846153847</v>
      </c>
      <c r="Q771" t="s">
        <v>8322</v>
      </c>
      <c r="R771" t="s">
        <v>8324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str">
        <f t="shared" si="49"/>
        <v xml:space="preserve"> </v>
      </c>
      <c r="Q772" t="s">
        <v>8322</v>
      </c>
      <c r="R772" t="s">
        <v>8324</v>
      </c>
      <c r="S772" s="13">
        <f t="shared" si="50"/>
        <v>41289.791307870371</v>
      </c>
      <c r="T772" s="13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42100.527604166658</v>
      </c>
      <c r="T775" s="13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41402.792523148149</v>
      </c>
      <c r="T783" s="13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41303.385590277772</v>
      </c>
      <c r="T787" s="13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41276.977777777778</v>
      </c>
      <c r="T791" s="13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41555.665312500001</v>
      </c>
      <c r="T794" s="13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41122.813935185186</v>
      </c>
      <c r="T804" s="13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40729.897291666668</v>
      </c>
      <c r="T806" s="13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41072.84238425926</v>
      </c>
      <c r="T830" s="13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8">
        <f t="shared" ref="P835:P898" si="53">IFERROR(E835/L835, " ")</f>
        <v>148.78048780487805</v>
      </c>
      <c r="Q835" t="s">
        <v>8325</v>
      </c>
      <c r="R835" t="s">
        <v>8326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41923.63035879629</v>
      </c>
      <c r="T843" s="13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41526.384062500001</v>
      </c>
      <c r="T844" s="13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42165.590000000004</v>
      </c>
      <c r="T849" s="13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42544.916863425926</v>
      </c>
      <c r="T857" s="13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41230.564780092594</v>
      </c>
      <c r="T867" s="13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41342.637233796297</v>
      </c>
      <c r="T871" s="13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41183.958796296298</v>
      </c>
      <c r="T875" s="13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str">
        <f t="shared" si="53"/>
        <v xml:space="preserve"> 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41597.580555555556</v>
      </c>
      <c r="T879" s="13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40981.594282407401</v>
      </c>
      <c r="T886" s="13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str">
        <f t="shared" si="53"/>
        <v xml:space="preserve"> 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42496.773263888892</v>
      </c>
      <c r="T896" s="13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42218.664652777778</v>
      </c>
      <c r="T898" s="13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8" t="str">
        <f t="shared" ref="P899:P962" si="57">IFERROR(E899/L899, " ")</f>
        <v xml:space="preserve"> </v>
      </c>
      <c r="Q899" t="s">
        <v>8325</v>
      </c>
      <c r="R899" t="s">
        <v>8329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str">
        <f t="shared" si="57"/>
        <v xml:space="preserve"> 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str">
        <f t="shared" si="57"/>
        <v xml:space="preserve"> 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str">
        <f t="shared" si="57"/>
        <v xml:space="preserve"> 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str">
        <f t="shared" si="57"/>
        <v xml:space="preserve"> 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str">
        <f t="shared" si="57"/>
        <v xml:space="preserve"> 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str">
        <f t="shared" si="57"/>
        <v xml:space="preserve"> </v>
      </c>
      <c r="Q916" t="s">
        <v>8325</v>
      </c>
      <c r="R916" t="s">
        <v>8328</v>
      </c>
      <c r="S916" s="13">
        <f t="shared" si="58"/>
        <v>41116.554942129631</v>
      </c>
      <c r="T916" s="13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str">
        <f t="shared" si="57"/>
        <v xml:space="preserve"> 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str">
        <f t="shared" si="57"/>
        <v xml:space="preserve"> </v>
      </c>
      <c r="Q922" t="s">
        <v>8325</v>
      </c>
      <c r="R922" t="s">
        <v>8328</v>
      </c>
      <c r="S922" s="13">
        <f t="shared" si="58"/>
        <v>41562.463217592594</v>
      </c>
      <c r="T922" s="13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40846.962685185179</v>
      </c>
      <c r="T923" s="13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41288.734594907408</v>
      </c>
      <c r="T926" s="13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str">
        <f t="shared" si="57"/>
        <v xml:space="preserve"> 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str">
        <f t="shared" si="57"/>
        <v xml:space="preserve"> 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str">
        <f t="shared" si="57"/>
        <v xml:space="preserve"> 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41710.960752314815</v>
      </c>
      <c r="T935" s="13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str">
        <f t="shared" si="57"/>
        <v xml:space="preserve"> 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42382.634953703695</v>
      </c>
      <c r="T944" s="13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42732.664652777778</v>
      </c>
      <c r="T947" s="13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str">
        <f t="shared" si="57"/>
        <v xml:space="preserve"> 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42480.44527777777</v>
      </c>
      <c r="T953" s="13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8">
        <f t="shared" ref="P963:P1026" si="61">IFERROR(E963/L963, " ")</f>
        <v>364.35454545454547</v>
      </c>
      <c r="Q963" t="s">
        <v>8319</v>
      </c>
      <c r="R963" t="s">
        <v>8321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42506.208657407398</v>
      </c>
      <c r="T981" s="13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42574.459317129629</v>
      </c>
      <c r="T985" s="13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str">
        <f t="shared" si="61"/>
        <v xml:space="preserve"> 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42748.851388888892</v>
      </c>
      <c r="T1002" s="13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42276.416469907403</v>
      </c>
      <c r="T1007" s="13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42111.438391203708</v>
      </c>
      <c r="T1024" s="13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8">
        <f t="shared" ref="P1027:P1090" si="65">IFERROR(E1027/L1027, " ")</f>
        <v>71.848571428571432</v>
      </c>
      <c r="Q1027" t="s">
        <v>8325</v>
      </c>
      <c r="R1027" t="s">
        <v>8330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42688.524074074077</v>
      </c>
      <c r="T1035" s="13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str">
        <f t="shared" si="65"/>
        <v xml:space="preserve"> </v>
      </c>
      <c r="Q1043" t="s">
        <v>8331</v>
      </c>
      <c r="R1043" t="s">
        <v>8332</v>
      </c>
      <c r="S1043" s="13">
        <f t="shared" si="66"/>
        <v>41830.851759259262</v>
      </c>
      <c r="T1043" s="13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41844.666087962964</v>
      </c>
      <c r="T1047" s="13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str">
        <f t="shared" si="65"/>
        <v xml:space="preserve"> 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41918.610127314809</v>
      </c>
      <c r="T1049" s="13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str">
        <f t="shared" si="65"/>
        <v xml:space="preserve"> 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str">
        <f t="shared" si="65"/>
        <v xml:space="preserve"> 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str">
        <f t="shared" si="65"/>
        <v xml:space="preserve"> 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str">
        <f t="shared" si="65"/>
        <v xml:space="preserve"> 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str">
        <f t="shared" si="65"/>
        <v xml:space="preserve"> 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str">
        <f t="shared" si="65"/>
        <v xml:space="preserve"> 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str">
        <f t="shared" si="65"/>
        <v xml:space="preserve"> 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str">
        <f t="shared" si="65"/>
        <v xml:space="preserve"> </v>
      </c>
      <c r="Q1059" t="s">
        <v>8331</v>
      </c>
      <c r="R1059" t="s">
        <v>8332</v>
      </c>
      <c r="S1059" s="13">
        <f t="shared" si="66"/>
        <v>42678.662997685176</v>
      </c>
      <c r="T1059" s="13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str">
        <f t="shared" si="65"/>
        <v xml:space="preserve"> 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str">
        <f t="shared" si="65"/>
        <v xml:space="preserve"> 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str">
        <f t="shared" si="65"/>
        <v xml:space="preserve"> 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str">
        <f t="shared" si="65"/>
        <v xml:space="preserve"> 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41445.754421296297</v>
      </c>
      <c r="T1068" s="13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42440.162777777768</v>
      </c>
      <c r="T1070" s="13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str">
        <f t="shared" si="65"/>
        <v xml:space="preserve"> 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42479.35805555556</v>
      </c>
      <c r="T1081" s="13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41101.697777777779</v>
      </c>
      <c r="T1084" s="13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str">
        <f t="shared" si="65"/>
        <v xml:space="preserve"> 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str">
        <f t="shared" si="65"/>
        <v xml:space="preserve"> </v>
      </c>
      <c r="Q1089" t="s">
        <v>8333</v>
      </c>
      <c r="R1089" t="s">
        <v>8334</v>
      </c>
      <c r="S1089" s="13">
        <f t="shared" si="66"/>
        <v>41775.505636574075</v>
      </c>
      <c r="T1089" s="13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8">
        <f t="shared" ref="P1091:P1154" si="69">IFERROR(E1091/L1091, " ")</f>
        <v>23.959183673469386</v>
      </c>
      <c r="Q1091" t="s">
        <v>8333</v>
      </c>
      <c r="R1091" t="s">
        <v>8334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40795.505011574067</v>
      </c>
      <c r="T1096" s="13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str">
        <f t="shared" si="69"/>
        <v xml:space="preserve"> 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42346.995254629634</v>
      </c>
      <c r="T1113" s="13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41009.638981481476</v>
      </c>
      <c r="T1118" s="13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str">
        <f t="shared" si="69"/>
        <v xml:space="preserve"> 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str">
        <f t="shared" si="69"/>
        <v xml:space="preserve"> 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str">
        <f t="shared" si="69"/>
        <v xml:space="preserve"> 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42535.11914351851</v>
      </c>
      <c r="T1128" s="13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str">
        <f t="shared" si="69"/>
        <v xml:space="preserve"> 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42558.781180555547</v>
      </c>
      <c r="T1137" s="13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42327.463298611103</v>
      </c>
      <c r="T1138" s="13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41975.139189814807</v>
      </c>
      <c r="T1141" s="13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str">
        <f t="shared" si="69"/>
        <v xml:space="preserve"> 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str">
        <f t="shared" si="69"/>
        <v xml:space="preserve"> 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str">
        <f t="shared" si="69"/>
        <v xml:space="preserve"> </v>
      </c>
      <c r="Q1144" t="s">
        <v>8333</v>
      </c>
      <c r="R1144" t="s">
        <v>8335</v>
      </c>
      <c r="S1144" s="13">
        <f t="shared" si="70"/>
        <v>42021.797766203708</v>
      </c>
      <c r="T1144" s="13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str">
        <f t="shared" si="69"/>
        <v xml:space="preserve"> 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41854.539259259262</v>
      </c>
      <c r="T1147" s="13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str">
        <f t="shared" si="69"/>
        <v xml:space="preserve"> 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str">
        <f t="shared" si="69"/>
        <v xml:space="preserve"> </v>
      </c>
      <c r="Q1153" t="s">
        <v>8336</v>
      </c>
      <c r="R1153" t="s">
        <v>8337</v>
      </c>
      <c r="S1153" s="13">
        <f t="shared" si="70"/>
        <v>42223.894247685181</v>
      </c>
      <c r="T1153" s="13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8">
        <f t="shared" ref="P1155:P1218" si="73">IFERROR(E1155/L1155, " ")</f>
        <v>50</v>
      </c>
      <c r="Q1155" t="s">
        <v>8336</v>
      </c>
      <c r="R1155" t="s">
        <v>8337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str">
        <f t="shared" si="73"/>
        <v xml:space="preserve"> 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str">
        <f t="shared" si="73"/>
        <v xml:space="preserve"> 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str">
        <f t="shared" si="73"/>
        <v xml:space="preserve"> 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str">
        <f t="shared" si="73"/>
        <v xml:space="preserve"> 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str">
        <f t="shared" si="73"/>
        <v xml:space="preserve"> 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41792.006134259253</v>
      </c>
      <c r="T1167" s="13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str">
        <f t="shared" si="73"/>
        <v xml:space="preserve"> </v>
      </c>
      <c r="Q1174" t="s">
        <v>8336</v>
      </c>
      <c r="R1174" t="s">
        <v>8337</v>
      </c>
      <c r="S1174" s="13">
        <f t="shared" si="74"/>
        <v>41841.473981481482</v>
      </c>
      <c r="T1174" s="13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str">
        <f t="shared" si="73"/>
        <v xml:space="preserve"> 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42409.567743055559</v>
      </c>
      <c r="T1195" s="13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42152.080486111103</v>
      </c>
      <c r="T1204" s="13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42772.567743055559</v>
      </c>
      <c r="T1208" s="13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8">
        <f t="shared" ref="P1219:P1282" si="77">IFERROR(E1219/L1219, " ")</f>
        <v>148.57377049180329</v>
      </c>
      <c r="Q1219" t="s">
        <v>8338</v>
      </c>
      <c r="R1219" t="s">
        <v>8339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42633.253622685181</v>
      </c>
      <c r="T1221" s="13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str">
        <f t="shared" si="77"/>
        <v xml:space="preserve"> 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str">
        <f t="shared" si="77"/>
        <v xml:space="preserve"> 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str">
        <f t="shared" si="77"/>
        <v xml:space="preserve"> 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41506.639699074076</v>
      </c>
      <c r="T1234" s="13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str">
        <f t="shared" si="77"/>
        <v xml:space="preserve"> 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str">
        <f t="shared" si="77"/>
        <v xml:space="preserve"> 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str">
        <f t="shared" si="77"/>
        <v xml:space="preserve"> 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str">
        <f t="shared" si="77"/>
        <v xml:space="preserve"> 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41355.617164351846</v>
      </c>
      <c r="T1246" s="13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41774.391597222217</v>
      </c>
      <c r="T1247" s="13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41067.532534722224</v>
      </c>
      <c r="T1251" s="13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40921.711006944446</v>
      </c>
      <c r="T1258" s="13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42445.614722222213</v>
      </c>
      <c r="T1271" s="13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40933.648634259262</v>
      </c>
      <c r="T1272" s="13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8">
        <f t="shared" ref="P1283:P1346" si="81">IFERROR(E1283/L1283, " ")</f>
        <v>104.72972972972973</v>
      </c>
      <c r="Q1283" t="s">
        <v>8325</v>
      </c>
      <c r="R1283" t="s">
        <v>8326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41586.266840277778</v>
      </c>
      <c r="T1284" s="13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42708.926446759251</v>
      </c>
      <c r="T1291" s="13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42458.472592592596</v>
      </c>
      <c r="T1300" s="13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42387.294895833329</v>
      </c>
      <c r="T1309" s="13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42393.753576388881</v>
      </c>
      <c r="T1318" s="13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41974.583657407398</v>
      </c>
      <c r="T1328" s="13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str">
        <f t="shared" si="81"/>
        <v xml:space="preserve"> 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str">
        <f t="shared" si="81"/>
        <v xml:space="preserve"> 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str">
        <f t="shared" si="81"/>
        <v xml:space="preserve"> 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42172.608090277768</v>
      </c>
      <c r="T1344" s="13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8">
        <f t="shared" ref="P1347:P1410" si="85">IFERROR(E1347/L1347, " ")</f>
        <v>53.571428571428569</v>
      </c>
      <c r="Q1347" t="s">
        <v>8322</v>
      </c>
      <c r="R1347" t="s">
        <v>8323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</v>
      </c>
      <c r="T1350" s="13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41429.830555555556</v>
      </c>
      <c r="T1358" s="13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41951.487337962957</v>
      </c>
      <c r="T1366" s="13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42568.551041666658</v>
      </c>
      <c r="T1380" s="13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42130.28328703704</v>
      </c>
      <c r="T1381" s="13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42087.594976851848</v>
      </c>
      <c r="T1392" s="13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8" t="str">
        <f t="shared" ref="P1411:P1474" si="89">IFERROR(E1411/L1411, " ")</f>
        <v xml:space="preserve"> </v>
      </c>
      <c r="Q1411" t="s">
        <v>8322</v>
      </c>
      <c r="R1411" t="s">
        <v>8341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str">
        <f t="shared" si="89"/>
        <v xml:space="preserve"> 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str">
        <f t="shared" si="89"/>
        <v xml:space="preserve"> 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str">
        <f t="shared" si="89"/>
        <v xml:space="preserve"> 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str">
        <f t="shared" si="89"/>
        <v xml:space="preserve"> </v>
      </c>
      <c r="Q1431" t="s">
        <v>8322</v>
      </c>
      <c r="R1431" t="s">
        <v>8341</v>
      </c>
      <c r="S1431" s="13">
        <f t="shared" si="90"/>
        <v>42073.852337962955</v>
      </c>
      <c r="T1431" s="13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41961.605185185181</v>
      </c>
      <c r="T1432" s="13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str">
        <f t="shared" si="89"/>
        <v xml:space="preserve"> 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42040.621539351843</v>
      </c>
      <c r="T1441" s="13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str">
        <f t="shared" si="89"/>
        <v xml:space="preserve"> 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str">
        <f t="shared" si="89"/>
        <v xml:space="preserve"> 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str">
        <f t="shared" si="89"/>
        <v xml:space="preserve"> 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str">
        <f t="shared" si="89"/>
        <v xml:space="preserve"> 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str">
        <f t="shared" si="89"/>
        <v xml:space="preserve"> 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str">
        <f t="shared" si="89"/>
        <v xml:space="preserve"> 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str">
        <f t="shared" si="89"/>
        <v xml:space="preserve"> 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str">
        <f t="shared" si="89"/>
        <v xml:space="preserve"> 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str">
        <f t="shared" si="89"/>
        <v xml:space="preserve"> 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str">
        <f t="shared" si="89"/>
        <v xml:space="preserve"> 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str">
        <f t="shared" si="89"/>
        <v xml:space="preserve"> 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str">
        <f t="shared" si="89"/>
        <v xml:space="preserve"> 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str">
        <f t="shared" si="89"/>
        <v xml:space="preserve"> 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40645.806122685186</v>
      </c>
      <c r="T1470" s="13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8">
        <f t="shared" ref="P1475:P1538" si="93">IFERROR(E1475/L1475, " ")</f>
        <v>38.462553191489363</v>
      </c>
      <c r="Q1475" t="s">
        <v>8322</v>
      </c>
      <c r="R1475" t="s">
        <v>8342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41500.519583333327</v>
      </c>
      <c r="T1476" s="13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41136.649722222224</v>
      </c>
      <c r="T1484" s="13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str">
        <f t="shared" si="93"/>
        <v xml:space="preserve"> 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str">
        <f t="shared" si="93"/>
        <v xml:space="preserve"> 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str">
        <f t="shared" si="93"/>
        <v xml:space="preserve"> 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str">
        <f t="shared" si="93"/>
        <v xml:space="preserve"> </v>
      </c>
      <c r="Q1495" t="s">
        <v>8322</v>
      </c>
      <c r="R1495" t="s">
        <v>8324</v>
      </c>
      <c r="S1495" s="13">
        <f t="shared" si="94"/>
        <v>41411.658275462964</v>
      </c>
      <c r="T1495" s="13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str">
        <f t="shared" si="93"/>
        <v xml:space="preserve"> 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str">
        <f t="shared" si="93"/>
        <v xml:space="preserve"> 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40254.242002314815</v>
      </c>
      <c r="T1509" s="13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41809.176828703698</v>
      </c>
      <c r="T1512" s="13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42275.558969907412</v>
      </c>
      <c r="T1532" s="13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42221.465995370374</v>
      </c>
      <c r="T1536" s="13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8">
        <f t="shared" ref="P1539:P1602" si="97">IFERROR(E1539/L1539, " ")</f>
        <v>96.375</v>
      </c>
      <c r="Q1539" t="s">
        <v>8338</v>
      </c>
      <c r="R1539" t="s">
        <v>8339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42705.710868055547</v>
      </c>
      <c r="T1541" s="13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str">
        <f t="shared" si="97"/>
        <v xml:space="preserve"> 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str">
        <f t="shared" si="97"/>
        <v xml:space="preserve"> 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str">
        <f t="shared" si="97"/>
        <v xml:space="preserve"> 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str">
        <f t="shared" si="97"/>
        <v xml:space="preserve"> 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str">
        <f t="shared" si="97"/>
        <v xml:space="preserve"> 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str">
        <f t="shared" si="97"/>
        <v xml:space="preserve"> 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42107.844895833325</v>
      </c>
      <c r="T1561" s="13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str">
        <f t="shared" si="97"/>
        <v xml:space="preserve"> 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41671.728530092587</v>
      </c>
      <c r="T1569" s="13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str">
        <f t="shared" si="97"/>
        <v xml:space="preserve"> 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42144.561145833337</v>
      </c>
      <c r="T1573" s="13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41799.315925925926</v>
      </c>
      <c r="T1577" s="13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41054.639444444445</v>
      </c>
      <c r="T1579" s="13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str">
        <f t="shared" si="97"/>
        <v xml:space="preserve"> </v>
      </c>
      <c r="Q1582" t="s">
        <v>8322</v>
      </c>
      <c r="R1582" t="s">
        <v>8344</v>
      </c>
      <c r="S1582" s="13">
        <f t="shared" si="98"/>
        <v>40989.841736111113</v>
      </c>
      <c r="T1582" s="13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str">
        <f t="shared" si="97"/>
        <v xml:space="preserve"> 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str">
        <f t="shared" si="97"/>
        <v xml:space="preserve"> </v>
      </c>
      <c r="Q1588" t="s">
        <v>8338</v>
      </c>
      <c r="R1588" t="s">
        <v>8345</v>
      </c>
      <c r="S1588" s="13">
        <f t="shared" si="98"/>
        <v>42068.896087962967</v>
      </c>
      <c r="T1588" s="13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str">
        <f t="shared" si="97"/>
        <v xml:space="preserve"> 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str">
        <f t="shared" si="97"/>
        <v xml:space="preserve"> 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str">
        <f t="shared" si="97"/>
        <v xml:space="preserve"> 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str">
        <f t="shared" si="97"/>
        <v xml:space="preserve"> 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str">
        <f t="shared" si="97"/>
        <v xml:space="preserve"> 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41790.848981481482</v>
      </c>
      <c r="T1602" s="13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8">
        <f t="shared" ref="P1603:P1666" si="101">IFERROR(E1603/L1603, " ")</f>
        <v>48.325535714285714</v>
      </c>
      <c r="Q1603" t="s">
        <v>8325</v>
      </c>
      <c r="R1603" t="s">
        <v>8326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41794.772789351846</v>
      </c>
      <c r="T1616" s="13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41875.977847222224</v>
      </c>
      <c r="T1621" s="13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41950.086504629624</v>
      </c>
      <c r="T1624" s="13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41579.639664351853</v>
      </c>
      <c r="T1628" s="13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40750.132569444439</v>
      </c>
      <c r="T1634" s="13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41521.409027777772</v>
      </c>
      <c r="T1647" s="13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40939.553449074068</v>
      </c>
      <c r="T1666" s="13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8">
        <f t="shared" ref="P1667:P1730" si="105">IFERROR(E1667/L1667, " ")</f>
        <v>44.956989247311824</v>
      </c>
      <c r="Q1667" t="s">
        <v>8325</v>
      </c>
      <c r="R1667" t="s">
        <v>8346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40844.941423611104</v>
      </c>
      <c r="T1670" s="13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40313.722210648149</v>
      </c>
      <c r="T1672" s="13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40973.517905092594</v>
      </c>
      <c r="T1678" s="13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str">
        <f t="shared" si="105"/>
        <v xml:space="preserve"> 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</v>
      </c>
      <c r="T1693" s="13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str">
        <f t="shared" si="105"/>
        <v xml:space="preserve"> 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</v>
      </c>
      <c r="T1699" s="13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str">
        <f t="shared" si="105"/>
        <v xml:space="preserve"> 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42187.073344907411</v>
      </c>
      <c r="T1705" s="13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str">
        <f t="shared" si="105"/>
        <v xml:space="preserve"> 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str">
        <f t="shared" si="105"/>
        <v xml:space="preserve"> 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str">
        <f t="shared" si="105"/>
        <v xml:space="preserve"> 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41841.355486111104</v>
      </c>
      <c r="T1711" s="13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42341.382962962954</v>
      </c>
      <c r="T1712" s="13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str">
        <f t="shared" si="105"/>
        <v xml:space="preserve"> 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42460.773587962954</v>
      </c>
      <c r="T1719" s="13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str">
        <f t="shared" si="105"/>
        <v xml:space="preserve"> 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42044.719641203708</v>
      </c>
      <c r="T1729" s="13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8" t="str">
        <f t="shared" ref="P1731:P1794" si="109">IFERROR(E1731/L1731, " ")</f>
        <v xml:space="preserve"> </v>
      </c>
      <c r="Q1731" t="s">
        <v>8325</v>
      </c>
      <c r="R1731" t="s">
        <v>8347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str">
        <f t="shared" si="109"/>
        <v xml:space="preserve"> </v>
      </c>
      <c r="Q1732" t="s">
        <v>8325</v>
      </c>
      <c r="R1732" t="s">
        <v>8347</v>
      </c>
      <c r="S1732" s="13">
        <f t="shared" si="110"/>
        <v>42271.879432870373</v>
      </c>
      <c r="T1732" s="13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str">
        <f t="shared" si="109"/>
        <v xml:space="preserve"> 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str">
        <f t="shared" si="109"/>
        <v xml:space="preserve"> 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str">
        <f t="shared" si="109"/>
        <v xml:space="preserve"> 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42559.605844907412</v>
      </c>
      <c r="T1737" s="13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42175.740648148152</v>
      </c>
      <c r="T1739" s="13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str">
        <f t="shared" si="109"/>
        <v xml:space="preserve"> </v>
      </c>
      <c r="Q1742" t="s">
        <v>8325</v>
      </c>
      <c r="R1742" t="s">
        <v>8347</v>
      </c>
      <c r="S1742" s="13">
        <f t="shared" si="110"/>
        <v>42171.60905092593</v>
      </c>
      <c r="T1742" s="13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42710.668634259251</v>
      </c>
      <c r="T1744" s="13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42292.227199074077</v>
      </c>
      <c r="T1749" s="13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str">
        <f t="shared" si="109"/>
        <v xml:space="preserve"> 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41905.771296296298</v>
      </c>
      <c r="T1773" s="13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41891.768055555556</v>
      </c>
      <c r="T1777" s="13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42493.392476851855</v>
      </c>
      <c r="T1782" s="13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42010.466180555559</v>
      </c>
      <c r="T1792" s="13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8">
        <f t="shared" ref="P1795:P1858" si="113">IFERROR(E1795/L1795, " ")</f>
        <v>20</v>
      </c>
      <c r="Q1795" t="s">
        <v>8338</v>
      </c>
      <c r="R1795" t="s">
        <v>8339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42017.863217592596</v>
      </c>
      <c r="T1805" s="13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str">
        <f t="shared" si="113"/>
        <v xml:space="preserve"> 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str">
        <f t="shared" si="113"/>
        <v xml:space="preserve"> </v>
      </c>
      <c r="Q1817" t="s">
        <v>8338</v>
      </c>
      <c r="R1817" t="s">
        <v>8339</v>
      </c>
      <c r="S1817" s="13">
        <f t="shared" si="114"/>
        <v>42172.698344907411</v>
      </c>
      <c r="T1817" s="13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str">
        <f t="shared" si="113"/>
        <v xml:space="preserve"> 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42064.87604166667</v>
      </c>
      <c r="T1822" s="13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41634.588680555549</v>
      </c>
      <c r="T1824" s="13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41626.707951388889</v>
      </c>
      <c r="T1826" s="13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8">
        <f t="shared" ref="P1859:P1922" si="117">IFERROR(E1859/L1859, " ")</f>
        <v>136.36363636363637</v>
      </c>
      <c r="Q1859" t="s">
        <v>8325</v>
      </c>
      <c r="R1859" t="s">
        <v>8326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41655.500972222217</v>
      </c>
      <c r="T1862" s="13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str">
        <f t="shared" si="117"/>
        <v xml:space="preserve"> 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42755.284421296288</v>
      </c>
      <c r="T1864" s="13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str">
        <f t="shared" si="117"/>
        <v xml:space="preserve"> 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str">
        <f t="shared" si="117"/>
        <v xml:space="preserve"> </v>
      </c>
      <c r="Q1878" t="s">
        <v>8333</v>
      </c>
      <c r="R1878" t="s">
        <v>8335</v>
      </c>
      <c r="S1878" s="13">
        <f t="shared" si="118"/>
        <v>41776.076446759253</v>
      </c>
      <c r="T1878" s="13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str">
        <f t="shared" si="117"/>
        <v xml:space="preserve"> 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str">
        <f t="shared" si="117"/>
        <v xml:space="preserve"> 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40920.696562500001</v>
      </c>
      <c r="T1896" s="13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41680.375069444446</v>
      </c>
      <c r="T1899" s="13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42113.667233796288</v>
      </c>
      <c r="T1921" s="13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8">
        <f t="shared" ref="P1923:P1986" si="121">IFERROR(E1923/L1923, " ")</f>
        <v>54</v>
      </c>
      <c r="Q1923" t="s">
        <v>8325</v>
      </c>
      <c r="R1923" t="s">
        <v>8329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41371.439745370371</v>
      </c>
      <c r="T1930" s="13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40911.601539351846</v>
      </c>
      <c r="T1934" s="13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41773.72420138889</v>
      </c>
      <c r="T1937" s="13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42157.043495370373</v>
      </c>
      <c r="T1947" s="13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41688.941678240735</v>
      </c>
      <c r="T1948" s="13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41800.214710648142</v>
      </c>
      <c r="T1951" s="13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41178.890196759254</v>
      </c>
      <c r="T1959" s="13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41871.63726851852</v>
      </c>
      <c r="T1961" s="13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str">
        <f t="shared" si="121"/>
        <v xml:space="preserve"> 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8">
        <f t="shared" ref="P1987:P2050" si="125">IFERROR(E1987/L1987, " ")</f>
        <v>12.75</v>
      </c>
      <c r="Q1987" t="s">
        <v>8338</v>
      </c>
      <c r="R1987" t="s">
        <v>8350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42413.225497685176</v>
      </c>
      <c r="T1988" s="13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str">
        <f t="shared" si="125"/>
        <v xml:space="preserve"> </v>
      </c>
      <c r="Q1995" t="s">
        <v>8338</v>
      </c>
      <c r="R1995" t="s">
        <v>8350</v>
      </c>
      <c r="S1995" s="13">
        <f t="shared" si="126"/>
        <v>42329.380057870374</v>
      </c>
      <c r="T1995" s="13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str">
        <f t="shared" si="125"/>
        <v xml:space="preserve"> 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str">
        <f t="shared" si="125"/>
        <v xml:space="preserve"> 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str">
        <f t="shared" si="125"/>
        <v xml:space="preserve"> 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41312.672442129624</v>
      </c>
      <c r="T2018" s="13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</v>
      </c>
      <c r="T2022" s="13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42048.605543981481</v>
      </c>
      <c r="T2029" s="13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41738.656469907408</v>
      </c>
      <c r="T2038" s="13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41578.718784722223</v>
      </c>
      <c r="T2042" s="13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41068.880173611105</v>
      </c>
      <c r="T2047" s="13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8">
        <f t="shared" ref="P2051:P2114" si="129">IFERROR(E2051/L2051, " ")</f>
        <v>80.991037735849048</v>
      </c>
      <c r="Q2051" t="s">
        <v>8319</v>
      </c>
      <c r="R2051" t="s">
        <v>8349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41003.948553240742</v>
      </c>
      <c r="T2083" s="13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40395.506388888884</v>
      </c>
      <c r="T2090" s="13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41299.173090277778</v>
      </c>
      <c r="T2092" s="13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40555.114328703698</v>
      </c>
      <c r="T2093" s="13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40758.525150462956</v>
      </c>
      <c r="T2097" s="13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40818.376562499994</v>
      </c>
      <c r="T2099" s="13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8">
        <f t="shared" ref="P2115:P2178" si="133">IFERROR(E2115/L2115, " ")</f>
        <v>68.598130841121488</v>
      </c>
      <c r="Q2115" t="s">
        <v>8325</v>
      </c>
      <c r="R2115" t="s">
        <v>8329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40463.819849537031</v>
      </c>
      <c r="T2126" s="13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42045.297025462954</v>
      </c>
      <c r="T2129" s="13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41156.755011574067</v>
      </c>
      <c r="T2137" s="13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str">
        <f t="shared" si="133"/>
        <v xml:space="preserve"> 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str">
        <f t="shared" si="133"/>
        <v xml:space="preserve"> 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42520.639050925929</v>
      </c>
      <c r="T2153" s="13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40710.522847222215</v>
      </c>
      <c r="T2161" s="13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42240.644201388881</v>
      </c>
      <c r="T2163" s="13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42082.371759259251</v>
      </c>
      <c r="T2174" s="13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8">
        <f t="shared" ref="P2179:P2242" si="137">IFERROR(E2179/L2179, " ")</f>
        <v>65.868421052631575</v>
      </c>
      <c r="Q2179" t="s">
        <v>8325</v>
      </c>
      <c r="R2179" t="s">
        <v>8326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42745.157141203708</v>
      </c>
      <c r="T2185" s="13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41319.141655092593</v>
      </c>
      <c r="T2187" s="13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41276.638483796298</v>
      </c>
      <c r="T2203" s="13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41031.613298611104</v>
      </c>
      <c r="T2207" s="13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42194.543344907412</v>
      </c>
      <c r="T2218" s="13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42331.170590277768</v>
      </c>
      <c r="T2235" s="13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8">
        <f t="shared" ref="P2243:P2306" si="141">IFERROR(E2243/L2243, " ")</f>
        <v>49.472392638036808</v>
      </c>
      <c r="Q2243" t="s">
        <v>8333</v>
      </c>
      <c r="R2243" t="s">
        <v>8351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41660.500196759262</v>
      </c>
      <c r="T2247" s="13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41336.494965277772</v>
      </c>
      <c r="T2251" s="13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42775.874016203699</v>
      </c>
      <c r="T2270" s="13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42315.491157407399</v>
      </c>
      <c r="T2274" s="13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41965.408321759263</v>
      </c>
      <c r="T2277" s="13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42338.500775462955</v>
      </c>
      <c r="T2280" s="13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42020.598368055551</v>
      </c>
      <c r="T2281" s="13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41058.977349537032</v>
      </c>
      <c r="T2287" s="13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8">
        <f t="shared" ref="P2307:P2370" si="145">IFERROR(E2307/L2307, " ")</f>
        <v>109.10778443113773</v>
      </c>
      <c r="Q2307" t="s">
        <v>8325</v>
      </c>
      <c r="R2307" t="s">
        <v>8329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41004.594131944439</v>
      </c>
      <c r="T2309" s="13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42804.687141203707</v>
      </c>
      <c r="T2324" s="13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42807.54684027777</v>
      </c>
      <c r="T2325" s="13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41842.708796296298</v>
      </c>
      <c r="T2329" s="13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42139.573344907411</v>
      </c>
      <c r="T2330" s="13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41789.688472222217</v>
      </c>
      <c r="T2340" s="13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str">
        <f t="shared" si="145"/>
        <v xml:space="preserve"> 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str">
        <f t="shared" si="145"/>
        <v xml:space="preserve"> 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str">
        <f t="shared" si="145"/>
        <v xml:space="preserve"> 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42577.399027777778</v>
      </c>
      <c r="T2349" s="13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str">
        <f t="shared" si="145"/>
        <v xml:space="preserve"> 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str">
        <f t="shared" si="145"/>
        <v xml:space="preserve"> 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str">
        <f t="shared" si="145"/>
        <v xml:space="preserve"> 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str">
        <f t="shared" si="145"/>
        <v xml:space="preserve"> 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42096.709907407399</v>
      </c>
      <c r="T2357" s="13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str">
        <f t="shared" si="145"/>
        <v xml:space="preserve"> 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str">
        <f t="shared" si="145"/>
        <v xml:space="preserve"> </v>
      </c>
      <c r="Q2359" t="s">
        <v>8319</v>
      </c>
      <c r="R2359" t="s">
        <v>8320</v>
      </c>
      <c r="S2359" s="13">
        <f t="shared" si="146"/>
        <v>42264.411782407398</v>
      </c>
      <c r="T2359" s="13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str">
        <f t="shared" si="145"/>
        <v xml:space="preserve"> 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str">
        <f t="shared" si="145"/>
        <v xml:space="preserve"> 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str">
        <f t="shared" si="145"/>
        <v xml:space="preserve"> 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str">
        <f t="shared" si="145"/>
        <v xml:space="preserve"> 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str">
        <f t="shared" si="145"/>
        <v xml:space="preserve"> 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8" t="str">
        <f t="shared" ref="P2371:P2434" si="149">IFERROR(E2371/L2371, " ")</f>
        <v xml:space="preserve"> </v>
      </c>
      <c r="Q2371" t="s">
        <v>8319</v>
      </c>
      <c r="R2371" t="s">
        <v>8320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str">
        <f t="shared" si="149"/>
        <v xml:space="preserve"> 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42215.453981481485</v>
      </c>
      <c r="T2375" s="13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42017.634953703695</v>
      </c>
      <c r="T2376" s="13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str">
        <f t="shared" si="149"/>
        <v xml:space="preserve"> 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str">
        <f t="shared" si="149"/>
        <v xml:space="preserve"> 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str">
        <f t="shared" si="149"/>
        <v xml:space="preserve"> 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str">
        <f t="shared" si="149"/>
        <v xml:space="preserve"> 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str">
        <f t="shared" si="149"/>
        <v xml:space="preserve"> 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str">
        <f t="shared" si="149"/>
        <v xml:space="preserve"> 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str">
        <f t="shared" si="149"/>
        <v xml:space="preserve"> 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str">
        <f t="shared" si="149"/>
        <v xml:space="preserve"> 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str">
        <f t="shared" si="149"/>
        <v xml:space="preserve"> 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str">
        <f t="shared" si="149"/>
        <v xml:space="preserve"> 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str">
        <f t="shared" si="149"/>
        <v xml:space="preserve"> 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str">
        <f t="shared" si="149"/>
        <v xml:space="preserve"> 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42399.674282407403</v>
      </c>
      <c r="T2405" s="13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str">
        <f t="shared" si="149"/>
        <v xml:space="preserve"> 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str">
        <f t="shared" si="149"/>
        <v xml:space="preserve"> 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str">
        <f t="shared" si="149"/>
        <v xml:space="preserve"> 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str">
        <f t="shared" si="149"/>
        <v xml:space="preserve"> 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str">
        <f t="shared" si="149"/>
        <v xml:space="preserve"> </v>
      </c>
      <c r="Q2421" t="s">
        <v>8336</v>
      </c>
      <c r="R2421" t="s">
        <v>8337</v>
      </c>
      <c r="S2421" s="13">
        <f t="shared" si="150"/>
        <v>41993.529965277768</v>
      </c>
      <c r="T2421" s="13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str">
        <f t="shared" si="149"/>
        <v xml:space="preserve"> </v>
      </c>
      <c r="Q2428" t="s">
        <v>8336</v>
      </c>
      <c r="R2428" t="s">
        <v>8337</v>
      </c>
      <c r="S2428" s="13">
        <f t="shared" si="150"/>
        <v>42163.961712962955</v>
      </c>
      <c r="T2428" s="13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42412.11033564814</v>
      </c>
      <c r="T2429" s="13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8" t="str">
        <f t="shared" ref="P2435:P2498" si="153">IFERROR(E2435/L2435, " ")</f>
        <v xml:space="preserve"> </v>
      </c>
      <c r="Q2435" t="s">
        <v>8336</v>
      </c>
      <c r="R2435" t="s">
        <v>8337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42179.977708333325</v>
      </c>
      <c r="T2436" s="13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42252.069282407399</v>
      </c>
      <c r="T2437" s="13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str">
        <f t="shared" si="153"/>
        <v xml:space="preserve"> 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str">
        <f t="shared" si="153"/>
        <v xml:space="preserve"> 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42383.691122685181</v>
      </c>
      <c r="T2442" s="13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42052.458657407398</v>
      </c>
      <c r="T2444" s="13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</v>
      </c>
      <c r="T2456" s="13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41173.945844907401</v>
      </c>
      <c r="T2470" s="13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40310.079340277778</v>
      </c>
      <c r="T2477" s="13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41023.019398148142</v>
      </c>
      <c r="T2492" s="13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41022.436851851846</v>
      </c>
      <c r="T2496" s="13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41327.788101851853</v>
      </c>
      <c r="T2498" s="13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8">
        <f t="shared" ref="P2499:P2562" si="157">IFERROR(E2499/L2499, " ")</f>
        <v>80.551071428571419</v>
      </c>
      <c r="Q2499" t="s">
        <v>8325</v>
      </c>
      <c r="R2499" t="s">
        <v>8329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41226.440243055549</v>
      </c>
      <c r="T2501" s="13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41053.564525462964</v>
      </c>
      <c r="T2502" s="13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42244.568333333329</v>
      </c>
      <c r="T2503" s="13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str">
        <f t="shared" si="157"/>
        <v xml:space="preserve"> 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str">
        <f t="shared" si="157"/>
        <v xml:space="preserve"> 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str">
        <f t="shared" si="157"/>
        <v xml:space="preserve"> 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str">
        <f t="shared" si="157"/>
        <v xml:space="preserve"> 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str">
        <f t="shared" si="157"/>
        <v xml:space="preserve"> 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42078.78902777777</v>
      </c>
      <c r="T2512" s="13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str">
        <f t="shared" si="157"/>
        <v xml:space="preserve"> 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str">
        <f t="shared" si="157"/>
        <v xml:space="preserve"> 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str">
        <f t="shared" si="157"/>
        <v xml:space="preserve"> 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str">
        <f t="shared" si="157"/>
        <v xml:space="preserve"> 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str">
        <f t="shared" si="157"/>
        <v xml:space="preserve"> 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str">
        <f t="shared" si="157"/>
        <v xml:space="preserve"> 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41058.636238425926</v>
      </c>
      <c r="T2527" s="13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40127.492037037038</v>
      </c>
      <c r="T2536" s="13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41483.240949074068</v>
      </c>
      <c r="T2543" s="13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42026.929837962954</v>
      </c>
      <c r="T2547" s="13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41524.650219907402</v>
      </c>
      <c r="T2548" s="13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42618.417094907411</v>
      </c>
      <c r="T2550" s="13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41112.99082175926</v>
      </c>
      <c r="T2555" s="13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42093.651689814818</v>
      </c>
      <c r="T2560" s="13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8" t="str">
        <f t="shared" ref="P2563:P2626" si="161">IFERROR(E2563/L2563, " ")</f>
        <v xml:space="preserve"> </v>
      </c>
      <c r="Q2563" t="s">
        <v>8336</v>
      </c>
      <c r="R2563" t="s">
        <v>8337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str">
        <f t="shared" si="161"/>
        <v xml:space="preserve"> 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str">
        <f t="shared" si="161"/>
        <v xml:space="preserve"> 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str">
        <f t="shared" si="161"/>
        <v xml:space="preserve"> 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str">
        <f t="shared" si="161"/>
        <v xml:space="preserve"> 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str">
        <f t="shared" si="161"/>
        <v xml:space="preserve"> 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str">
        <f t="shared" si="161"/>
        <v xml:space="preserve"> 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str">
        <f t="shared" si="161"/>
        <v xml:space="preserve"> </v>
      </c>
      <c r="Q2577" t="s">
        <v>8336</v>
      </c>
      <c r="R2577" t="s">
        <v>8337</v>
      </c>
      <c r="S2577" s="13">
        <f t="shared" si="162"/>
        <v>41985.90039351851</v>
      </c>
      <c r="T2577" s="13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str">
        <f t="shared" si="161"/>
        <v xml:space="preserve"> 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str">
        <f t="shared" si="161"/>
        <v xml:space="preserve"> 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str">
        <f t="shared" si="161"/>
        <v xml:space="preserve"> </v>
      </c>
      <c r="Q2580" t="s">
        <v>8336</v>
      </c>
      <c r="R2580" t="s">
        <v>8337</v>
      </c>
      <c r="S2580" s="13">
        <f t="shared" si="162"/>
        <v>42237.814571759263</v>
      </c>
      <c r="T2580" s="13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str">
        <f t="shared" si="161"/>
        <v xml:space="preserve"> </v>
      </c>
      <c r="Q2586" t="s">
        <v>8336</v>
      </c>
      <c r="R2586" t="s">
        <v>8337</v>
      </c>
      <c r="S2586" s="13">
        <f t="shared" si="162"/>
        <v>42139.964918981481</v>
      </c>
      <c r="T2586" s="13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str">
        <f t="shared" si="161"/>
        <v xml:space="preserve"> 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str">
        <f t="shared" si="161"/>
        <v xml:space="preserve"> </v>
      </c>
      <c r="Q2595" t="s">
        <v>8336</v>
      </c>
      <c r="R2595" t="s">
        <v>8337</v>
      </c>
      <c r="S2595" s="13">
        <f t="shared" si="162"/>
        <v>42089.636875000004</v>
      </c>
      <c r="T2595" s="13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</v>
      </c>
      <c r="T2603" s="13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41726.504421296297</v>
      </c>
      <c r="T2608" s="13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42115.539212962954</v>
      </c>
      <c r="T2623" s="13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41144.213217592594</v>
      </c>
      <c r="T2626" s="13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8">
        <f t="shared" ref="P2627:P2690" si="165">IFERROR(E2627/L2627, " ")</f>
        <v>27.576923076923077</v>
      </c>
      <c r="Q2627" t="s">
        <v>8319</v>
      </c>
      <c r="R2627" t="s">
        <v>8355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42612.448159722226</v>
      </c>
      <c r="T2636" s="13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str">
        <f t="shared" si="165"/>
        <v xml:space="preserve"> 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42689.374016203699</v>
      </c>
      <c r="T2645" s="13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42327.597326388881</v>
      </c>
      <c r="T2653" s="13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42055.39266203704</v>
      </c>
      <c r="T2656" s="13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42767.480185185181</v>
      </c>
      <c r="T2658" s="13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42551.675856481481</v>
      </c>
      <c r="T2660" s="13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42081.861226851855</v>
      </c>
      <c r="T2661" s="13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42275.380381944437</v>
      </c>
      <c r="T2670" s="13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42318.827499999999</v>
      </c>
      <c r="T2671" s="13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41962.540694444448</v>
      </c>
      <c r="T2673" s="13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41792.821099537032</v>
      </c>
      <c r="T2679" s="13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41820.706307870365</v>
      </c>
      <c r="T2686" s="13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str">
        <f t="shared" si="165"/>
        <v xml:space="preserve"> 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str">
        <f t="shared" si="165"/>
        <v xml:space="preserve"> 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42027.910532407412</v>
      </c>
      <c r="T2690" s="13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8">
        <f t="shared" ref="P2691:P2754" si="169">IFERROR(E2691/L2691, " ")</f>
        <v>1</v>
      </c>
      <c r="Q2691" t="s">
        <v>8336</v>
      </c>
      <c r="R2691" t="s">
        <v>8337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str">
        <f t="shared" si="169"/>
        <v xml:space="preserve"> 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41870.666342592594</v>
      </c>
      <c r="T2702" s="13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41780.536921296298</v>
      </c>
      <c r="T2713" s="13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41934.706585648149</v>
      </c>
      <c r="T2719" s="13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42655.257557870362</v>
      </c>
      <c r="T2722" s="13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str">
        <f t="shared" si="169"/>
        <v xml:space="preserve"> 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41044.439780092594</v>
      </c>
      <c r="T2749" s="13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str">
        <f t="shared" si="169"/>
        <v xml:space="preserve"> </v>
      </c>
      <c r="Q2752" t="s">
        <v>8322</v>
      </c>
      <c r="R2752" t="s">
        <v>8358</v>
      </c>
      <c r="S2752" s="13">
        <f t="shared" si="170"/>
        <v>41078.69149305555</v>
      </c>
      <c r="T2752" s="13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str">
        <f t="shared" si="169"/>
        <v xml:space="preserve"> </v>
      </c>
      <c r="Q2753" t="s">
        <v>8322</v>
      </c>
      <c r="R2753" t="s">
        <v>8358</v>
      </c>
      <c r="S2753" s="13">
        <f t="shared" si="170"/>
        <v>41747.678726851853</v>
      </c>
      <c r="T2753" s="13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8">
        <f t="shared" ref="P2755:P2818" si="173">IFERROR(E2755/L2755, " ")</f>
        <v>47.5</v>
      </c>
      <c r="Q2755" t="s">
        <v>8322</v>
      </c>
      <c r="R2755" t="s">
        <v>8358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str">
        <f t="shared" si="173"/>
        <v xml:space="preserve"> </v>
      </c>
      <c r="Q2756" t="s">
        <v>8322</v>
      </c>
      <c r="R2756" t="s">
        <v>8358</v>
      </c>
      <c r="S2756" s="13">
        <f t="shared" si="174"/>
        <v>41863.427673611113</v>
      </c>
      <c r="T2756" s="13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41620.692141203705</v>
      </c>
      <c r="T2758" s="13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str">
        <f t="shared" si="173"/>
        <v xml:space="preserve"> 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str">
        <f t="shared" si="173"/>
        <v xml:space="preserve"> 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40736.459699074068</v>
      </c>
      <c r="T2768" s="13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41745.617939814809</v>
      </c>
      <c r="T2771" s="13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str">
        <f t="shared" si="173"/>
        <v xml:space="preserve"> 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str">
        <f t="shared" si="173"/>
        <v xml:space="preserve"> 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str">
        <f t="shared" si="173"/>
        <v xml:space="preserve"> 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42550.493553240733</v>
      </c>
      <c r="T2790" s="13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8">
        <f t="shared" ref="P2819:P2882" si="177">IFERROR(E2819/L2819, " ")</f>
        <v>23.636363636363637</v>
      </c>
      <c r="Q2819" t="s">
        <v>8317</v>
      </c>
      <c r="R2819" t="s">
        <v>8318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42291.53121527777</v>
      </c>
      <c r="T2843" s="13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str">
        <f t="shared" si="177"/>
        <v xml:space="preserve"> </v>
      </c>
      <c r="Q2844" t="s">
        <v>8317</v>
      </c>
      <c r="R2844" t="s">
        <v>8318</v>
      </c>
      <c r="S2844" s="13">
        <f t="shared" si="178"/>
        <v>41784.744155092587</v>
      </c>
      <c r="T2844" s="13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str">
        <f t="shared" si="177"/>
        <v xml:space="preserve"> 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str">
        <f t="shared" si="177"/>
        <v xml:space="preserve"> 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str">
        <f t="shared" si="177"/>
        <v xml:space="preserve"> 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str">
        <f t="shared" si="177"/>
        <v xml:space="preserve"> 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str">
        <f t="shared" si="177"/>
        <v xml:space="preserve"> 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str">
        <f t="shared" si="177"/>
        <v xml:space="preserve"> 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42480.592314814807</v>
      </c>
      <c r="T2862" s="13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str">
        <f t="shared" si="177"/>
        <v xml:space="preserve"> 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str">
        <f t="shared" si="177"/>
        <v xml:space="preserve"> 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str">
        <f t="shared" si="177"/>
        <v xml:space="preserve"> 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42672.746805555551</v>
      </c>
      <c r="T2879" s="13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8" t="str">
        <f t="shared" ref="P2883:P2946" si="181">IFERROR(E2883/L2883, " ")</f>
        <v xml:space="preserve"> </v>
      </c>
      <c r="Q2883" t="s">
        <v>8317</v>
      </c>
      <c r="R2883" t="s">
        <v>8318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str">
        <f t="shared" si="181"/>
        <v xml:space="preserve"> 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str">
        <f t="shared" si="181"/>
        <v xml:space="preserve"> 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str">
        <f t="shared" si="181"/>
        <v xml:space="preserve"> 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42444.669409722213</v>
      </c>
      <c r="T2909" s="13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42499.523368055547</v>
      </c>
      <c r="T2910" s="13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41863.375787037032</v>
      </c>
      <c r="T2927" s="13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str">
        <f t="shared" si="181"/>
        <v xml:space="preserve"> 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8" t="str">
        <f t="shared" ref="P2947:P3010" si="185">IFERROR(E2947/L2947, " ")</f>
        <v xml:space="preserve"> </v>
      </c>
      <c r="Q2947" t="s">
        <v>8317</v>
      </c>
      <c r="R2947" t="s">
        <v>8357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str">
        <f t="shared" si="185"/>
        <v xml:space="preserve"> 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str">
        <f t="shared" si="185"/>
        <v xml:space="preserve"> 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str">
        <f t="shared" si="185"/>
        <v xml:space="preserve"> 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str">
        <f t="shared" si="185"/>
        <v xml:space="preserve"> 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str">
        <f t="shared" si="185"/>
        <v xml:space="preserve"> 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42654.765370370362</v>
      </c>
      <c r="T2987" s="13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42511.153715277782</v>
      </c>
      <c r="T2990" s="13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42090.70416666667</v>
      </c>
      <c r="T2998" s="13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41957.548506944448</v>
      </c>
      <c r="T3008" s="13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8">
        <f t="shared" ref="P3011:P3074" si="189">IFERROR(E3011/L3011, " ")</f>
        <v>233.8984375</v>
      </c>
      <c r="Q3011" t="s">
        <v>8317</v>
      </c>
      <c r="R3011" t="s">
        <v>8357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41919.915277777778</v>
      </c>
      <c r="T3016" s="13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42163.090000000004</v>
      </c>
      <c r="T3020" s="13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42121.46743055556</v>
      </c>
      <c r="T3025" s="13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41975.692847222213</v>
      </c>
      <c r="T3050" s="13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42744.207696759251</v>
      </c>
      <c r="T3053" s="13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str">
        <f t="shared" si="189"/>
        <v xml:space="preserve"> 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str">
        <f t="shared" si="189"/>
        <v xml:space="preserve"> 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str">
        <f t="shared" si="189"/>
        <v xml:space="preserve"> 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str">
        <f t="shared" si="189"/>
        <v xml:space="preserve"> 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42630.714560185181</v>
      </c>
      <c r="T3065" s="13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8">
        <f t="shared" ref="P3075:P3138" si="193">IFERROR(E3075/L3075, " ")</f>
        <v>92.142857142857139</v>
      </c>
      <c r="Q3075" t="s">
        <v>8317</v>
      </c>
      <c r="R3075" t="s">
        <v>8357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42409.362951388881</v>
      </c>
      <c r="T3076" s="13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42550.893981481473</v>
      </c>
      <c r="T3077" s="13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str">
        <f t="shared" si="193"/>
        <v xml:space="preserve"> 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42246.675451388881</v>
      </c>
      <c r="T3087" s="13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41760.700706018513</v>
      </c>
      <c r="T3095" s="13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42241.22078703704</v>
      </c>
      <c r="T3108" s="13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42128.605914351843</v>
      </c>
      <c r="T3109" s="13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</v>
      </c>
      <c r="T3113" s="13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str">
        <f t="shared" si="193"/>
        <v xml:space="preserve"> 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42509.166203703695</v>
      </c>
      <c r="T3119" s="13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42435.733749999999</v>
      </c>
      <c r="T3122" s="13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str">
        <f t="shared" si="193"/>
        <v xml:space="preserve"> 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42426.809745370374</v>
      </c>
      <c r="T3128" s="13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str">
        <f t="shared" si="193"/>
        <v xml:space="preserve"> 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42800.511793981481</v>
      </c>
      <c r="T3136" s="13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8">
        <f t="shared" ref="P3139:P3202" si="197">IFERROR(E3139/L3139, " ")</f>
        <v>50</v>
      </c>
      <c r="Q3139" t="s">
        <v>8317</v>
      </c>
      <c r="R3139" t="s">
        <v>8318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str">
        <f t="shared" si="197"/>
        <v xml:space="preserve"> 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str">
        <f t="shared" si="197"/>
        <v xml:space="preserve"> 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str">
        <f t="shared" si="197"/>
        <v xml:space="preserve"> 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41909.761053240742</v>
      </c>
      <c r="T3149" s="13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41447.631388888884</v>
      </c>
      <c r="T3160" s="13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41766.597395833334</v>
      </c>
      <c r="T3166" s="13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41878.670046296291</v>
      </c>
      <c r="T3175" s="13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str">
        <f t="shared" si="197"/>
        <v xml:space="preserve"> 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str">
        <f t="shared" si="197"/>
        <v xml:space="preserve"> 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41858.553449074068</v>
      </c>
      <c r="T3201" s="13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8">
        <f t="shared" ref="P3203:P3266" si="201">IFERROR(E3203/L3203, " ")</f>
        <v>12.5</v>
      </c>
      <c r="Q3203" t="s">
        <v>8317</v>
      </c>
      <c r="R3203" t="s">
        <v>8359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str">
        <f t="shared" si="201"/>
        <v xml:space="preserve"> 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str">
        <f t="shared" si="201"/>
        <v xml:space="preserve"> 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41778.428912037038</v>
      </c>
      <c r="T3211" s="13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41834.378240740742</v>
      </c>
      <c r="T3213" s="13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42206.62703703704</v>
      </c>
      <c r="T3225" s="13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41897.959791666668</v>
      </c>
      <c r="T3232" s="13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8">
        <f t="shared" ref="P3267:P3330" si="205">IFERROR(E3267/L3267, " ")</f>
        <v>70.285714285714292</v>
      </c>
      <c r="Q3267" t="s">
        <v>8317</v>
      </c>
      <c r="R3267" t="s">
        <v>8318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42136.32780092593</v>
      </c>
      <c r="T3268" s="13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42137.18746527777</v>
      </c>
      <c r="T3271" s="13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41931.474606481483</v>
      </c>
      <c r="T3279" s="13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42430.894201388881</v>
      </c>
      <c r="T3281" s="13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42538.527500000004</v>
      </c>
      <c r="T3303" s="13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42466.095381944448</v>
      </c>
      <c r="T3317" s="13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42498.831296296288</v>
      </c>
      <c r="T3319" s="13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8">
        <f t="shared" ref="P3331:P3394" si="209">IFERROR(E3331/L3331, " ")</f>
        <v>44.92307692307692</v>
      </c>
      <c r="Q3331" t="s">
        <v>8317</v>
      </c>
      <c r="R3331" t="s">
        <v>8318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42437.190347222226</v>
      </c>
      <c r="T3338" s="13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42062.088078703695</v>
      </c>
      <c r="T3344" s="13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42320.893425925926</v>
      </c>
      <c r="T3367" s="13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42053.524293981485</v>
      </c>
      <c r="T3379" s="13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41937.745115740734</v>
      </c>
      <c r="T3382" s="13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41947.554259259254</v>
      </c>
      <c r="T3389" s="13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</v>
      </c>
      <c r="T3392" s="13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8">
        <f t="shared" ref="P3395:P3458" si="213">IFERROR(E3395/L3395, " ")</f>
        <v>36.06818181818182</v>
      </c>
      <c r="Q3395" t="s">
        <v>8317</v>
      </c>
      <c r="R3395" t="s">
        <v>8318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42140.503981481481</v>
      </c>
      <c r="T3397" s="13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41764.238298611104</v>
      </c>
      <c r="T3398" s="13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41941.543703703705</v>
      </c>
      <c r="T3400" s="13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42544.605995370373</v>
      </c>
      <c r="T3411" s="13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41775.854803240742</v>
      </c>
      <c r="T3435" s="13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41800.172094907408</v>
      </c>
      <c r="T3436" s="13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42100.719525462955</v>
      </c>
      <c r="T3440" s="13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42124.63277777777</v>
      </c>
      <c r="T3444" s="13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8">
        <f t="shared" ref="P3459:P3522" si="217">IFERROR(E3459/L3459, " ")</f>
        <v>50.981818181818184</v>
      </c>
      <c r="Q3459" t="s">
        <v>8317</v>
      </c>
      <c r="R3459" t="s">
        <v>8318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41852.318888888884</v>
      </c>
      <c r="T3462" s="13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42605.557048611103</v>
      </c>
      <c r="T3470" s="13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41841.612152777772</v>
      </c>
      <c r="T3473" s="13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42053.708587962967</v>
      </c>
      <c r="T3480" s="13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41781.646759259253</v>
      </c>
      <c r="T3481" s="13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41989.039212962954</v>
      </c>
      <c r="T3483" s="13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41915.554502314815</v>
      </c>
      <c r="T3497" s="13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42511.533611111103</v>
      </c>
      <c r="T3499" s="13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42419.711087962954</v>
      </c>
      <c r="T3502" s="13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41794.609189814815</v>
      </c>
      <c r="T3519" s="13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8">
        <f t="shared" ref="P3523:P3586" si="221">IFERROR(E3523/L3523, " ")</f>
        <v>45.615384615384613</v>
      </c>
      <c r="Q3523" t="s">
        <v>8317</v>
      </c>
      <c r="R3523" t="s">
        <v>8318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42248.431828703695</v>
      </c>
      <c r="T3537" s="13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41923.146018518513</v>
      </c>
      <c r="T3539" s="13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42115.681319444448</v>
      </c>
      <c r="T3562" s="13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42236.414918981485</v>
      </c>
      <c r="T3566" s="13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41976.123645833337</v>
      </c>
      <c r="T3572" s="13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41926.734351851846</v>
      </c>
      <c r="T3576" s="13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8">
        <f t="shared" ref="P3587:P3650" si="225">IFERROR(E3587/L3587, " ")</f>
        <v>176.08695652173913</v>
      </c>
      <c r="Q3587" t="s">
        <v>8317</v>
      </c>
      <c r="R3587" t="s">
        <v>8318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42506.50104166667</v>
      </c>
      <c r="T3610" s="13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42429.783391203695</v>
      </c>
      <c r="T3611" s="13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41789.518645833334</v>
      </c>
      <c r="T3614" s="13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42660.92391203704</v>
      </c>
      <c r="T3621" s="13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42545.565856481473</v>
      </c>
      <c r="T3626" s="13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str">
        <f t="shared" si="225"/>
        <v xml:space="preserve"> 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str">
        <f t="shared" si="225"/>
        <v xml:space="preserve"> </v>
      </c>
      <c r="Q3638" t="s">
        <v>8317</v>
      </c>
      <c r="R3638" t="s">
        <v>8359</v>
      </c>
      <c r="S3638" s="13">
        <f t="shared" si="226"/>
        <v>42226.486446759263</v>
      </c>
      <c r="T3638" s="13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str">
        <f t="shared" si="225"/>
        <v xml:space="preserve"> </v>
      </c>
      <c r="Q3643" t="s">
        <v>8317</v>
      </c>
      <c r="R3643" t="s">
        <v>8359</v>
      </c>
      <c r="S3643" s="13">
        <f t="shared" si="226"/>
        <v>41899.418738425928</v>
      </c>
      <c r="T3643" s="13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str">
        <f t="shared" si="225"/>
        <v xml:space="preserve"> 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8">
        <f t="shared" ref="P3651:P3714" si="229">IFERROR(E3651/L3651, " ")</f>
        <v>97.5</v>
      </c>
      <c r="Q3651" t="s">
        <v>8317</v>
      </c>
      <c r="R3651" t="s">
        <v>8318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42737.70180555556</v>
      </c>
      <c r="T3658" s="13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42499.421516203707</v>
      </c>
      <c r="T3659" s="13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42173.761793981481</v>
      </c>
      <c r="T3669" s="13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41802.365949074068</v>
      </c>
      <c r="T3679" s="13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42627.245763888881</v>
      </c>
      <c r="T3682" s="13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41940.389849537038</v>
      </c>
      <c r="T3692" s="13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41809.933865740735</v>
      </c>
      <c r="T3710" s="13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42133.963738425926</v>
      </c>
      <c r="T3714" s="13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8">
        <f t="shared" ref="P3715:P3778" si="233">IFERROR(E3715/L3715, " ")</f>
        <v>106.84210526315789</v>
      </c>
      <c r="Q3715" t="s">
        <v>8317</v>
      </c>
      <c r="R3715" t="s">
        <v>8318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42118.347997685189</v>
      </c>
      <c r="T3716" s="13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41943.544699074075</v>
      </c>
      <c r="T3725" s="13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42465.283101851855</v>
      </c>
      <c r="T3726" s="13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42461.932534722226</v>
      </c>
      <c r="T3728" s="13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str">
        <f t="shared" si="233"/>
        <v xml:space="preserve"> 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str">
        <f t="shared" si="233"/>
        <v xml:space="preserve"> 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str">
        <f t="shared" si="233"/>
        <v xml:space="preserve"> 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str">
        <f t="shared" si="233"/>
        <v xml:space="preserve"> 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41831.489606481482</v>
      </c>
      <c r="T3747" s="13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</v>
      </c>
      <c r="T3760" s="13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</v>
      </c>
      <c r="T3775" s="13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8">
        <f t="shared" ref="P3779:P3842" si="237">IFERROR(E3779/L3779, " ")</f>
        <v>48.542372881355931</v>
      </c>
      <c r="Q3779" t="s">
        <v>8317</v>
      </c>
      <c r="R3779" t="s">
        <v>8359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42546.653900462967</v>
      </c>
      <c r="T3784" s="13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str">
        <f t="shared" si="237"/>
        <v xml:space="preserve"> 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str">
        <f t="shared" si="237"/>
        <v xml:space="preserve"> 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41831.514444444445</v>
      </c>
      <c r="T3800" s="13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str">
        <f t="shared" si="237"/>
        <v xml:space="preserve"> 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str">
        <f t="shared" si="237"/>
        <v xml:space="preserve"> 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41963.66402777777</v>
      </c>
      <c r="T3835" s="13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42154.934305555551</v>
      </c>
      <c r="T3841" s="13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8">
        <f t="shared" ref="P3843:P3906" si="241">IFERROR(E3843/L3843, " ")</f>
        <v>25.647058823529413</v>
      </c>
      <c r="Q3843" t="s">
        <v>8317</v>
      </c>
      <c r="R3843" t="s">
        <v>8318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42248.418680555551</v>
      </c>
      <c r="T3847" s="13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42128.222731481481</v>
      </c>
      <c r="T3860" s="13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41833.452662037031</v>
      </c>
      <c r="T3862" s="13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str">
        <f t="shared" si="241"/>
        <v xml:space="preserve"> 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41865.451446759253</v>
      </c>
      <c r="T3870" s="13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41792.963865740734</v>
      </c>
      <c r="T3872" s="13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str">
        <f t="shared" si="241"/>
        <v xml:space="preserve"> 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str">
        <f t="shared" si="241"/>
        <v xml:space="preserve"> 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str">
        <f t="shared" si="241"/>
        <v xml:space="preserve"> 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str">
        <f t="shared" si="241"/>
        <v xml:space="preserve"> 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str">
        <f t="shared" si="241"/>
        <v xml:space="preserve"> 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str">
        <f t="shared" si="241"/>
        <v xml:space="preserve"> 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str">
        <f t="shared" si="241"/>
        <v xml:space="preserve"> 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str">
        <f t="shared" si="241"/>
        <v xml:space="preserve"> 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str">
        <f t="shared" si="241"/>
        <v xml:space="preserve"> 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str">
        <f t="shared" si="241"/>
        <v xml:space="preserve"> 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str">
        <f t="shared" si="241"/>
        <v xml:space="preserve"> </v>
      </c>
      <c r="Q3894" t="s">
        <v>8317</v>
      </c>
      <c r="R3894" t="s">
        <v>8318</v>
      </c>
      <c r="S3894" s="13">
        <f t="shared" si="242"/>
        <v>41867.44394675926</v>
      </c>
      <c r="T3894" s="13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41843.566678240735</v>
      </c>
      <c r="T3901" s="13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42317.618043981485</v>
      </c>
      <c r="T3903" s="13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str">
        <f t="shared" si="241"/>
        <v xml:space="preserve"> 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8">
        <f t="shared" ref="P3907:P3970" si="245">IFERROR(E3907/L3907, " ")</f>
        <v>24.714285714285715</v>
      </c>
      <c r="Q3907" t="s">
        <v>8317</v>
      </c>
      <c r="R3907" t="s">
        <v>8318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42114.610601851848</v>
      </c>
      <c r="T3916" s="13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str">
        <f t="shared" si="245"/>
        <v xml:space="preserve"> 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str">
        <f t="shared" si="245"/>
        <v xml:space="preserve"> 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str">
        <f t="shared" si="245"/>
        <v xml:space="preserve"> 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str">
        <f t="shared" si="245"/>
        <v xml:space="preserve"> 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42221.448449074065</v>
      </c>
      <c r="T3937" s="13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str">
        <f t="shared" si="245"/>
        <v xml:space="preserve"> 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42151.697384259263</v>
      </c>
      <c r="T3940" s="13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str">
        <f t="shared" si="245"/>
        <v xml:space="preserve"> 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str">
        <f t="shared" si="245"/>
        <v xml:space="preserve"> 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str">
        <f t="shared" si="245"/>
        <v xml:space="preserve"> </v>
      </c>
      <c r="Q3950" t="s">
        <v>8317</v>
      </c>
      <c r="R3950" t="s">
        <v>8318</v>
      </c>
      <c r="S3950" s="13">
        <f t="shared" si="246"/>
        <v>41829.117164351846</v>
      </c>
      <c r="T3950" s="13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str">
        <f t="shared" si="245"/>
        <v xml:space="preserve"> 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str">
        <f t="shared" si="245"/>
        <v xml:space="preserve"> 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str">
        <f t="shared" si="245"/>
        <v xml:space="preserve"> 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42513.767986111103</v>
      </c>
      <c r="T3959" s="13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41816.742037037038</v>
      </c>
      <c r="T3960" s="13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str">
        <f t="shared" si="245"/>
        <v xml:space="preserve"> 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8">
        <f t="shared" ref="P3971:P4034" si="249">IFERROR(E3971/L3971, " ")</f>
        <v>35.166666666666664</v>
      </c>
      <c r="Q3971" t="s">
        <v>8317</v>
      </c>
      <c r="R3971" t="s">
        <v>8318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42447.655219907399</v>
      </c>
      <c r="T3972" s="13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str">
        <f t="shared" si="249"/>
        <v xml:space="preserve"> 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41920.755138888882</v>
      </c>
      <c r="T3986" s="13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str">
        <f t="shared" si="249"/>
        <v xml:space="preserve"> 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41950.058611111104</v>
      </c>
      <c r="T3998" s="13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str">
        <f t="shared" si="249"/>
        <v xml:space="preserve"> 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str">
        <f t="shared" si="249"/>
        <v xml:space="preserve"> 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str">
        <f t="shared" si="249"/>
        <v xml:space="preserve"> 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42174.572488425918</v>
      </c>
      <c r="T4017" s="13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41990.375775462955</v>
      </c>
      <c r="T4024" s="13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str">
        <f t="shared" si="249"/>
        <v xml:space="preserve"> </v>
      </c>
      <c r="Q4025" t="s">
        <v>8317</v>
      </c>
      <c r="R4025" t="s">
        <v>8318</v>
      </c>
      <c r="S4025" s="13">
        <f t="shared" si="250"/>
        <v>42408.791238425918</v>
      </c>
      <c r="T4025" s="13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str">
        <f t="shared" si="249"/>
        <v xml:space="preserve"> 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str">
        <f t="shared" si="249"/>
        <v xml:space="preserve"> </v>
      </c>
      <c r="Q4031" t="s">
        <v>8317</v>
      </c>
      <c r="R4031" t="s">
        <v>8318</v>
      </c>
      <c r="S4031" s="13">
        <f t="shared" si="250"/>
        <v>42321.816782407412</v>
      </c>
      <c r="T4031" s="13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str">
        <f t="shared" si="249"/>
        <v xml:space="preserve"> 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8">
        <f t="shared" ref="P4035:P4098" si="253">IFERROR(E4035/L4035, " ")</f>
        <v>65.340319148936175</v>
      </c>
      <c r="Q4035" t="s">
        <v>8317</v>
      </c>
      <c r="R4035" t="s">
        <v>8318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41903.674618055549</v>
      </c>
      <c r="T4037" s="13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41804.728749999995</v>
      </c>
      <c r="T4038" s="13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42496.862442129634</v>
      </c>
      <c r="T4039" s="13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41869.59039351852</v>
      </c>
      <c r="T4040" s="13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str">
        <f t="shared" si="253"/>
        <v xml:space="preserve"> 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str">
        <f t="shared" si="253"/>
        <v xml:space="preserve"> </v>
      </c>
      <c r="Q4053" t="s">
        <v>8317</v>
      </c>
      <c r="R4053" t="s">
        <v>8318</v>
      </c>
      <c r="S4053" s="13">
        <f t="shared" si="254"/>
        <v>41761.601817129631</v>
      </c>
      <c r="T4053" s="13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str">
        <f t="shared" si="253"/>
        <v xml:space="preserve"> 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42534.724988425929</v>
      </c>
      <c r="T4058" s="13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str">
        <f t="shared" si="253"/>
        <v xml:space="preserve"> 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str">
        <f t="shared" si="253"/>
        <v xml:space="preserve"> 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42078.136875000004</v>
      </c>
      <c r="T4075" s="13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str">
        <f t="shared" si="253"/>
        <v xml:space="preserve"> </v>
      </c>
      <c r="Q4078" t="s">
        <v>8317</v>
      </c>
      <c r="R4078" t="s">
        <v>8318</v>
      </c>
      <c r="S4078" s="13">
        <f t="shared" si="254"/>
        <v>41905.587372685186</v>
      </c>
      <c r="T4078" s="13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str">
        <f t="shared" si="253"/>
        <v xml:space="preserve"> 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str">
        <f t="shared" si="253"/>
        <v xml:space="preserve"> 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str">
        <f t="shared" si="253"/>
        <v xml:space="preserve"> 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8" t="str">
        <f t="shared" ref="P4099:P4115" si="257">IFERROR(E4099/L4099, " ")</f>
        <v xml:space="preserve"> </v>
      </c>
      <c r="Q4099" t="s">
        <v>8317</v>
      </c>
      <c r="R4099" t="s">
        <v>8318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str">
        <f t="shared" si="257"/>
        <v xml:space="preserve"> 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str">
        <f t="shared" si="257"/>
        <v xml:space="preserve"> 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str">
        <f t="shared" si="257"/>
        <v xml:space="preserve"> 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42766.823344907411</v>
      </c>
      <c r="T4110" s="13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str">
        <f t="shared" si="257"/>
        <v xml:space="preserve"> 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42512.418414351843</v>
      </c>
      <c r="T4112" s="13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stopIfTrue="1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D6756-2DC5-412E-807A-9A0513A430EB}">
  <dimension ref="A1:F14"/>
  <sheetViews>
    <sheetView workbookViewId="0">
      <selection activeCell="E21" sqref="E21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1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F870-4D2A-4F3A-A8DA-B150E982E680}">
  <dimension ref="A1:F47"/>
  <sheetViews>
    <sheetView topLeftCell="A4" workbookViewId="0">
      <selection activeCell="B24" sqref="B24"/>
    </sheetView>
  </sheetViews>
  <sheetFormatPr defaultRowHeight="14.4" x14ac:dyDescent="0.3"/>
  <cols>
    <col min="1" max="1" width="16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1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801A9-44B3-4702-9567-E50D64578BA4}">
  <dimension ref="A1:E18"/>
  <sheetViews>
    <sheetView workbookViewId="0">
      <selection activeCell="B14" sqref="B14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1" bestFit="1" customWidth="1"/>
  </cols>
  <sheetData>
    <row r="1" spans="1:5" x14ac:dyDescent="0.3">
      <c r="A1" s="9" t="s">
        <v>8308</v>
      </c>
      <c r="B1" t="s">
        <v>8364</v>
      </c>
    </row>
    <row r="2" spans="1:5" x14ac:dyDescent="0.3">
      <c r="A2" s="9" t="s">
        <v>8379</v>
      </c>
      <c r="B2" t="s">
        <v>8364</v>
      </c>
    </row>
    <row r="4" spans="1:5" x14ac:dyDescent="0.3">
      <c r="A4" s="9" t="s">
        <v>8363</v>
      </c>
      <c r="B4" s="9" t="s">
        <v>8362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0" t="s">
        <v>8373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3">
      <c r="A7" s="10" t="s">
        <v>8374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3">
      <c r="A8" s="10" t="s">
        <v>8375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3">
      <c r="A9" s="10" t="s">
        <v>8376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3">
      <c r="A10" s="10" t="s">
        <v>8367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3">
      <c r="A11" s="10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3">
      <c r="A12" s="10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3">
      <c r="A13" s="10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3">
      <c r="A14" s="10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3">
      <c r="A15" s="10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3">
      <c r="A16" s="10" t="s">
        <v>8372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3">
      <c r="A17" s="10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3">
      <c r="A18" s="10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2487-DCE2-49A4-8863-A153F10F097C}">
  <dimension ref="A1:H13"/>
  <sheetViews>
    <sheetView tabSelected="1" workbookViewId="0">
      <selection activeCell="J8" sqref="J8"/>
    </sheetView>
  </sheetViews>
  <sheetFormatPr defaultRowHeight="14.4" x14ac:dyDescent="0.3"/>
  <cols>
    <col min="1" max="1" width="25.21875" customWidth="1"/>
    <col min="2" max="2" width="14.21875" customWidth="1"/>
    <col min="3" max="3" width="15.5546875" customWidth="1"/>
    <col min="4" max="4" width="17" customWidth="1"/>
    <col min="5" max="5" width="15" customWidth="1"/>
    <col min="6" max="6" width="14.88671875" customWidth="1"/>
    <col min="7" max="7" width="14.6640625" customWidth="1"/>
    <col min="8" max="8" width="16.109375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4" t="s">
        <v>8386</v>
      </c>
      <c r="H1" s="15" t="s">
        <v>8387</v>
      </c>
    </row>
    <row r="2" spans="1:8" x14ac:dyDescent="0.3">
      <c r="A2" s="16" t="s">
        <v>8388</v>
      </c>
      <c r="B2" s="16">
        <f>COUNTIFS(DB!F:F, "successful",DB!D:D,"&lt; 1000")</f>
        <v>322</v>
      </c>
      <c r="C2" s="16">
        <f>COUNTIFS(DB!F:F, "failed",DB!D:D,"&lt; 1000")</f>
        <v>113</v>
      </c>
      <c r="D2" s="16">
        <f>COUNTIFS(DB!F:F, "canceled",DB!D:D,"&lt; 1000")</f>
        <v>18</v>
      </c>
      <c r="E2" s="16">
        <f>B2+C2+D2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s="16" t="s">
        <v>8389</v>
      </c>
      <c r="B3" s="16">
        <f>COUNTIFS(DB!F:F, "successful",DB!D:D,"&gt;=1000", DB!D:D, "&lt;=4999")</f>
        <v>932</v>
      </c>
      <c r="C3" s="16">
        <f>COUNTIFS(DB!F:F, "failed",DB!D:D,"&gt;=1000", DB!D:D, "&lt;=4999")</f>
        <v>420</v>
      </c>
      <c r="D3" s="16">
        <f>COUNTIFS(DB!F:F, "canceled",DB!D:D,"&gt;=1000", DB!D:D, "&lt;=4999")</f>
        <v>60</v>
      </c>
      <c r="E3" s="16">
        <f t="shared" ref="E3:E13" si="0">B3+C3+D3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">
      <c r="A4" s="16" t="s">
        <v>8390</v>
      </c>
      <c r="B4" s="16">
        <f>COUNTIFS(DB!F:F, "successful",DB!D:D,"&gt;=5000", DB!D:D, "&lt;=9999")</f>
        <v>381</v>
      </c>
      <c r="C4" s="16">
        <f>COUNTIFS(DB!F:F, "failed",DB!D:D,"&gt;=5000", DB!D:D, "&lt;=9999")</f>
        <v>283</v>
      </c>
      <c r="D4" s="16">
        <f>COUNTIFS(DB!F:F, "canceled",DB!D:D,"&gt;=5000", DB!D:D, "&lt;=9999")</f>
        <v>52</v>
      </c>
      <c r="E4" s="16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">
      <c r="A5" s="16" t="s">
        <v>8391</v>
      </c>
      <c r="B5" s="16">
        <f>COUNTIFS(DB!F:F, "successful",DB!D:D,"&gt;=10000", DB!D:D, "&lt;=14999")</f>
        <v>168</v>
      </c>
      <c r="C5" s="16">
        <f>COUNTIFS(DB!F:F, "failed",DB!D:D,"&gt;=10000", DB!D:D, "&lt;=14999")</f>
        <v>144</v>
      </c>
      <c r="D5" s="16">
        <f>COUNTIFS(DB!F:F, "canceled",DB!D:D,"&gt;=10000", DB!D:D, "&lt;=14999")</f>
        <v>40</v>
      </c>
      <c r="E5" s="16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s="16" t="s">
        <v>8392</v>
      </c>
      <c r="B6" s="16">
        <f>COUNTIFS(DB!F:F, "successful",DB!D:D,"&gt;=15000", DB!D:D, "&lt;=19999")</f>
        <v>94</v>
      </c>
      <c r="C6" s="16">
        <f>COUNTIFS(DB!F:F, "failed",DB!D:D,"&gt;=15000", DB!D:D, "&lt;=19999")</f>
        <v>90</v>
      </c>
      <c r="D6" s="16">
        <f>COUNTIFS(DB!F:F, "canceled",DB!D:D,"&gt;=15000", DB!D:D, "&lt;=19999")</f>
        <v>17</v>
      </c>
      <c r="E6" s="1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s="16" t="s">
        <v>8393</v>
      </c>
      <c r="B7" s="16">
        <f>COUNTIFS(DB!F:F, "successful",DB!D:D,"&gt;=20000", DB!D:D, "&lt;=24999")</f>
        <v>62</v>
      </c>
      <c r="C7" s="16">
        <f>COUNTIFS(DB!F:F, "failed",DB!D:D,"&gt;=20000", DB!D:D, "&lt;=24999")</f>
        <v>72</v>
      </c>
      <c r="D7" s="16">
        <f>COUNTIFS(DB!F:F, "canceled",DB!D:D,"&gt;=20000", DB!D:D, "&lt;=24999")</f>
        <v>14</v>
      </c>
      <c r="E7" s="16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s="16" t="s">
        <v>8394</v>
      </c>
      <c r="B8" s="16">
        <f>COUNTIFS(DB!F:F, "successful",DB!D:D,"&gt;=25000", DB!D:D, "&lt;=29999")</f>
        <v>55</v>
      </c>
      <c r="C8" s="16">
        <f>COUNTIFS(DB!F:F, "failed",DB!D:D,"&gt;=25000", DB!D:D, "&lt;=29999")</f>
        <v>64</v>
      </c>
      <c r="D8" s="16">
        <f>COUNTIFS(DB!F:F, "canceled",DB!D:D,"&gt;=25000", DB!D:D, "&lt;=29999")</f>
        <v>18</v>
      </c>
      <c r="E8" s="16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s="16" t="s">
        <v>8395</v>
      </c>
      <c r="B9" s="16">
        <f>COUNTIFS(DB!F:F, "successful",DB!D:D,"&gt;=30000", DB!D:D, "&lt;=34999")</f>
        <v>32</v>
      </c>
      <c r="C9" s="16">
        <f>COUNTIFS(DB!F:F, "failed",DB!D:D,"&gt;=30000", DB!D:D, "&lt;=34999")</f>
        <v>37</v>
      </c>
      <c r="D9" s="16">
        <f>COUNTIFS(DB!F:F, "canceled",DB!D:D,"&gt;=30000", DB!D:D, "&lt;=34999")</f>
        <v>13</v>
      </c>
      <c r="E9" s="16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s="16" t="s">
        <v>8396</v>
      </c>
      <c r="B10" s="16">
        <f>COUNTIFS(DB!F:F, "successful",DB!D:D,"&gt;=35000", DB!D:D, "&lt;=39999")</f>
        <v>26</v>
      </c>
      <c r="C10" s="16">
        <f>COUNTIFS(DB!F:F, "failed",DB!D:D,"&gt;=35000", DB!D:D, "&lt;=39999")</f>
        <v>22</v>
      </c>
      <c r="D10" s="16">
        <f>COUNTIFS(DB!F:F, "canceled",DB!D:D,"&gt;=35000", DB!D:D, "&lt;=39999")</f>
        <v>7</v>
      </c>
      <c r="E10" s="16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s="16" t="s">
        <v>8397</v>
      </c>
      <c r="B11" s="16">
        <f>COUNTIFS(DB!F:F, "successful",DB!D:D,"&gt;=40000", DB!D:D, "&lt;=44999")</f>
        <v>21</v>
      </c>
      <c r="C11" s="16">
        <f>COUNTIFS(DB!F:F, "failed",DB!D:D,"&gt;=40000", DB!D:D, "&lt;=44999")</f>
        <v>16</v>
      </c>
      <c r="D11" s="16">
        <f>COUNTIFS(DB!F:F, "canceled",DB!D:D,"&gt;=40000", DB!D:D, "&lt;=44999")</f>
        <v>6</v>
      </c>
      <c r="E11" s="16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s="16" t="s">
        <v>8398</v>
      </c>
      <c r="B12" s="16">
        <f>COUNTIFS(DB!F:F, "successful",DB!D:D,"&gt;=45000", DB!D:D, "&lt;=49999")</f>
        <v>6</v>
      </c>
      <c r="C12" s="16">
        <f>COUNTIFS(DB!F:F, "failed",DB!D:D,"&gt;=45000", DB!D:D, "&lt;=49999")</f>
        <v>11</v>
      </c>
      <c r="D12" s="16">
        <f>COUNTIFS(DB!F:F, "canceled",DB!D:D,"&gt;=45000", DB!D:D, "&lt;=49999")</f>
        <v>4</v>
      </c>
      <c r="E12" s="16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s="16" t="s">
        <v>8399</v>
      </c>
      <c r="B13" s="16">
        <f>COUNTIFS(DB!F:F, "successful",DB!D:D,"&gt;=50000")</f>
        <v>86</v>
      </c>
      <c r="C13" s="16">
        <f>COUNTIFS(DB!F:F, "failed",DB!D:D,"&gt;=50000")</f>
        <v>258</v>
      </c>
      <c r="D13" s="16">
        <f>COUNTIFS(DB!F:F, "canceled",DB!D:D,"&gt;= 50000")</f>
        <v>100</v>
      </c>
      <c r="E13" s="16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DB</vt:lpstr>
      <vt:lpstr>PivotT_CountCateg</vt:lpstr>
      <vt:lpstr>PivotT_CountSubCateg</vt:lpstr>
      <vt:lpstr>PivotT_CountState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DUNIA</cp:lastModifiedBy>
  <dcterms:created xsi:type="dcterms:W3CDTF">2017-04-20T15:17:24Z</dcterms:created>
  <dcterms:modified xsi:type="dcterms:W3CDTF">2019-01-23T06:00:13Z</dcterms:modified>
</cp:coreProperties>
</file>