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heet1"/>
    <sheet r:id="rId2" sheetId="2" name="a-F"/>
    <sheet r:id="rId3" sheetId="3" name="urto inclinato"/>
    <sheet r:id="rId4" sheetId="4" name="urto-molla"/>
    <sheet r:id="rId5" sheetId="5" name="urto-magnete"/>
    <sheet r:id="rId6" sheetId="6" name="urti-elastici"/>
    <sheet r:id="rId7" sheetId="7" name="urti-anaelastici"/>
    <sheet r:id="rId8" sheetId="8" name="urto-anaelastico+massa"/>
    <sheet r:id="rId9" sheetId="9" name="urto-elastico+massa"/>
    <sheet r:id="rId10" sheetId="10" name="mu_statico"/>
    <sheet r:id="rId11" sheetId="11" name="mu_dinamico"/>
  </sheets>
  <calcPr fullCalcOnLoad="1"/>
</workbook>
</file>

<file path=xl/sharedStrings.xml><?xml version="1.0" encoding="utf-8"?>
<sst xmlns="http://schemas.openxmlformats.org/spreadsheetml/2006/main" count="78" uniqueCount="51">
  <si>
    <t>a salita</t>
  </si>
  <si>
    <t>m</t>
  </si>
  <si>
    <t>teta</t>
  </si>
  <si>
    <t>F</t>
  </si>
  <si>
    <t>mu</t>
  </si>
  <si>
    <t>F2</t>
  </si>
  <si>
    <t>mu2</t>
  </si>
  <si>
    <t>mlibro</t>
  </si>
  <si>
    <t>mlibro2</t>
  </si>
  <si>
    <t>viB</t>
  </si>
  <si>
    <t>vfB</t>
  </si>
  <si>
    <t>vfR</t>
  </si>
  <si>
    <t>mR</t>
  </si>
  <si>
    <t>mB</t>
  </si>
  <si>
    <t>vf</t>
  </si>
  <si>
    <t>ViB</t>
  </si>
  <si>
    <t>Vf</t>
  </si>
  <si>
    <t>ViR</t>
  </si>
  <si>
    <t>Eki</t>
  </si>
  <si>
    <t>Ekf</t>
  </si>
  <si>
    <t>deltaEk</t>
  </si>
  <si>
    <t>deltaV</t>
  </si>
  <si>
    <t>deltaV/Vi</t>
  </si>
  <si>
    <t>Pi</t>
  </si>
  <si>
    <t>Pf</t>
  </si>
  <si>
    <t>deltaP</t>
  </si>
  <si>
    <t>m_rosso</t>
  </si>
  <si>
    <t>m_blu</t>
  </si>
  <si>
    <t>vi</t>
  </si>
  <si>
    <t>J</t>
  </si>
  <si>
    <t>v1</t>
  </si>
  <si>
    <t>m1 a</t>
  </si>
  <si>
    <t>m1 sigmaa</t>
  </si>
  <si>
    <t>m2 a</t>
  </si>
  <si>
    <t>m2 sigmaa</t>
  </si>
  <si>
    <t>m1</t>
  </si>
  <si>
    <t>m2</t>
  </si>
  <si>
    <t>m BLU</t>
  </si>
  <si>
    <t>sigmam BLU</t>
  </si>
  <si>
    <t xml:space="preserve"> m ROSSO</t>
  </si>
  <si>
    <t>sigmam ROSSO</t>
  </si>
  <si>
    <t>m + 134g</t>
  </si>
  <si>
    <t>sigmam1</t>
  </si>
  <si>
    <t>m +  253g</t>
  </si>
  <si>
    <t>sigmam2</t>
  </si>
  <si>
    <t>massa carrello blu</t>
  </si>
  <si>
    <t>250g</t>
  </si>
  <si>
    <t>con gancio</t>
  </si>
  <si>
    <t>massa carrello rosso</t>
  </si>
  <si>
    <t>253g</t>
  </si>
  <si>
    <t>con gancio)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</si>
</sst>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#,##0.0"/>
    <numFmt numFmtId="165" formatCode="#,##0.000"/>
    <numFmt numFmtId="166" formatCode="#,##0.00000"/>
    <numFmt numFmtId="167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xfId="0" numFmtId="0" borderId="0" fontId="0" fillId="0"/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4" applyNumberFormat="1" borderId="1" applyBorder="1" fontId="1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165" applyNumberFormat="1" borderId="0" fontId="0" fillId="0" applyAlignment="1">
      <alignment horizontal="right"/>
    </xf>
    <xf xfId="0" numFmtId="166" applyNumberFormat="1" borderId="0" fontId="0" fillId="0" applyAlignment="1">
      <alignment horizontal="right"/>
    </xf>
    <xf xfId="0" numFmtId="166" applyNumberFormat="1" borderId="1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165" applyNumberFormat="1" borderId="0" fontId="0" fillId="0" applyAlignment="1">
      <alignment horizontal="right"/>
    </xf>
    <xf xfId="0" numFmtId="166" applyNumberFormat="1" borderId="0" fontId="0" fillId="0" applyAlignment="1">
      <alignment horizontal="right"/>
    </xf>
    <xf xfId="0" numFmtId="166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167" applyNumberFormat="1" borderId="0" fontId="0" fillId="0" applyAlignment="1">
      <alignment horizontal="general"/>
    </xf>
    <xf xfId="0" numFmtId="167" applyNumberFormat="1" borderId="1" applyBorder="1" fontId="1" applyFont="1" fillId="0" applyAlignment="1">
      <alignment horizontal="right"/>
    </xf>
    <xf xfId="0" numFmtId="167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sharedStrings.xml" Type="http://schemas.openxmlformats.org/officeDocument/2006/relationships/sharedStrings" Id="rId12"/><Relationship Target="styles.xml" Type="http://schemas.openxmlformats.org/officeDocument/2006/relationships/styles" Id="rId13"/><Relationship Target="theme/theme1.xml" Type="http://schemas.openxmlformats.org/officeDocument/2006/relationships/theme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"/>
  <sheetViews>
    <sheetView workbookViewId="0"/>
  </sheetViews>
  <sheetFormatPr defaultRowHeight="15" x14ac:dyDescent="0.25"/>
  <cols>
    <col min="1" max="1" style="16" width="18.576428571428572" customWidth="1" bestFit="1"/>
    <col min="2" max="2" style="16" width="12.43357142857143" customWidth="1" bestFit="1"/>
    <col min="3" max="3" style="16" width="12.43357142857143" customWidth="1" bestFit="1"/>
  </cols>
  <sheetData>
    <row x14ac:dyDescent="0.25" r="1" customHeight="1" ht="17.25">
      <c r="A1" s="15" t="s">
        <v>45</v>
      </c>
      <c r="B1" s="15" t="s">
        <v>46</v>
      </c>
      <c r="C1" s="15" t="s">
        <v>47</v>
      </c>
    </row>
    <row x14ac:dyDescent="0.25" r="2" customHeight="1" ht="17.25">
      <c r="A2" s="15" t="s">
        <v>48</v>
      </c>
      <c r="B2" s="15" t="s">
        <v>49</v>
      </c>
      <c r="C2" s="15" t="s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9"/>
  <sheetViews>
    <sheetView workbookViewId="0"/>
  </sheetViews>
  <sheetFormatPr defaultRowHeight="15" x14ac:dyDescent="0.25"/>
  <cols>
    <col min="1" max="1" style="13" width="12.43357142857143" customWidth="1" bestFit="1"/>
    <col min="2" max="2" style="7" width="12.43357142857143" customWidth="1" bestFit="1"/>
    <col min="3" max="3" style="13" width="12.43357142857143" customWidth="1" bestFit="1"/>
    <col min="4" max="4" style="7" width="12.43357142857143" customWidth="1" bestFit="1"/>
    <col min="5" max="5" style="14" width="12.43357142857143" customWidth="1" bestFit="1"/>
    <col min="6" max="6" style="14" width="12.43357142857143" customWidth="1" bestFit="1"/>
  </cols>
  <sheetData>
    <row x14ac:dyDescent="0.25" r="1" customHeight="1" ht="17.25">
      <c r="A1" s="9" t="s">
        <v>3</v>
      </c>
      <c r="B1" s="2" t="s">
        <v>4</v>
      </c>
      <c r="C1" s="9" t="s">
        <v>5</v>
      </c>
      <c r="D1" s="2" t="s">
        <v>6</v>
      </c>
      <c r="E1" s="10" t="s">
        <v>7</v>
      </c>
      <c r="F1" s="10" t="s">
        <v>8</v>
      </c>
    </row>
    <row x14ac:dyDescent="0.25" r="2" customHeight="1" ht="17.25">
      <c r="A2" s="11">
        <v>1.1</v>
      </c>
      <c r="B2" s="4">
        <f>A2/($E$2*9.81)</f>
      </c>
      <c r="C2" s="11">
        <v>1.3</v>
      </c>
      <c r="D2" s="4">
        <f>C2/($F$2*9.81)</f>
      </c>
      <c r="E2" s="12">
        <v>0.5</v>
      </c>
      <c r="F2" s="12">
        <v>0.655</v>
      </c>
    </row>
    <row x14ac:dyDescent="0.25" r="3" customHeight="1" ht="17.25">
      <c r="A3" s="11">
        <v>1.1</v>
      </c>
      <c r="B3" s="4">
        <f>A3/($E$2*9.81)</f>
      </c>
      <c r="C3" s="11">
        <v>1.4</v>
      </c>
      <c r="D3" s="4">
        <f>C3/($F$2*9.81)</f>
      </c>
      <c r="E3" s="10"/>
      <c r="F3" s="10"/>
    </row>
    <row x14ac:dyDescent="0.25" r="4" customHeight="1" ht="17.25">
      <c r="A4" s="11">
        <v>0.9</v>
      </c>
      <c r="B4" s="4">
        <f>A4/($E$2*9.81)</f>
      </c>
      <c r="C4" s="11">
        <v>1.4</v>
      </c>
      <c r="D4" s="4">
        <f>C4/($F$2*9.81)</f>
      </c>
      <c r="E4" s="10"/>
      <c r="F4" s="10"/>
    </row>
    <row x14ac:dyDescent="0.25" r="5" customHeight="1" ht="17.25">
      <c r="A5" s="11">
        <v>1.2</v>
      </c>
      <c r="B5" s="4">
        <f>A5/($E$2*9.81)</f>
      </c>
      <c r="C5" s="11">
        <v>1.5</v>
      </c>
      <c r="D5" s="4">
        <f>C5/($F$2*9.81)</f>
      </c>
      <c r="E5" s="10"/>
      <c r="F5" s="10"/>
    </row>
    <row x14ac:dyDescent="0.25" r="6" customHeight="1" ht="17.25">
      <c r="A6" s="11">
        <v>1.2</v>
      </c>
      <c r="B6" s="4">
        <f>A6/($E$2*9.81)</f>
      </c>
      <c r="C6" s="11">
        <v>1.3</v>
      </c>
      <c r="D6" s="4">
        <f>C6/($F$2*9.81)</f>
      </c>
      <c r="E6" s="10"/>
      <c r="F6" s="10"/>
    </row>
    <row x14ac:dyDescent="0.25" r="7" customHeight="1" ht="17.25">
      <c r="A7" s="11">
        <v>1</v>
      </c>
      <c r="B7" s="4">
        <f>A7/($E$2*9.81)</f>
      </c>
      <c r="C7" s="11">
        <v>1.3</v>
      </c>
      <c r="D7" s="4">
        <f>C7/($F$2*9.81)</f>
      </c>
      <c r="E7" s="10"/>
      <c r="F7" s="10"/>
    </row>
    <row x14ac:dyDescent="0.25" r="8" customHeight="1" ht="17.25">
      <c r="A8" s="11"/>
      <c r="B8" s="4"/>
      <c r="C8" s="4"/>
      <c r="D8" s="4"/>
      <c r="E8" s="10"/>
      <c r="F8" s="10"/>
    </row>
    <row x14ac:dyDescent="0.25" r="9" customHeight="1" ht="17.25">
      <c r="A9" s="11"/>
      <c r="B9" s="4"/>
      <c r="C9" s="4"/>
      <c r="D9" s="4"/>
      <c r="E9" s="10"/>
      <c r="F9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1"/>
  <sheetViews>
    <sheetView workbookViewId="0"/>
  </sheetViews>
  <sheetFormatPr defaultRowHeight="15" x14ac:dyDescent="0.25"/>
  <cols>
    <col min="1" max="1" style="6" width="12.43357142857143" customWidth="1" bestFit="1"/>
    <col min="2" max="2" style="7" width="12.43357142857143" customWidth="1" bestFit="1"/>
    <col min="3" max="3" style="8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3" t="s">
        <v>2</v>
      </c>
    </row>
    <row x14ac:dyDescent="0.25" r="2" customHeight="1" ht="17.25">
      <c r="A2" s="4">
        <v>1.72</v>
      </c>
      <c r="B2" s="4">
        <v>0.254</v>
      </c>
      <c r="C2" s="5">
        <v>10</v>
      </c>
    </row>
    <row x14ac:dyDescent="0.25" r="3" customHeight="1" ht="17.25">
      <c r="A3" s="4">
        <v>1.73</v>
      </c>
      <c r="B3" s="2"/>
      <c r="C3" s="3"/>
    </row>
    <row x14ac:dyDescent="0.25" r="4" customHeight="1" ht="17.25">
      <c r="A4" s="4">
        <v>1.7</v>
      </c>
      <c r="B4" s="2"/>
      <c r="C4" s="3"/>
    </row>
    <row x14ac:dyDescent="0.25" r="5" customHeight="1" ht="17.25">
      <c r="A5" s="4">
        <v>1.71</v>
      </c>
      <c r="B5" s="2"/>
      <c r="C5" s="3"/>
    </row>
    <row x14ac:dyDescent="0.25" r="6" customHeight="1" ht="17.25">
      <c r="A6" s="4">
        <v>1.7</v>
      </c>
      <c r="B6" s="2"/>
      <c r="C6" s="3"/>
    </row>
    <row x14ac:dyDescent="0.25" r="7" customHeight="1" ht="17.25">
      <c r="A7" s="4">
        <v>1.73</v>
      </c>
      <c r="B7" s="2"/>
      <c r="C7" s="3"/>
    </row>
    <row x14ac:dyDescent="0.25" r="8" customHeight="1" ht="17.25">
      <c r="A8" s="4">
        <v>1.73</v>
      </c>
      <c r="B8" s="2"/>
      <c r="C8" s="3"/>
    </row>
    <row x14ac:dyDescent="0.25" r="9" customHeight="1" ht="17.25">
      <c r="A9" s="4">
        <v>1.72</v>
      </c>
      <c r="B9" s="2"/>
      <c r="C9" s="3"/>
    </row>
    <row x14ac:dyDescent="0.25" r="10" customHeight="1" ht="17.25">
      <c r="A10" s="4">
        <v>1.73</v>
      </c>
      <c r="B10" s="2"/>
      <c r="C10" s="3"/>
    </row>
    <row x14ac:dyDescent="0.25" r="11" customHeight="1" ht="17.25">
      <c r="A11" s="4">
        <v>1.73</v>
      </c>
      <c r="B11" s="2"/>
      <c r="C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2"/>
  <sheetViews>
    <sheetView workbookViewId="0" tabSelected="1"/>
  </sheetViews>
  <sheetFormatPr defaultRowHeight="15" x14ac:dyDescent="0.25"/>
  <cols>
    <col min="1" max="1" style="14" width="6.2907142857142855" customWidth="1" bestFit="1"/>
    <col min="2" max="2" style="27" width="11.290714285714287" customWidth="1" bestFit="1"/>
    <col min="3" max="3" style="14" width="9.290714285714287" customWidth="1" bestFit="1"/>
    <col min="4" max="4" style="27" width="13.862142857142858" customWidth="1" bestFit="1"/>
    <col min="5" max="5" style="14" width="12.43357142857143" customWidth="1" bestFit="1"/>
    <col min="6" max="6" style="7" width="12.43357142857143" customWidth="1" bestFit="1"/>
    <col min="7" max="7" style="14" width="12.43357142857143" customWidth="1" bestFit="1"/>
    <col min="8" max="8" style="27" width="12.43357142857143" customWidth="1" bestFit="1"/>
  </cols>
  <sheetData>
    <row x14ac:dyDescent="0.25" r="1" customHeight="1" ht="17.25">
      <c r="A1" s="10" t="s">
        <v>37</v>
      </c>
      <c r="B1" s="25" t="s">
        <v>38</v>
      </c>
      <c r="C1" s="10" t="s">
        <v>39</v>
      </c>
      <c r="D1" s="25" t="s">
        <v>40</v>
      </c>
      <c r="E1" s="10" t="s">
        <v>41</v>
      </c>
      <c r="F1" s="2" t="s">
        <v>42</v>
      </c>
      <c r="G1" s="10" t="s">
        <v>43</v>
      </c>
      <c r="H1" s="25" t="s">
        <v>44</v>
      </c>
    </row>
    <row x14ac:dyDescent="0.25" r="2" customHeight="1" ht="17.25">
      <c r="A2" s="12">
        <v>0.253</v>
      </c>
      <c r="B2" s="26">
        <v>0.0021</v>
      </c>
      <c r="C2" s="12">
        <v>0.252</v>
      </c>
      <c r="D2" s="26">
        <v>0.0008</v>
      </c>
      <c r="E2" s="12">
        <v>0.394</v>
      </c>
      <c r="F2" s="4">
        <v>0.0014</v>
      </c>
      <c r="G2" s="12">
        <v>0.517</v>
      </c>
      <c r="H2" s="26">
        <v>0.0014</v>
      </c>
    </row>
    <row x14ac:dyDescent="0.25" r="3" customHeight="1" ht="17.25">
      <c r="A3" s="12">
        <v>0.248</v>
      </c>
      <c r="B3" s="26">
        <v>0.0008</v>
      </c>
      <c r="C3" s="12">
        <v>0.254</v>
      </c>
      <c r="D3" s="26">
        <v>0.0009</v>
      </c>
      <c r="E3" s="12">
        <v>0.392</v>
      </c>
      <c r="F3" s="4">
        <v>0.0016</v>
      </c>
      <c r="G3" s="12">
        <v>0.511</v>
      </c>
      <c r="H3" s="26">
        <v>0.0014</v>
      </c>
    </row>
    <row x14ac:dyDescent="0.25" r="4" customHeight="1" ht="17.25">
      <c r="A4" s="12">
        <v>0.247</v>
      </c>
      <c r="B4" s="26">
        <v>0.0008</v>
      </c>
      <c r="C4" s="12">
        <v>0.256</v>
      </c>
      <c r="D4" s="26">
        <v>0.0013</v>
      </c>
      <c r="E4" s="12">
        <v>0.389</v>
      </c>
      <c r="F4" s="4">
        <v>0.0014</v>
      </c>
      <c r="G4" s="12">
        <v>0.513</v>
      </c>
      <c r="H4" s="26">
        <v>0.0012</v>
      </c>
    </row>
    <row x14ac:dyDescent="0.25" r="5" customHeight="1" ht="17.25">
      <c r="A5" s="12">
        <v>0.266</v>
      </c>
      <c r="B5" s="26">
        <v>0.0019</v>
      </c>
      <c r="C5" s="12">
        <v>0.252</v>
      </c>
      <c r="D5" s="26">
        <v>0.001</v>
      </c>
      <c r="E5" s="12">
        <v>0.391</v>
      </c>
      <c r="F5" s="4">
        <v>0.0016</v>
      </c>
      <c r="G5" s="12">
        <v>0.511</v>
      </c>
      <c r="H5" s="26">
        <v>0.0015</v>
      </c>
    </row>
    <row x14ac:dyDescent="0.25" r="6" customHeight="1" ht="17.25">
      <c r="A6" s="12">
        <v>0.254</v>
      </c>
      <c r="B6" s="26">
        <v>0.0035</v>
      </c>
      <c r="C6" s="12">
        <v>0.254</v>
      </c>
      <c r="D6" s="26">
        <v>0.0008</v>
      </c>
      <c r="E6" s="12">
        <v>0.39</v>
      </c>
      <c r="F6" s="4">
        <v>0.0012</v>
      </c>
      <c r="G6" s="12">
        <v>0.518</v>
      </c>
      <c r="H6" s="26">
        <v>0.0015</v>
      </c>
    </row>
    <row x14ac:dyDescent="0.25" r="7" customHeight="1" ht="17.25">
      <c r="A7" s="12">
        <v>0.252</v>
      </c>
      <c r="B7" s="26">
        <v>0.0013</v>
      </c>
      <c r="C7" s="12">
        <v>0.253</v>
      </c>
      <c r="D7" s="26">
        <v>0.0012</v>
      </c>
      <c r="E7" s="12">
        <v>0.396</v>
      </c>
      <c r="F7" s="4">
        <v>0.0015</v>
      </c>
      <c r="G7" s="12">
        <v>0.513</v>
      </c>
      <c r="H7" s="26">
        <v>0.0016</v>
      </c>
    </row>
    <row x14ac:dyDescent="0.25" r="8" customHeight="1" ht="17.25">
      <c r="A8" s="12">
        <v>0.247</v>
      </c>
      <c r="B8" s="26">
        <v>0.0009</v>
      </c>
      <c r="C8" s="12">
        <v>0.254</v>
      </c>
      <c r="D8" s="26">
        <v>0.001</v>
      </c>
      <c r="E8" s="12">
        <v>0.394</v>
      </c>
      <c r="F8" s="4">
        <v>0.0013</v>
      </c>
      <c r="G8" s="12">
        <v>0.514</v>
      </c>
      <c r="H8" s="26">
        <v>0.0017</v>
      </c>
    </row>
    <row x14ac:dyDescent="0.25" r="9" customHeight="1" ht="17.25">
      <c r="A9" s="12">
        <v>0.246</v>
      </c>
      <c r="B9" s="26">
        <v>0.0006</v>
      </c>
      <c r="C9" s="12">
        <v>0.255</v>
      </c>
      <c r="D9" s="26">
        <v>0.0009</v>
      </c>
      <c r="E9" s="12">
        <v>0.391</v>
      </c>
      <c r="F9" s="4">
        <v>0.0016</v>
      </c>
      <c r="G9" s="12">
        <v>0.511</v>
      </c>
      <c r="H9" s="26">
        <v>0.0021</v>
      </c>
    </row>
    <row x14ac:dyDescent="0.25" r="10" customHeight="1" ht="17.25">
      <c r="A10" s="12">
        <v>0.246</v>
      </c>
      <c r="B10" s="26">
        <v>0.0011</v>
      </c>
      <c r="C10" s="12">
        <v>0.254</v>
      </c>
      <c r="D10" s="26">
        <v>0.0011</v>
      </c>
      <c r="E10" s="12">
        <v>0.39</v>
      </c>
      <c r="F10" s="4">
        <v>0.0014</v>
      </c>
      <c r="G10" s="12">
        <v>0.515</v>
      </c>
      <c r="H10" s="26">
        <v>0.0024</v>
      </c>
    </row>
    <row x14ac:dyDescent="0.25" r="11" customHeight="1" ht="17.25">
      <c r="A11" s="12">
        <v>0.248</v>
      </c>
      <c r="B11" s="26">
        <v>0.001</v>
      </c>
      <c r="C11" s="12">
        <v>0.252</v>
      </c>
      <c r="D11" s="26">
        <v>0.0009</v>
      </c>
      <c r="E11" s="12">
        <v>0.392</v>
      </c>
      <c r="F11" s="4">
        <v>0.0013</v>
      </c>
      <c r="G11" s="12">
        <v>0.509</v>
      </c>
      <c r="H11" s="26">
        <v>0.0018</v>
      </c>
    </row>
    <row x14ac:dyDescent="0.25" r="12" customHeight="1" ht="17.25">
      <c r="A12" s="12">
        <v>0.246</v>
      </c>
      <c r="B12" s="26">
        <v>0.0007</v>
      </c>
      <c r="C12" s="12">
        <v>0.25</v>
      </c>
      <c r="D12" s="26">
        <v>0.0008</v>
      </c>
      <c r="E12" s="12">
        <v>0.394</v>
      </c>
      <c r="F12" s="4">
        <v>0.0014</v>
      </c>
      <c r="G12" s="12">
        <v>0.516</v>
      </c>
      <c r="H12" s="26">
        <v>0.0011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4"/>
  <sheetViews>
    <sheetView workbookViewId="0"/>
  </sheetViews>
  <sheetFormatPr defaultRowHeight="15" x14ac:dyDescent="0.25"/>
  <cols>
    <col min="1" max="1" style="7" width="12.43357142857143" customWidth="1" bestFit="1"/>
    <col min="2" max="2" style="7" width="10.005" customWidth="1" bestFit="1"/>
    <col min="3" max="3" style="14" width="12.43357142857143" customWidth="1" bestFit="1"/>
    <col min="4" max="4" style="27" width="10.005" customWidth="1" bestFit="1"/>
    <col min="5" max="5" style="8" width="12.43357142857143" customWidth="1" bestFit="1"/>
    <col min="6" max="6" style="8" width="12.43357142857143" customWidth="1" bestFit="1"/>
    <col min="7" max="7" style="8" width="12.43357142857143" customWidth="1" bestFit="1"/>
  </cols>
  <sheetData>
    <row x14ac:dyDescent="0.25" r="1" customHeight="1" ht="17.25">
      <c r="A1" s="2" t="s">
        <v>31</v>
      </c>
      <c r="B1" s="2" t="s">
        <v>32</v>
      </c>
      <c r="C1" s="10" t="s">
        <v>33</v>
      </c>
      <c r="D1" s="25" t="s">
        <v>34</v>
      </c>
      <c r="E1" s="3" t="s">
        <v>2</v>
      </c>
      <c r="F1" s="3" t="s">
        <v>35</v>
      </c>
      <c r="G1" s="3" t="s">
        <v>36</v>
      </c>
    </row>
    <row x14ac:dyDescent="0.25" r="2" customHeight="1" ht="17.25">
      <c r="A2" s="4">
        <v>0.259</v>
      </c>
      <c r="B2" s="4">
        <v>0.0008</v>
      </c>
      <c r="C2" s="12">
        <v>0.393</v>
      </c>
      <c r="D2" s="26">
        <v>0.0013</v>
      </c>
      <c r="E2" s="5">
        <v>10</v>
      </c>
      <c r="F2" s="5">
        <v>253</v>
      </c>
      <c r="G2" s="5">
        <v>387</v>
      </c>
    </row>
    <row x14ac:dyDescent="0.25" r="3" customHeight="1" ht="17.25">
      <c r="A3" s="4">
        <v>0.257</v>
      </c>
      <c r="B3" s="4">
        <v>0.0006</v>
      </c>
      <c r="C3" s="12">
        <v>0.394</v>
      </c>
      <c r="D3" s="26">
        <v>0.0013</v>
      </c>
      <c r="E3" s="3"/>
      <c r="F3" s="3"/>
      <c r="G3" s="3"/>
    </row>
    <row x14ac:dyDescent="0.25" r="4" customHeight="1" ht="17.25">
      <c r="A4" s="4">
        <v>0.258</v>
      </c>
      <c r="B4" s="4">
        <v>0.0009</v>
      </c>
      <c r="C4" s="12">
        <v>0.389</v>
      </c>
      <c r="D4" s="26">
        <v>0.0011</v>
      </c>
      <c r="E4" s="3"/>
      <c r="F4" s="3"/>
      <c r="G4" s="3"/>
    </row>
    <row x14ac:dyDescent="0.25" r="5" customHeight="1" ht="17.25">
      <c r="A5" s="4">
        <v>0.261</v>
      </c>
      <c r="B5" s="4">
        <v>0.0007</v>
      </c>
      <c r="C5" s="12">
        <v>0.388</v>
      </c>
      <c r="D5" s="26">
        <v>0.0014</v>
      </c>
      <c r="E5" s="3"/>
      <c r="F5" s="3"/>
      <c r="G5" s="3"/>
    </row>
    <row x14ac:dyDescent="0.25" r="6" customHeight="1" ht="17.25">
      <c r="A6" s="4">
        <v>0.259</v>
      </c>
      <c r="B6" s="4">
        <v>0.0007</v>
      </c>
      <c r="C6" s="12">
        <v>0.385</v>
      </c>
      <c r="D6" s="26">
        <v>0.0012</v>
      </c>
      <c r="E6" s="3"/>
      <c r="F6" s="3"/>
      <c r="G6" s="3"/>
    </row>
    <row x14ac:dyDescent="0.25" r="7" customHeight="1" ht="17.25">
      <c r="A7" s="4">
        <v>0.258</v>
      </c>
      <c r="B7" s="4">
        <v>0.0007</v>
      </c>
      <c r="C7" s="12">
        <v>0.385</v>
      </c>
      <c r="D7" s="26">
        <v>0.001</v>
      </c>
      <c r="E7" s="3"/>
      <c r="F7" s="3"/>
      <c r="G7" s="3"/>
    </row>
    <row x14ac:dyDescent="0.25" r="8" customHeight="1" ht="17.25">
      <c r="A8" s="4">
        <v>0.255</v>
      </c>
      <c r="B8" s="4">
        <v>0.0006</v>
      </c>
      <c r="C8" s="4">
        <v>0.385</v>
      </c>
      <c r="D8" s="4">
        <v>0.0006</v>
      </c>
      <c r="E8" s="3"/>
      <c r="F8" s="3"/>
      <c r="G8" s="3"/>
    </row>
    <row x14ac:dyDescent="0.25" r="9" customHeight="1" ht="17.25">
      <c r="A9" s="4">
        <v>0.255</v>
      </c>
      <c r="B9" s="4">
        <v>0.0007</v>
      </c>
      <c r="C9" s="4">
        <v>0.384</v>
      </c>
      <c r="D9" s="4">
        <v>0.0008</v>
      </c>
      <c r="E9" s="3"/>
      <c r="F9" s="3"/>
      <c r="G9" s="3"/>
    </row>
    <row x14ac:dyDescent="0.25" r="10" customHeight="1" ht="17.25">
      <c r="A10" s="4">
        <v>0.258</v>
      </c>
      <c r="B10" s="4">
        <v>0.0007</v>
      </c>
      <c r="C10" s="12">
        <v>0.399</v>
      </c>
      <c r="D10" s="26">
        <v>0.0008</v>
      </c>
      <c r="E10" s="3"/>
      <c r="F10" s="3"/>
      <c r="G10" s="3"/>
    </row>
    <row x14ac:dyDescent="0.25" r="11" customHeight="1" ht="17.25">
      <c r="A11" s="4">
        <v>0.255</v>
      </c>
      <c r="B11" s="4">
        <v>0.0005</v>
      </c>
      <c r="C11" s="12">
        <v>0.387</v>
      </c>
      <c r="D11" s="26">
        <v>0.0009</v>
      </c>
      <c r="E11" s="3"/>
      <c r="F11" s="3"/>
      <c r="G11" s="3"/>
    </row>
    <row x14ac:dyDescent="0.25" r="12" customHeight="1" ht="17.25">
      <c r="A12" s="4">
        <v>0.257</v>
      </c>
      <c r="B12" s="4">
        <v>0.0017</v>
      </c>
      <c r="C12" s="12">
        <v>0.385</v>
      </c>
      <c r="D12" s="26">
        <v>0.0008</v>
      </c>
      <c r="E12" s="3"/>
      <c r="F12" s="3"/>
      <c r="G12" s="3"/>
    </row>
    <row x14ac:dyDescent="0.25" r="13" customHeight="1" ht="17.25">
      <c r="A13" s="2"/>
      <c r="B13" s="2"/>
      <c r="C13" s="10"/>
      <c r="D13" s="25"/>
      <c r="E13" s="3"/>
      <c r="F13" s="3"/>
      <c r="G13" s="3"/>
    </row>
    <row x14ac:dyDescent="0.25" r="14" customHeight="1" ht="17.25">
      <c r="A14" s="2"/>
      <c r="B14" s="2"/>
      <c r="C14" s="10"/>
      <c r="D14" s="25"/>
      <c r="E14" s="3"/>
      <c r="F14" s="3"/>
      <c r="G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2"/>
  <sheetViews>
    <sheetView workbookViewId="0"/>
  </sheetViews>
  <sheetFormatPr defaultRowHeight="15" x14ac:dyDescent="0.25"/>
  <cols>
    <col min="1" max="1" style="14" width="12.43357142857143" customWidth="1" bestFit="1"/>
    <col min="2" max="2" style="14" width="12.43357142857143" customWidth="1" bestFit="1"/>
    <col min="3" max="3" style="7" width="12.43357142857143" customWidth="1" bestFit="1"/>
    <col min="4" max="4" style="7" width="12.43357142857143" customWidth="1" bestFit="1"/>
    <col min="5" max="5" style="24" width="12.43357142857143" customWidth="1" bestFit="1"/>
    <col min="6" max="6" style="24" width="12.43357142857143" customWidth="1" bestFit="1"/>
    <col min="7" max="7" style="24" width="12.43357142857143" customWidth="1" bestFit="1"/>
    <col min="8" max="8" style="7" width="12.43357142857143" customWidth="1" bestFit="1"/>
  </cols>
  <sheetData>
    <row x14ac:dyDescent="0.25" r="1" customHeight="1" ht="17.25">
      <c r="A1" s="10" t="s">
        <v>30</v>
      </c>
      <c r="B1" s="10" t="s">
        <v>14</v>
      </c>
      <c r="C1" s="2" t="s">
        <v>25</v>
      </c>
      <c r="D1" s="2" t="s">
        <v>29</v>
      </c>
      <c r="E1" s="23" t="s">
        <v>18</v>
      </c>
      <c r="F1" s="23" t="s">
        <v>19</v>
      </c>
      <c r="G1" s="23" t="s">
        <v>20</v>
      </c>
      <c r="H1" s="2" t="s">
        <v>1</v>
      </c>
    </row>
    <row x14ac:dyDescent="0.25" r="2" customHeight="1" ht="17.25">
      <c r="A2" s="12">
        <v>0.28</v>
      </c>
      <c r="B2" s="12">
        <v>-0.27</v>
      </c>
      <c r="C2" s="4">
        <f>$H$2*(B2-A2)</f>
      </c>
      <c r="D2" s="4">
        <v>-0.14</v>
      </c>
      <c r="E2" s="19">
        <v>0.0006</v>
      </c>
      <c r="F2" s="19">
        <f>0.5*$H$2*B2*B2</f>
      </c>
      <c r="G2" s="19">
        <f>F2-E2</f>
      </c>
      <c r="H2" s="4">
        <v>0.255</v>
      </c>
    </row>
    <row x14ac:dyDescent="0.25" r="3" customHeight="1" ht="17.25">
      <c r="A3" s="12">
        <v>0.142</v>
      </c>
      <c r="B3" s="12">
        <v>-0.12</v>
      </c>
      <c r="C3" s="4">
        <f>$H$2*(B3-A3)</f>
      </c>
      <c r="D3" s="4">
        <v>-0.06</v>
      </c>
      <c r="E3" s="19">
        <v>0.0008</v>
      </c>
      <c r="F3" s="19">
        <f>0.5*$H$2*B3*B3</f>
      </c>
      <c r="G3" s="19">
        <f>F3-E3</f>
      </c>
      <c r="H3" s="2"/>
    </row>
    <row x14ac:dyDescent="0.25" r="4" customHeight="1" ht="17.25">
      <c r="A4" s="12">
        <v>0.207</v>
      </c>
      <c r="B4" s="12">
        <v>-0.191</v>
      </c>
      <c r="C4" s="4">
        <f>$H$2*(B4-A4)</f>
      </c>
      <c r="D4" s="4">
        <v>-0.1</v>
      </c>
      <c r="E4" s="19">
        <f>0.5*$H$2*A4*A4</f>
      </c>
      <c r="F4" s="19">
        <f>0.5*$H$2*B4*B4</f>
      </c>
      <c r="G4" s="19">
        <f>F4-E4</f>
      </c>
      <c r="H4" s="2"/>
    </row>
    <row x14ac:dyDescent="0.25" r="5" customHeight="1" ht="17.25">
      <c r="A5" s="12">
        <v>0.304</v>
      </c>
      <c r="B5" s="12">
        <v>-0.292</v>
      </c>
      <c r="C5" s="4">
        <f>$H$2*(B5-A5)</f>
      </c>
      <c r="D5" s="4">
        <v>-0.15</v>
      </c>
      <c r="E5" s="19">
        <f>0.5*$H$2*A5*A5</f>
      </c>
      <c r="F5" s="19">
        <f>0.5*$H$2*B5*B5</f>
      </c>
      <c r="G5" s="19">
        <f>F5-E5</f>
      </c>
      <c r="H5" s="2"/>
    </row>
    <row x14ac:dyDescent="0.25" r="6" customHeight="1" ht="17.25">
      <c r="A6" s="12">
        <v>0.416</v>
      </c>
      <c r="B6" s="12">
        <v>-0.405</v>
      </c>
      <c r="C6" s="4">
        <f>$H$2*(B6-A6)</f>
      </c>
      <c r="D6" s="4">
        <v>-0.2</v>
      </c>
      <c r="E6" s="19">
        <f>0.5*$H$2*A6*A6</f>
      </c>
      <c r="F6" s="19">
        <f>0.5*$H$2*B6*B6</f>
      </c>
      <c r="G6" s="19">
        <f>F6-E6</f>
      </c>
      <c r="H6" s="2"/>
    </row>
    <row x14ac:dyDescent="0.25" r="7" customHeight="1" ht="17.25">
      <c r="A7" s="10"/>
      <c r="B7" s="10"/>
      <c r="C7" s="2"/>
      <c r="D7" s="2"/>
      <c r="E7" s="23"/>
      <c r="F7" s="23"/>
      <c r="G7" s="23"/>
      <c r="H7" s="2"/>
    </row>
    <row x14ac:dyDescent="0.25" r="8" customHeight="1" ht="17.25">
      <c r="A8" s="10"/>
      <c r="B8" s="10"/>
      <c r="C8" s="2"/>
      <c r="D8" s="2"/>
      <c r="E8" s="23"/>
      <c r="F8" s="23"/>
      <c r="G8" s="23"/>
      <c r="H8" s="2"/>
    </row>
    <row x14ac:dyDescent="0.25" r="9" customHeight="1" ht="17.25">
      <c r="A9" s="10"/>
      <c r="B9" s="10"/>
      <c r="C9" s="2"/>
      <c r="D9" s="2"/>
      <c r="E9" s="23"/>
      <c r="F9" s="23"/>
      <c r="G9" s="23"/>
      <c r="H9" s="2"/>
    </row>
    <row x14ac:dyDescent="0.25" r="10" customHeight="1" ht="17.25">
      <c r="A10" s="10"/>
      <c r="B10" s="10"/>
      <c r="C10" s="2"/>
      <c r="D10" s="2"/>
      <c r="E10" s="23"/>
      <c r="F10" s="23"/>
      <c r="G10" s="23"/>
      <c r="H10" s="2"/>
    </row>
    <row x14ac:dyDescent="0.25" r="11" customHeight="1" ht="17.25">
      <c r="A11" s="10"/>
      <c r="B11" s="10"/>
      <c r="C11" s="2"/>
      <c r="D11" s="2"/>
      <c r="E11" s="23"/>
      <c r="F11" s="23"/>
      <c r="G11" s="23"/>
      <c r="H11" s="2"/>
    </row>
    <row x14ac:dyDescent="0.25" r="12" customHeight="1" ht="17.25">
      <c r="A12" s="10"/>
      <c r="B12" s="10"/>
      <c r="C12" s="2"/>
      <c r="D12" s="2"/>
      <c r="E12" s="23"/>
      <c r="F12" s="23"/>
      <c r="G12" s="23"/>
      <c r="H1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2"/>
  <sheetViews>
    <sheetView workbookViewId="0"/>
  </sheetViews>
  <sheetFormatPr defaultRowHeight="15" x14ac:dyDescent="0.25"/>
  <cols>
    <col min="1" max="1" style="21" width="12.43357142857143" customWidth="1" bestFit="1"/>
    <col min="2" max="2" style="21" width="12.43357142857143" customWidth="1" bestFit="1"/>
    <col min="3" max="3" style="6" width="12.43357142857143" customWidth="1" bestFit="1"/>
    <col min="4" max="4" style="6" width="12.43357142857143" customWidth="1" bestFit="1"/>
    <col min="5" max="5" style="22" width="14.576428571428572" customWidth="1" bestFit="1"/>
    <col min="6" max="6" style="22" width="12.43357142857143" customWidth="1" bestFit="1"/>
    <col min="7" max="7" style="22" width="12.43357142857143" customWidth="1" bestFit="1"/>
    <col min="8" max="8" style="14" width="12.43357142857143" customWidth="1" bestFit="1"/>
    <col min="9" max="9" style="16" width="12.43357142857143" customWidth="1" bestFit="1"/>
  </cols>
  <sheetData>
    <row x14ac:dyDescent="0.25" r="1" customHeight="1" ht="17.25">
      <c r="A1" s="17" t="s">
        <v>28</v>
      </c>
      <c r="B1" s="17" t="s">
        <v>14</v>
      </c>
      <c r="C1" s="1" t="s">
        <v>25</v>
      </c>
      <c r="D1" s="1" t="s">
        <v>29</v>
      </c>
      <c r="E1" s="18" t="s">
        <v>18</v>
      </c>
      <c r="F1" s="18" t="s">
        <v>19</v>
      </c>
      <c r="G1" s="18" t="s">
        <v>20</v>
      </c>
      <c r="H1" s="10" t="s">
        <v>1</v>
      </c>
      <c r="I1" s="15"/>
    </row>
    <row x14ac:dyDescent="0.25" r="2" customHeight="1" ht="17.25">
      <c r="A2" s="12">
        <v>0.327</v>
      </c>
      <c r="B2" s="12">
        <v>-0.309</v>
      </c>
      <c r="C2" s="4">
        <f>$H$2*(-A2+B2)</f>
      </c>
      <c r="D2" s="4">
        <v>-0.14</v>
      </c>
      <c r="E2" s="19">
        <f>0.5*$H$2*A2*A2</f>
      </c>
      <c r="F2" s="19">
        <f>0.5*$H$2*B2*B2</f>
      </c>
      <c r="G2" s="19">
        <f>F2-E2</f>
      </c>
      <c r="H2" s="12">
        <v>0.27</v>
      </c>
      <c r="I2" s="19"/>
    </row>
    <row x14ac:dyDescent="0.25" r="3" customHeight="1" ht="17.25">
      <c r="A3" s="12">
        <v>0.37</v>
      </c>
      <c r="B3" s="12">
        <v>-0.359</v>
      </c>
      <c r="C3" s="4">
        <f>$H$2*(-A3+B3)</f>
      </c>
      <c r="D3" s="4">
        <v>-0.15</v>
      </c>
      <c r="E3" s="19">
        <f>0.5*$H$2*A3*A3</f>
      </c>
      <c r="F3" s="19">
        <f>0.5*$H$2*B3*B3</f>
      </c>
      <c r="G3" s="19">
        <f>F3-E3</f>
      </c>
      <c r="H3" s="10"/>
      <c r="I3" s="15"/>
    </row>
    <row x14ac:dyDescent="0.25" r="4" customHeight="1" ht="17.25">
      <c r="A4" s="12">
        <v>0.259</v>
      </c>
      <c r="B4" s="12">
        <v>-0.248</v>
      </c>
      <c r="C4" s="4">
        <f>$H$2*(-A4+B4)</f>
      </c>
      <c r="D4" s="4">
        <v>-0.15</v>
      </c>
      <c r="E4" s="19">
        <f>0.5*$H$2*A4*A4</f>
      </c>
      <c r="F4" s="19">
        <f>0.5*$H$2*B4*B4</f>
      </c>
      <c r="G4" s="19">
        <f>F4-E4</f>
      </c>
      <c r="H4" s="10"/>
      <c r="I4" s="15"/>
    </row>
    <row x14ac:dyDescent="0.25" r="5" customHeight="1" ht="17.25">
      <c r="A5" s="12">
        <v>0.364</v>
      </c>
      <c r="B5" s="12">
        <v>-0.356</v>
      </c>
      <c r="C5" s="4">
        <f>$H$2*(-A5+B5)</f>
      </c>
      <c r="D5" s="4">
        <v>-0.15</v>
      </c>
      <c r="E5" s="19">
        <f>0.5*$H$2*A5*A5</f>
      </c>
      <c r="F5" s="19">
        <f>0.5*$H$2*B5*B5</f>
      </c>
      <c r="G5" s="19">
        <f>F5-E5</f>
      </c>
      <c r="H5" s="10"/>
      <c r="I5" s="15"/>
    </row>
    <row x14ac:dyDescent="0.25" r="6" customHeight="1" ht="17.25">
      <c r="A6" s="12">
        <v>0.308</v>
      </c>
      <c r="B6" s="12">
        <v>-0.295</v>
      </c>
      <c r="C6" s="4">
        <f>$H$2*(-A6+B6)</f>
      </c>
      <c r="D6" s="4">
        <v>-0.14</v>
      </c>
      <c r="E6" s="19">
        <f>0.5*$H$2*A6*A6</f>
      </c>
      <c r="F6" s="19">
        <f>0.5*$H$2*B6*B6</f>
      </c>
      <c r="G6" s="19">
        <f>F6-E6</f>
      </c>
      <c r="H6" s="10"/>
      <c r="I6" s="15"/>
    </row>
    <row x14ac:dyDescent="0.25" r="7" customHeight="1" ht="17.25">
      <c r="A7" s="12">
        <v>0.393</v>
      </c>
      <c r="B7" s="12">
        <v>-0.387</v>
      </c>
      <c r="C7" s="4">
        <f>$H$2*(-A7+B7)</f>
      </c>
      <c r="D7" s="4">
        <v>-0.17</v>
      </c>
      <c r="E7" s="19">
        <f>0.5*$H$2*A7*A7</f>
      </c>
      <c r="F7" s="19">
        <f>0.5*$H$2*B7*B7</f>
      </c>
      <c r="G7" s="19">
        <f>F7-E7</f>
      </c>
      <c r="H7" s="10"/>
      <c r="I7" s="15"/>
    </row>
    <row x14ac:dyDescent="0.25" r="8" customHeight="1" ht="17.25">
      <c r="A8" s="12">
        <v>0.503</v>
      </c>
      <c r="B8" s="12">
        <v>-0.502</v>
      </c>
      <c r="C8" s="4">
        <f>$H$2*(-A8+B8)</f>
      </c>
      <c r="D8" s="4">
        <v>-0.24</v>
      </c>
      <c r="E8" s="19">
        <f>0.5*$H$2*A8*A8</f>
      </c>
      <c r="F8" s="19">
        <f>0.5*$H$2*B8*B8</f>
      </c>
      <c r="G8" s="19">
        <f>F8-E8</f>
      </c>
      <c r="H8" s="10"/>
      <c r="I8" s="15"/>
    </row>
    <row x14ac:dyDescent="0.25" r="9" customHeight="1" ht="17.25">
      <c r="A9" s="12">
        <v>0.476</v>
      </c>
      <c r="B9" s="12">
        <v>-0.457</v>
      </c>
      <c r="C9" s="4">
        <f>$H$2*(-A9+B9)</f>
      </c>
      <c r="D9" s="4">
        <v>-0.27</v>
      </c>
      <c r="E9" s="19">
        <f>0.5*$H$2*A9*A9</f>
      </c>
      <c r="F9" s="19">
        <f>0.5*$H$2*B9*B9</f>
      </c>
      <c r="G9" s="19">
        <f>F9-E9</f>
      </c>
      <c r="H9" s="10"/>
      <c r="I9" s="15"/>
    </row>
    <row x14ac:dyDescent="0.25" r="10" customHeight="1" ht="17.25">
      <c r="A10" s="12">
        <v>0.313</v>
      </c>
      <c r="B10" s="12">
        <v>-0.312</v>
      </c>
      <c r="C10" s="4">
        <f>$H$2*(-A10+B10)</f>
      </c>
      <c r="D10" s="4">
        <v>-0.16</v>
      </c>
      <c r="E10" s="19">
        <f>0.5*$H$2*A10*A10</f>
      </c>
      <c r="F10" s="19">
        <f>0.5*$H$2*B10*B10</f>
      </c>
      <c r="G10" s="19">
        <f>F10-E10</f>
      </c>
      <c r="H10" s="10"/>
      <c r="I10" s="15"/>
    </row>
    <row x14ac:dyDescent="0.25" r="11" customHeight="1" ht="17.25">
      <c r="A11" s="12">
        <v>0.44</v>
      </c>
      <c r="B11" s="12">
        <v>-0.439</v>
      </c>
      <c r="C11" s="4">
        <f>$H$2*(-A11+B11)</f>
      </c>
      <c r="D11" s="4">
        <v>-0.22</v>
      </c>
      <c r="E11" s="19">
        <f>0.5*$H$2*A11*A11</f>
      </c>
      <c r="F11" s="19">
        <f>0.5*$H$2*B11*B11</f>
      </c>
      <c r="G11" s="19">
        <f>F11-E11</f>
      </c>
      <c r="H11" s="10"/>
      <c r="I11" s="15"/>
    </row>
    <row x14ac:dyDescent="0.25" r="12" customHeight="1" ht="17.25">
      <c r="A12" s="12">
        <v>0.332</v>
      </c>
      <c r="B12" s="12">
        <v>-0.312</v>
      </c>
      <c r="C12" s="4">
        <f>$H$2*(-A12+B12)</f>
      </c>
      <c r="D12" s="4">
        <v>-0.2</v>
      </c>
      <c r="E12" s="19">
        <f>0.5*$H$2*A12*A12</f>
      </c>
      <c r="F12" s="19">
        <f>0.5*$H$2*B12*B12</f>
      </c>
      <c r="G12" s="19">
        <f>F12-E12</f>
      </c>
      <c r="H12" s="10"/>
      <c r="I1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1"/>
  <sheetViews>
    <sheetView workbookViewId="0"/>
  </sheetViews>
  <sheetFormatPr defaultRowHeight="15" x14ac:dyDescent="0.25"/>
  <cols>
    <col min="1" max="1" style="14" width="12.43357142857143" customWidth="1" bestFit="1"/>
    <col min="2" max="2" style="14" width="12.43357142857143" customWidth="1" bestFit="1"/>
    <col min="3" max="3" style="14" width="12.43357142857143" customWidth="1" bestFit="1"/>
    <col min="4" max="4" style="14" width="12.43357142857143" customWidth="1" bestFit="1"/>
    <col min="5" max="5" style="24" width="12.43357142857143" customWidth="1" bestFit="1"/>
    <col min="6" max="6" style="24" width="12.43357142857143" customWidth="1" bestFit="1"/>
    <col min="7" max="7" style="14" width="12.43357142857143" customWidth="1" bestFit="1"/>
    <col min="8" max="8" style="24" width="12.43357142857143" customWidth="1" bestFit="1"/>
    <col min="9" max="9" style="24" width="12.43357142857143" customWidth="1" bestFit="1"/>
    <col min="10" max="10" style="14" width="12.43357142857143" customWidth="1" bestFit="1"/>
  </cols>
  <sheetData>
    <row x14ac:dyDescent="0.25" r="1" customHeight="1" ht="17.25">
      <c r="A1" s="10" t="s">
        <v>11</v>
      </c>
      <c r="B1" s="10" t="s">
        <v>9</v>
      </c>
      <c r="C1" s="10" t="s">
        <v>26</v>
      </c>
      <c r="D1" s="10" t="s">
        <v>27</v>
      </c>
      <c r="E1" s="23" t="s">
        <v>18</v>
      </c>
      <c r="F1" s="23" t="s">
        <v>19</v>
      </c>
      <c r="G1" s="10" t="s">
        <v>20</v>
      </c>
      <c r="H1" s="23" t="s">
        <v>23</v>
      </c>
      <c r="I1" s="23" t="s">
        <v>24</v>
      </c>
      <c r="J1" s="10" t="s">
        <v>25</v>
      </c>
    </row>
    <row x14ac:dyDescent="0.25" r="2" customHeight="1" ht="17.25">
      <c r="A2" s="12">
        <v>0.449</v>
      </c>
      <c r="B2" s="12">
        <v>0.466</v>
      </c>
      <c r="C2" s="12">
        <v>0.273</v>
      </c>
      <c r="D2" s="12">
        <v>0.27</v>
      </c>
      <c r="E2" s="19">
        <f>0.5*($D$2)*B2*B2</f>
      </c>
      <c r="F2" s="19">
        <f>0.5*$C$2*A2*A2</f>
      </c>
      <c r="G2" s="12">
        <f>F2-E2</f>
      </c>
      <c r="H2" s="19">
        <f>$D$2*B2</f>
      </c>
      <c r="I2" s="19">
        <f>$C$2*A2</f>
      </c>
      <c r="J2" s="12">
        <f>I2-H2</f>
      </c>
    </row>
    <row x14ac:dyDescent="0.25" r="3" customHeight="1" ht="17.25">
      <c r="A3" s="12">
        <v>0.63</v>
      </c>
      <c r="B3" s="12">
        <v>0.658</v>
      </c>
      <c r="C3" s="10"/>
      <c r="D3" s="10"/>
      <c r="E3" s="19">
        <f>0.5*($D$2)*B3*B3</f>
      </c>
      <c r="F3" s="19">
        <f>0.5*$C$2*A3*A3</f>
      </c>
      <c r="G3" s="12">
        <f>F3-E3</f>
      </c>
      <c r="H3" s="19">
        <f>$D$2*B3</f>
      </c>
      <c r="I3" s="19">
        <f>$C$2*A3</f>
      </c>
      <c r="J3" s="12">
        <f>I3-H3</f>
      </c>
    </row>
    <row x14ac:dyDescent="0.25" r="4" customHeight="1" ht="17.25">
      <c r="A4" s="12">
        <v>0.624</v>
      </c>
      <c r="B4" s="12">
        <v>0.648</v>
      </c>
      <c r="C4" s="10"/>
      <c r="D4" s="10"/>
      <c r="E4" s="19">
        <f>0.5*($D$2)*B4*B4</f>
      </c>
      <c r="F4" s="19">
        <f>0.5*$C$2*A4*A4</f>
      </c>
      <c r="G4" s="12">
        <f>F4-E4</f>
      </c>
      <c r="H4" s="19">
        <f>$D$2*B4</f>
      </c>
      <c r="I4" s="19">
        <f>$C$2*A4</f>
      </c>
      <c r="J4" s="12">
        <f>I4-H4</f>
      </c>
    </row>
    <row x14ac:dyDescent="0.25" r="5" customHeight="1" ht="17.25">
      <c r="A5" s="12">
        <v>0.57</v>
      </c>
      <c r="B5" s="12">
        <v>0.594</v>
      </c>
      <c r="C5" s="10"/>
      <c r="D5" s="10"/>
      <c r="E5" s="19">
        <f>0.5*($D$2)*B5*B5</f>
      </c>
      <c r="F5" s="19">
        <f>0.5*$C$2*A5*A5</f>
      </c>
      <c r="G5" s="12">
        <f>F5-E5</f>
      </c>
      <c r="H5" s="19">
        <f>$D$2*B5</f>
      </c>
      <c r="I5" s="19">
        <f>$C$2*A5</f>
      </c>
      <c r="J5" s="12">
        <f>I5-H5</f>
      </c>
    </row>
    <row x14ac:dyDescent="0.25" r="6" customHeight="1" ht="17.25">
      <c r="A6" s="12">
        <v>0.588</v>
      </c>
      <c r="B6" s="12">
        <v>0.609</v>
      </c>
      <c r="C6" s="10"/>
      <c r="D6" s="10"/>
      <c r="E6" s="19">
        <f>0.5*($D$2)*B6*B6</f>
      </c>
      <c r="F6" s="19">
        <f>0.5*$C$2*A6*A6</f>
      </c>
      <c r="G6" s="12">
        <f>F6-E6</f>
      </c>
      <c r="H6" s="19">
        <f>$D$2*B6</f>
      </c>
      <c r="I6" s="19">
        <f>$C$2*A6</f>
      </c>
      <c r="J6" s="12">
        <f>I6-H6</f>
      </c>
    </row>
    <row x14ac:dyDescent="0.25" r="7" customHeight="1" ht="17.25">
      <c r="A7" s="12">
        <v>0.809</v>
      </c>
      <c r="B7" s="12">
        <v>0.837</v>
      </c>
      <c r="C7" s="10"/>
      <c r="D7" s="10"/>
      <c r="E7" s="19">
        <f>0.5*($D$2)*B7*B7</f>
      </c>
      <c r="F7" s="19">
        <f>0.5*$C$2*A7*A7</f>
      </c>
      <c r="G7" s="12">
        <f>F7-E7</f>
      </c>
      <c r="H7" s="19">
        <f>$D$2*B7</f>
      </c>
      <c r="I7" s="19">
        <f>$C$2*A7</f>
      </c>
      <c r="J7" s="12">
        <f>I7-H7</f>
      </c>
    </row>
    <row x14ac:dyDescent="0.25" r="8" customHeight="1" ht="17.25">
      <c r="A8" s="12">
        <v>0.863</v>
      </c>
      <c r="B8" s="12">
        <v>0.878</v>
      </c>
      <c r="C8" s="10"/>
      <c r="D8" s="10"/>
      <c r="E8" s="19">
        <f>0.5*($D$2)*B8*B8</f>
      </c>
      <c r="F8" s="19">
        <f>0.5*$C$2*A8*A8</f>
      </c>
      <c r="G8" s="12">
        <f>F8-E8</f>
      </c>
      <c r="H8" s="19">
        <f>$D$2*B8</f>
      </c>
      <c r="I8" s="19">
        <f>$C$2*A8</f>
      </c>
      <c r="J8" s="12">
        <f>I8-H8</f>
      </c>
    </row>
    <row x14ac:dyDescent="0.25" r="9" customHeight="1" ht="17.25">
      <c r="A9" s="12">
        <v>0.663</v>
      </c>
      <c r="B9" s="12">
        <v>0.691</v>
      </c>
      <c r="C9" s="10"/>
      <c r="D9" s="10"/>
      <c r="E9" s="19">
        <f>0.5*($D$2)*B9*B9</f>
      </c>
      <c r="F9" s="19">
        <f>0.5*$C$2*A9*A9</f>
      </c>
      <c r="G9" s="12">
        <f>F9-E9</f>
      </c>
      <c r="H9" s="19">
        <f>$D$2*B9</f>
      </c>
      <c r="I9" s="19">
        <f>$C$2*A9</f>
      </c>
      <c r="J9" s="12">
        <f>I9-H9</f>
      </c>
    </row>
    <row x14ac:dyDescent="0.25" r="10" customHeight="1" ht="17.25">
      <c r="A10" s="12"/>
      <c r="B10" s="12"/>
      <c r="C10" s="10"/>
      <c r="D10" s="10"/>
      <c r="E10" s="23"/>
      <c r="F10" s="23"/>
      <c r="G10" s="10"/>
      <c r="H10" s="23"/>
      <c r="I10" s="23"/>
      <c r="J10" s="10"/>
    </row>
    <row x14ac:dyDescent="0.25" r="11" customHeight="1" ht="17.25">
      <c r="A11" s="10"/>
      <c r="B11" s="10"/>
      <c r="C11" s="10"/>
      <c r="D11" s="10"/>
      <c r="E11" s="23"/>
      <c r="F11" s="23"/>
      <c r="G11" s="10"/>
      <c r="H11" s="23"/>
      <c r="I11" s="23"/>
      <c r="J1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0"/>
  <sheetViews>
    <sheetView workbookViewId="0"/>
  </sheetViews>
  <sheetFormatPr defaultRowHeight="15" x14ac:dyDescent="0.25"/>
  <cols>
    <col min="1" max="1" style="21" width="12.43357142857143" customWidth="1" bestFit="1"/>
    <col min="2" max="2" style="21" width="12.43357142857143" customWidth="1" bestFit="1"/>
    <col min="3" max="3" style="14" width="12.43357142857143" customWidth="1" bestFit="1"/>
    <col min="4" max="4" style="14" width="12.43357142857143" customWidth="1" bestFit="1"/>
    <col min="5" max="5" style="8" width="12.43357142857143" customWidth="1" bestFit="1"/>
    <col min="6" max="6" style="22" width="12.43357142857143" customWidth="1" bestFit="1"/>
    <col min="7" max="7" style="22" width="12.43357142857143" customWidth="1" bestFit="1"/>
    <col min="8" max="8" style="21" width="12.43357142857143" customWidth="1" bestFit="1"/>
    <col min="9" max="9" style="21" width="12.43357142857143" customWidth="1" bestFit="1"/>
    <col min="10" max="10" style="6" width="12.43357142857143" customWidth="1" bestFit="1"/>
    <col min="11" max="11" style="21" width="12.43357142857143" customWidth="1" bestFit="1"/>
    <col min="12" max="12" style="21" width="12.43357142857143" customWidth="1" bestFit="1"/>
    <col min="13" max="13" style="21" width="12.43357142857143" customWidth="1" bestFit="1"/>
  </cols>
  <sheetData>
    <row x14ac:dyDescent="0.25" r="1" customHeight="1" ht="17.25">
      <c r="A1" s="17" t="s">
        <v>15</v>
      </c>
      <c r="B1" s="17" t="s">
        <v>16</v>
      </c>
      <c r="C1" s="10" t="s">
        <v>12</v>
      </c>
      <c r="D1" s="10" t="s">
        <v>13</v>
      </c>
      <c r="E1" s="3" t="s">
        <v>17</v>
      </c>
      <c r="F1" s="18" t="s">
        <v>18</v>
      </c>
      <c r="G1" s="18" t="s">
        <v>19</v>
      </c>
      <c r="H1" s="17" t="s">
        <v>20</v>
      </c>
      <c r="I1" s="17" t="s">
        <v>21</v>
      </c>
      <c r="J1" s="1" t="s">
        <v>22</v>
      </c>
      <c r="K1" s="17" t="s">
        <v>23</v>
      </c>
      <c r="L1" s="17" t="s">
        <v>24</v>
      </c>
      <c r="M1" s="17" t="s">
        <v>25</v>
      </c>
    </row>
    <row x14ac:dyDescent="0.25" r="2" customHeight="1" ht="17.25">
      <c r="A2" s="12">
        <v>-0.37</v>
      </c>
      <c r="B2" s="12">
        <v>-0.178</v>
      </c>
      <c r="C2" s="12">
        <v>0.25</v>
      </c>
      <c r="D2" s="12">
        <v>0.247</v>
      </c>
      <c r="E2" s="5">
        <v>0</v>
      </c>
      <c r="F2" s="19">
        <f>0.5*$D$2*A2*A2</f>
      </c>
      <c r="G2" s="19">
        <f>0.5*($C$2+$D$2)*B2*B2</f>
      </c>
      <c r="H2" s="12">
        <f>G2-F2</f>
      </c>
      <c r="I2" s="12">
        <f>B2-A2</f>
      </c>
      <c r="J2" s="20">
        <f>I2/A2</f>
      </c>
      <c r="K2" s="12">
        <f>$D$2*A2</f>
      </c>
      <c r="L2" s="12">
        <f>($C$2+$D$2)*B2</f>
      </c>
      <c r="M2" s="12">
        <f>L2-K2</f>
      </c>
    </row>
    <row x14ac:dyDescent="0.25" r="3" customHeight="1" ht="17.25">
      <c r="A3" s="12">
        <v>-0.502</v>
      </c>
      <c r="B3" s="12">
        <v>-0.243</v>
      </c>
      <c r="C3" s="10"/>
      <c r="D3" s="10"/>
      <c r="E3" s="3"/>
      <c r="F3" s="19">
        <f>0.5*$D$2*A3*A3</f>
      </c>
      <c r="G3" s="19">
        <f>0.5*($C$2+$D$2)*B3*B3</f>
      </c>
      <c r="H3" s="12">
        <f>G3-F3</f>
      </c>
      <c r="I3" s="12">
        <f>B3-A3</f>
      </c>
      <c r="J3" s="20">
        <f>I3/A3</f>
      </c>
      <c r="K3" s="12">
        <f>$D$2*A3</f>
      </c>
      <c r="L3" s="12">
        <f>($C$2+$D$2)*B3</f>
      </c>
      <c r="M3" s="12">
        <f>L3-K3</f>
      </c>
    </row>
    <row x14ac:dyDescent="0.25" r="4" customHeight="1" ht="17.25">
      <c r="A4" s="12">
        <v>-0.615</v>
      </c>
      <c r="B4" s="12">
        <v>-0.302</v>
      </c>
      <c r="C4" s="10"/>
      <c r="D4" s="10"/>
      <c r="E4" s="3"/>
      <c r="F4" s="19">
        <f>0.5*$D$2*A4*A4</f>
      </c>
      <c r="G4" s="19">
        <f>0.5*($C$2+$D$2)*B4*B4</f>
      </c>
      <c r="H4" s="12">
        <f>G4-F4</f>
      </c>
      <c r="I4" s="12">
        <f>B4-A4</f>
      </c>
      <c r="J4" s="20">
        <f>I4/A4</f>
      </c>
      <c r="K4" s="12">
        <f>$D$2*A4</f>
      </c>
      <c r="L4" s="12">
        <f>($C$2+$D$2)*B4</f>
      </c>
      <c r="M4" s="12">
        <f>L4-K4</f>
      </c>
    </row>
    <row x14ac:dyDescent="0.25" r="5" customHeight="1" ht="17.25">
      <c r="A5" s="12">
        <v>-0.656</v>
      </c>
      <c r="B5" s="12">
        <v>-0.32</v>
      </c>
      <c r="C5" s="10"/>
      <c r="D5" s="10"/>
      <c r="E5" s="3"/>
      <c r="F5" s="19">
        <f>0.5*$D$2*A5*A5</f>
      </c>
      <c r="G5" s="19">
        <f>0.5*($C$2+$D$2)*B5*B5</f>
      </c>
      <c r="H5" s="12">
        <f>G5-F5</f>
      </c>
      <c r="I5" s="12">
        <f>B5-A5</f>
      </c>
      <c r="J5" s="20">
        <f>I5/A5</f>
      </c>
      <c r="K5" s="12">
        <f>$D$2*A5</f>
      </c>
      <c r="L5" s="12">
        <f>($C$2+$D$2)*B5</f>
      </c>
      <c r="M5" s="12">
        <f>L5-K5</f>
      </c>
    </row>
    <row x14ac:dyDescent="0.25" r="6" customHeight="1" ht="17.25">
      <c r="A6" s="12">
        <v>-0.547</v>
      </c>
      <c r="B6" s="12">
        <v>-0.264</v>
      </c>
      <c r="C6" s="10"/>
      <c r="D6" s="10"/>
      <c r="E6" s="3"/>
      <c r="F6" s="19">
        <f>0.5*$D$2*A6*A6</f>
      </c>
      <c r="G6" s="19">
        <f>0.5*($C$2+$D$2)*B6*B6</f>
      </c>
      <c r="H6" s="12">
        <f>G6-F6</f>
      </c>
      <c r="I6" s="12">
        <f>B6-A6</f>
      </c>
      <c r="J6" s="20">
        <f>I6/A6</f>
      </c>
      <c r="K6" s="12">
        <f>$D$2*A6</f>
      </c>
      <c r="L6" s="12">
        <f>($C$2+$D$2)*B6</f>
      </c>
      <c r="M6" s="12">
        <f>L6-K6</f>
      </c>
    </row>
    <row x14ac:dyDescent="0.25" r="7" customHeight="1" ht="17.25">
      <c r="A7" s="12">
        <v>-0.679</v>
      </c>
      <c r="B7" s="12">
        <v>-0.33</v>
      </c>
      <c r="C7" s="10"/>
      <c r="D7" s="10"/>
      <c r="E7" s="3"/>
      <c r="F7" s="19">
        <f>0.5*$D$2*A7*A7</f>
      </c>
      <c r="G7" s="19">
        <f>0.5*($C$2+$D$2)*B7*B7</f>
      </c>
      <c r="H7" s="12">
        <f>G7-F7</f>
      </c>
      <c r="I7" s="12">
        <f>B7-A7</f>
      </c>
      <c r="J7" s="20">
        <f>I7/A7</f>
      </c>
      <c r="K7" s="12">
        <f>$D$2*A7</f>
      </c>
      <c r="L7" s="12">
        <f>($C$2+$D$2)*B7</f>
      </c>
      <c r="M7" s="12">
        <f>L7-K7</f>
      </c>
    </row>
    <row x14ac:dyDescent="0.25" r="8" customHeight="1" ht="17.25">
      <c r="A8" s="12">
        <v>-0.556</v>
      </c>
      <c r="B8" s="12">
        <v>-0.269</v>
      </c>
      <c r="C8" s="10"/>
      <c r="D8" s="10"/>
      <c r="E8" s="3"/>
      <c r="F8" s="19">
        <f>0.5*$D$2*A8*A8</f>
      </c>
      <c r="G8" s="19">
        <f>0.5*($C$2+$D$2)*B8*B8</f>
      </c>
      <c r="H8" s="12">
        <f>G8-F8</f>
      </c>
      <c r="I8" s="12">
        <f>B8-A8</f>
      </c>
      <c r="J8" s="20">
        <f>I8/A8</f>
      </c>
      <c r="K8" s="12">
        <f>$D$2*A8</f>
      </c>
      <c r="L8" s="12">
        <f>($C$2+$D$2)*B8</f>
      </c>
      <c r="M8" s="12">
        <f>L8-K8</f>
      </c>
    </row>
    <row x14ac:dyDescent="0.25" r="9" customHeight="1" ht="17.25">
      <c r="A9" s="12">
        <v>-0.535</v>
      </c>
      <c r="B9" s="12">
        <v>-0.26</v>
      </c>
      <c r="C9" s="10"/>
      <c r="D9" s="10"/>
      <c r="E9" s="3"/>
      <c r="F9" s="19">
        <f>0.5*$D$2*A9*A9</f>
      </c>
      <c r="G9" s="19">
        <f>0.5*($C$2+$D$2)*B9*B9</f>
      </c>
      <c r="H9" s="12">
        <f>G9-F9</f>
      </c>
      <c r="I9" s="12">
        <f>B9-A9</f>
      </c>
      <c r="J9" s="20">
        <f>I9/A9</f>
      </c>
      <c r="K9" s="12">
        <f>$D$2*A9</f>
      </c>
      <c r="L9" s="12">
        <f>($C$2+$D$2)*B9</f>
      </c>
      <c r="M9" s="12">
        <f>L9-K9</f>
      </c>
    </row>
    <row x14ac:dyDescent="0.25" r="10" customHeight="1" ht="17.25">
      <c r="A10" s="12">
        <v>-0.556</v>
      </c>
      <c r="B10" s="12">
        <v>-0.27</v>
      </c>
      <c r="C10" s="10"/>
      <c r="D10" s="10"/>
      <c r="E10" s="3"/>
      <c r="F10" s="19">
        <f>0.5*$D$2*A10*A10</f>
      </c>
      <c r="G10" s="19">
        <f>0.5*($C$2+$D$2)*B10*B10</f>
      </c>
      <c r="H10" s="12">
        <f>G10-F10</f>
      </c>
      <c r="I10" s="12">
        <f>B10-A10</f>
      </c>
      <c r="J10" s="20">
        <f>I10/A10</f>
      </c>
      <c r="K10" s="12">
        <f>$D$2*A10</f>
      </c>
      <c r="L10" s="12">
        <f>($C$2+$D$2)*B10</f>
      </c>
      <c r="M10" s="12">
        <f>L10-K10</f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1"/>
  <sheetViews>
    <sheetView workbookViewId="0"/>
  </sheetViews>
  <sheetFormatPr defaultRowHeight="15" x14ac:dyDescent="0.25"/>
  <cols>
    <col min="1" max="1" style="6" width="12.43357142857143" customWidth="1" bestFit="1"/>
    <col min="2" max="2" style="6" width="12.43357142857143" customWidth="1" bestFit="1"/>
    <col min="3" max="3" style="16" width="12.43357142857143" customWidth="1" bestFit="1"/>
    <col min="4" max="4" style="16" width="12.43357142857143" customWidth="1" bestFit="1"/>
    <col min="5" max="5" style="16" width="12.43357142857143" customWidth="1" bestFit="1"/>
    <col min="6" max="6" style="16" width="12.43357142857143" customWidth="1" bestFit="1"/>
    <col min="7" max="7" style="16" width="12.43357142857143" customWidth="1" bestFit="1"/>
    <col min="8" max="8" style="16" width="12.43357142857143" customWidth="1" bestFit="1"/>
    <col min="9" max="9" style="14" width="12.43357142857143" customWidth="1" bestFit="1"/>
    <col min="10" max="10" style="14" width="12.43357142857143" customWidth="1" bestFit="1"/>
  </cols>
  <sheetData>
    <row x14ac:dyDescent="0.25" r="1" customHeight="1" ht="17.25">
      <c r="A1" s="1" t="s">
        <v>9</v>
      </c>
      <c r="B1" s="1" t="s">
        <v>14</v>
      </c>
      <c r="C1" s="15"/>
      <c r="D1" s="15"/>
      <c r="E1" s="15"/>
      <c r="F1" s="15"/>
      <c r="G1" s="15"/>
      <c r="H1" s="15"/>
      <c r="I1" s="10" t="s">
        <v>12</v>
      </c>
      <c r="J1" s="10" t="s">
        <v>13</v>
      </c>
    </row>
    <row x14ac:dyDescent="0.25" r="2" customHeight="1" ht="17.25">
      <c r="A2" s="12">
        <v>0.66</v>
      </c>
      <c r="B2" s="12">
        <v>0.212</v>
      </c>
      <c r="C2" s="15"/>
      <c r="D2" s="15"/>
      <c r="E2" s="15"/>
      <c r="F2" s="15"/>
      <c r="G2" s="15"/>
      <c r="H2" s="15"/>
      <c r="I2" s="12">
        <v>0.503</v>
      </c>
      <c r="J2" s="12">
        <v>0.247</v>
      </c>
    </row>
    <row x14ac:dyDescent="0.25" r="3" customHeight="1" ht="17.25">
      <c r="A3" s="12">
        <v>0.618</v>
      </c>
      <c r="B3" s="12">
        <v>0.199</v>
      </c>
      <c r="C3" s="15"/>
      <c r="D3" s="15"/>
      <c r="E3" s="15"/>
      <c r="F3" s="15"/>
      <c r="G3" s="15"/>
      <c r="H3" s="15"/>
      <c r="I3" s="10"/>
      <c r="J3" s="10"/>
    </row>
    <row x14ac:dyDescent="0.25" r="4" customHeight="1" ht="17.25">
      <c r="A4" s="12">
        <v>0.715</v>
      </c>
      <c r="B4" s="12">
        <v>0.231</v>
      </c>
      <c r="C4" s="15"/>
      <c r="D4" s="15"/>
      <c r="E4" s="15"/>
      <c r="F4" s="15"/>
      <c r="G4" s="15"/>
      <c r="H4" s="15"/>
      <c r="I4" s="10"/>
      <c r="J4" s="10"/>
    </row>
    <row x14ac:dyDescent="0.25" r="5" customHeight="1" ht="17.25">
      <c r="A5" s="12">
        <v>0.636</v>
      </c>
      <c r="B5" s="12">
        <v>0.205</v>
      </c>
      <c r="C5" s="15"/>
      <c r="D5" s="15"/>
      <c r="E5" s="15"/>
      <c r="F5" s="15"/>
      <c r="G5" s="15"/>
      <c r="H5" s="15"/>
      <c r="I5" s="10"/>
      <c r="J5" s="10"/>
    </row>
    <row x14ac:dyDescent="0.25" r="6" customHeight="1" ht="17.25">
      <c r="A6" s="12">
        <v>0.398</v>
      </c>
      <c r="B6" s="12">
        <v>0.125</v>
      </c>
      <c r="C6" s="15"/>
      <c r="D6" s="15"/>
      <c r="E6" s="15"/>
      <c r="F6" s="15"/>
      <c r="G6" s="15"/>
      <c r="H6" s="15"/>
      <c r="I6" s="10"/>
      <c r="J6" s="10"/>
    </row>
    <row x14ac:dyDescent="0.25" r="7" customHeight="1" ht="17.25">
      <c r="A7" s="12">
        <v>0.404</v>
      </c>
      <c r="B7" s="12">
        <v>0.128</v>
      </c>
      <c r="C7" s="15"/>
      <c r="D7" s="15"/>
      <c r="E7" s="15"/>
      <c r="F7" s="15"/>
      <c r="G7" s="15"/>
      <c r="H7" s="15"/>
      <c r="I7" s="10"/>
      <c r="J7" s="10"/>
    </row>
    <row x14ac:dyDescent="0.25" r="8" customHeight="1" ht="17.25">
      <c r="A8" s="12">
        <v>0.366</v>
      </c>
      <c r="B8" s="12">
        <v>0.116</v>
      </c>
      <c r="C8" s="15"/>
      <c r="D8" s="15"/>
      <c r="E8" s="15"/>
      <c r="F8" s="15"/>
      <c r="G8" s="15"/>
      <c r="H8" s="15"/>
      <c r="I8" s="10"/>
      <c r="J8" s="10"/>
    </row>
    <row x14ac:dyDescent="0.25" r="9" customHeight="1" ht="17.25">
      <c r="A9" s="12">
        <v>0.309</v>
      </c>
      <c r="B9" s="12">
        <v>0.097</v>
      </c>
      <c r="C9" s="15"/>
      <c r="D9" s="15"/>
      <c r="E9" s="15"/>
      <c r="F9" s="15"/>
      <c r="G9" s="15"/>
      <c r="H9" s="15"/>
      <c r="I9" s="10"/>
      <c r="J9" s="10"/>
    </row>
    <row x14ac:dyDescent="0.25" r="10" customHeight="1" ht="17.25">
      <c r="A10" s="12">
        <v>0.287</v>
      </c>
      <c r="B10" s="12">
        <v>0.09</v>
      </c>
      <c r="C10" s="15"/>
      <c r="D10" s="15"/>
      <c r="E10" s="15"/>
      <c r="F10" s="15"/>
      <c r="G10" s="15"/>
      <c r="H10" s="15"/>
      <c r="I10" s="10"/>
      <c r="J10" s="10"/>
    </row>
    <row x14ac:dyDescent="0.25" r="11" customHeight="1" ht="17.25">
      <c r="A11" s="4">
        <v>0.352</v>
      </c>
      <c r="B11" s="4">
        <v>0.112</v>
      </c>
      <c r="C11" s="15"/>
      <c r="D11" s="15"/>
      <c r="E11" s="15"/>
      <c r="F11" s="15"/>
      <c r="G11" s="15"/>
      <c r="H11" s="15"/>
      <c r="I11" s="10"/>
      <c r="J11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1"/>
  <sheetViews>
    <sheetView workbookViewId="0"/>
  </sheetViews>
  <sheetFormatPr defaultRowHeight="15" x14ac:dyDescent="0.25"/>
  <cols>
    <col min="1" max="1" style="14" width="12.43357142857143" customWidth="1" bestFit="1"/>
    <col min="2" max="2" style="14" width="12.43357142857143" customWidth="1" bestFit="1"/>
    <col min="3" max="3" style="14" width="12.43357142857143" customWidth="1" bestFit="1"/>
    <col min="4" max="4" style="16" width="12.43357142857143" customWidth="1" bestFit="1"/>
    <col min="5" max="5" style="16" width="12.43357142857143" customWidth="1" bestFit="1"/>
    <col min="6" max="6" style="16" width="12.43357142857143" customWidth="1" bestFit="1"/>
    <col min="7" max="7" style="16" width="12.43357142857143" customWidth="1" bestFit="1"/>
    <col min="8" max="8" style="16" width="12.43357142857143" customWidth="1" bestFit="1"/>
    <col min="9" max="9" style="16" width="12.43357142857143" customWidth="1" bestFit="1"/>
    <col min="10" max="10" style="14" width="12.43357142857143" customWidth="1" bestFit="1"/>
    <col min="11" max="11" style="14" width="12.43357142857143" customWidth="1" bestFit="1"/>
  </cols>
  <sheetData>
    <row x14ac:dyDescent="0.25" r="1" customHeight="1" ht="17.25">
      <c r="A1" s="10" t="s">
        <v>9</v>
      </c>
      <c r="B1" s="10" t="s">
        <v>10</v>
      </c>
      <c r="C1" s="10" t="s">
        <v>11</v>
      </c>
      <c r="D1" s="15"/>
      <c r="E1" s="15"/>
      <c r="F1" s="15"/>
      <c r="G1" s="15"/>
      <c r="H1" s="15"/>
      <c r="I1" s="15"/>
      <c r="J1" s="10" t="s">
        <v>12</v>
      </c>
      <c r="K1" s="10" t="s">
        <v>13</v>
      </c>
    </row>
    <row x14ac:dyDescent="0.25" r="2" customHeight="1" ht="17.25">
      <c r="A2" s="12">
        <v>0.491</v>
      </c>
      <c r="B2" s="12">
        <v>-0.137</v>
      </c>
      <c r="C2" s="12">
        <v>0.319</v>
      </c>
      <c r="D2" s="15"/>
      <c r="E2" s="15"/>
      <c r="F2" s="15"/>
      <c r="G2" s="15"/>
      <c r="H2" s="15"/>
      <c r="I2" s="15"/>
      <c r="J2" s="12">
        <v>0.538</v>
      </c>
      <c r="K2" s="12">
        <v>0.271</v>
      </c>
    </row>
    <row x14ac:dyDescent="0.25" r="3" customHeight="1" ht="17.25">
      <c r="A3" s="12">
        <v>0.439</v>
      </c>
      <c r="B3" s="12">
        <v>-0.124</v>
      </c>
      <c r="C3" s="12">
        <v>0.288</v>
      </c>
      <c r="D3" s="15"/>
      <c r="E3" s="15"/>
      <c r="F3" s="15"/>
      <c r="G3" s="15"/>
      <c r="H3" s="15"/>
      <c r="I3" s="15"/>
      <c r="J3" s="10"/>
      <c r="K3" s="10"/>
    </row>
    <row x14ac:dyDescent="0.25" r="4" customHeight="1" ht="17.25">
      <c r="A4" s="12">
        <v>0.379</v>
      </c>
      <c r="B4" s="12">
        <v>-0.106</v>
      </c>
      <c r="C4" s="12">
        <v>0.248</v>
      </c>
      <c r="D4" s="15"/>
      <c r="E4" s="15"/>
      <c r="F4" s="15"/>
      <c r="G4" s="15"/>
      <c r="H4" s="15"/>
      <c r="I4" s="15"/>
      <c r="J4" s="10"/>
      <c r="K4" s="10"/>
    </row>
    <row x14ac:dyDescent="0.25" r="5" customHeight="1" ht="17.25">
      <c r="A5" s="12">
        <v>0.447</v>
      </c>
      <c r="B5" s="12">
        <v>-0.135</v>
      </c>
      <c r="C5" s="12">
        <v>0.297</v>
      </c>
      <c r="D5" s="15"/>
      <c r="E5" s="15"/>
      <c r="F5" s="15"/>
      <c r="G5" s="15"/>
      <c r="H5" s="15"/>
      <c r="I5" s="15"/>
      <c r="J5" s="10"/>
      <c r="K5" s="10"/>
    </row>
    <row x14ac:dyDescent="0.25" r="6" customHeight="1" ht="17.25">
      <c r="A6" s="12">
        <v>0.551</v>
      </c>
      <c r="B6" s="12">
        <v>-0.159</v>
      </c>
      <c r="C6" s="12">
        <v>0.366</v>
      </c>
      <c r="D6" s="15"/>
      <c r="E6" s="15"/>
      <c r="F6" s="15"/>
      <c r="G6" s="15"/>
      <c r="H6" s="15"/>
      <c r="I6" s="15"/>
      <c r="J6" s="10"/>
      <c r="K6" s="10"/>
    </row>
    <row x14ac:dyDescent="0.25" r="7" customHeight="1" ht="17.25">
      <c r="A7" s="12"/>
      <c r="B7" s="12"/>
      <c r="C7" s="12"/>
      <c r="D7" s="15"/>
      <c r="E7" s="15"/>
      <c r="F7" s="15"/>
      <c r="G7" s="15"/>
      <c r="H7" s="15"/>
      <c r="I7" s="15"/>
      <c r="J7" s="10"/>
      <c r="K7" s="10"/>
    </row>
    <row x14ac:dyDescent="0.25" r="8" customHeight="1" ht="17.25">
      <c r="A8" s="12"/>
      <c r="B8" s="12"/>
      <c r="C8" s="12"/>
      <c r="D8" s="15"/>
      <c r="E8" s="15"/>
      <c r="F8" s="15"/>
      <c r="G8" s="15"/>
      <c r="H8" s="15"/>
      <c r="I8" s="15"/>
      <c r="J8" s="10"/>
      <c r="K8" s="10"/>
    </row>
    <row x14ac:dyDescent="0.25" r="9" customHeight="1" ht="17.25">
      <c r="A9" s="12"/>
      <c r="B9" s="12"/>
      <c r="C9" s="12"/>
      <c r="D9" s="15"/>
      <c r="E9" s="15"/>
      <c r="F9" s="15"/>
      <c r="G9" s="15"/>
      <c r="H9" s="15"/>
      <c r="I9" s="15"/>
      <c r="J9" s="10"/>
      <c r="K9" s="10"/>
    </row>
    <row x14ac:dyDescent="0.25" r="10" customHeight="1" ht="17.25">
      <c r="A10" s="12"/>
      <c r="B10" s="12"/>
      <c r="C10" s="12"/>
      <c r="D10" s="15"/>
      <c r="E10" s="15"/>
      <c r="F10" s="15"/>
      <c r="G10" s="15"/>
      <c r="H10" s="15"/>
      <c r="I10" s="15"/>
      <c r="J10" s="10"/>
      <c r="K10" s="10"/>
    </row>
    <row x14ac:dyDescent="0.25" r="11" customHeight="1" ht="17.25">
      <c r="A11" s="12"/>
      <c r="B11" s="12"/>
      <c r="C11" s="12"/>
      <c r="D11" s="15"/>
      <c r="E11" s="15"/>
      <c r="F11" s="15"/>
      <c r="G11" s="15"/>
      <c r="H11" s="15"/>
      <c r="I11" s="15"/>
      <c r="J11" s="10"/>
      <c r="K11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Sheet1</vt:lpstr>
      <vt:lpstr>a-F</vt:lpstr>
      <vt:lpstr>urto inclinato</vt:lpstr>
      <vt:lpstr>urto-molla</vt:lpstr>
      <vt:lpstr>urto-magnete</vt:lpstr>
      <vt:lpstr>urti-elastici</vt:lpstr>
      <vt:lpstr>urti-anaelastici</vt:lpstr>
      <vt:lpstr>urto-anaelastico+massa</vt:lpstr>
      <vt:lpstr>urto-elastico+massa</vt:lpstr>
      <vt:lpstr>mu_statico</vt:lpstr>
      <vt:lpstr>mu_dinamico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2023-04-29T07:22:55.784Z</dcterms:created>
  <dcterms:modified xsi:type="dcterms:W3CDTF">2023-04-29T07:22:55.784Z</dcterms:modified>
</cp:coreProperties>
</file>