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  <sheet name="urto-anaelastico+massa" sheetId="8" state="visible" r:id="rId8"/>
    <sheet name="urto-elastico+massa" sheetId="9" state="visible" r:id="rId9"/>
    <sheet name="mu_statico" sheetId="10" state="visible" r:id="rId10"/>
    <sheet name="mu_dinamico" sheetId="11" state="visible" r:id="rId11"/>
  </sheets>
  <calcPr fullCalcOnLoad="1"/>
</workbook>
</file>

<file path=xl/sharedStrings.xml><?xml version="1.0" encoding="utf-8"?>
<sst xmlns="http://schemas.openxmlformats.org/spreadsheetml/2006/main" count="50" uniqueCount="50">
  <si>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</si>
  <si>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</si>
  <si>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</si>
  <si>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</si>
  <si>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</si>
  <si>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</si>
  <si>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</si>
  <si>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</si>
  <si>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</si>
  <si>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</si>
  <si>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</si>
  <si>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</si>
  <si>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</si>
  <si>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</si>
  <si>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</si>
  <si>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</si>
  <si>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</si>
  <si>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</si>
  <si>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</si>
  <si>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</si>
  <si>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</si>
  <si>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vi</t>
  </si>
  <si>
    <t>vf</t>
  </si>
  <si>
    <t>deltaP</t>
  </si>
  <si>
    <t>J</t>
  </si>
  <si>
    <t>Eki</t>
  </si>
  <si>
    <t>Ekf</t>
  </si>
  <si>
    <t>deltaEk</t>
  </si>
  <si>
    <t>m</t>
  </si>
  <si>
    <t>vfR</t>
  </si>
  <si>
    <t>viB</t>
  </si>
  <si>
    <t>m_rosso</t>
  </si>
  <si>
    <t>m_blu</t>
  </si>
  <si>
    <t>Pi</t>
  </si>
  <si>
    <t>Pf</t>
  </si>
  <si>
    <t>ViB</t>
  </si>
  <si>
    <t>Vf</t>
  </si>
  <si>
    <t>mR</t>
  </si>
  <si>
    <t>mB</t>
  </si>
  <si>
    <t>ViR</t>
  </si>
  <si>
    <t>deltaV</t>
  </si>
  <si>
    <t>deltaV/Vi</t>
  </si>
  <si>
    <t>vfB</t>
  </si>
  <si>
    <t>F</t>
  </si>
  <si>
    <t>mu</t>
  </si>
  <si>
    <t>F2</t>
  </si>
  <si>
    <t>mu2</t>
  </si>
  <si>
    <t>mlibro</t>
  </si>
  <si>
    <t>mlibro2</t>
  </si>
  <si>
    <t xml:space="preserve">a salita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</si>
</sst>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0"/>
    <numFmt numFmtId="161" formatCode="#,##0.0000"/>
    <numFmt numFmtId="162" formatCode="0.000"/>
    <numFmt numFmtId="163" formatCode="0.0000"/>
    <numFmt numFmtId="164" formatCode="#,##0.00000"/>
    <numFmt numFmtId="165" formatCode="#,##0.0"/>
  </numFmts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0" borderId="0" numFmtId="0" xfId="0"/>
    <xf fontId="0" fillId="0" borderId="0" numFmtId="160" xfId="0" applyNumberFormat="1" applyAlignment="1">
      <alignment horizontal="right"/>
    </xf>
    <xf fontId="0" fillId="0" borderId="0" numFmtId="161" xfId="0" applyNumberFormat="1" applyAlignment="1">
      <alignment horizontal="right"/>
    </xf>
    <xf fontId="0" fillId="0" borderId="0" numFmtId="4" xfId="0" applyNumberFormat="1" applyAlignment="1">
      <alignment horizontal="right"/>
    </xf>
    <xf fontId="1" fillId="0" borderId="0" numFmtId="160" xfId="0" applyNumberFormat="1" applyFont="1" applyAlignment="1">
      <alignment horizontal="left"/>
    </xf>
    <xf fontId="1" fillId="0" borderId="0" numFmtId="161" xfId="0" applyNumberFormat="1" applyFont="1" applyAlignment="1">
      <alignment horizontal="left"/>
    </xf>
    <xf fontId="1" fillId="0" borderId="0" numFmtId="4" xfId="0" applyNumberFormat="1" applyFont="1" applyAlignment="1">
      <alignment horizontal="left"/>
    </xf>
    <xf fontId="2" fillId="0" borderId="0" numFmtId="160" xfId="0" applyNumberFormat="1" applyFont="1" applyAlignment="1">
      <alignment horizontal="right"/>
    </xf>
    <xf fontId="2" fillId="0" borderId="0" numFmtId="161" xfId="0" applyNumberFormat="1" applyFont="1" applyAlignment="1">
      <alignment horizontal="right"/>
    </xf>
    <xf fontId="0" fillId="0" borderId="0" numFmtId="4" xfId="0" applyNumberFormat="1"/>
    <xf fontId="0" fillId="0" borderId="0" numFmtId="160" xfId="0" applyNumberFormat="1"/>
    <xf fontId="0" fillId="0" borderId="0" numFmtId="161" xfId="0" applyNumberFormat="1"/>
    <xf fontId="0" fillId="0" borderId="0" numFmtId="3" xfId="0" applyNumberFormat="1"/>
    <xf fontId="0" fillId="0" borderId="0" numFmtId="0" xfId="0">
      <protection hidden="0" locked="1"/>
    </xf>
    <xf fontId="0" fillId="0" borderId="0" numFmtId="162" xfId="0" applyNumberFormat="1">
      <protection hidden="0" locked="1"/>
    </xf>
    <xf fontId="0" fillId="0" borderId="0" numFmtId="163" xfId="0" applyNumberFormat="1">
      <protection hidden="0" locked="1"/>
    </xf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1" fillId="0" borderId="0" numFmtId="0" xfId="0" applyFont="1" applyAlignment="1">
      <alignment horizontal="left"/>
    </xf>
    <xf fontId="1" fillId="0" borderId="0" numFmtId="164" xfId="0" applyNumberFormat="1" applyFont="1" applyAlignment="1">
      <alignment horizontal="left"/>
    </xf>
    <xf fontId="2" fillId="0" borderId="0" numFmtId="4" xfId="0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1" fillId="0" borderId="0" numFmtId="4" xfId="0" applyNumberFormat="1" applyFont="1" applyAlignment="1">
      <alignment horizontal="right"/>
    </xf>
    <xf fontId="1" fillId="0" borderId="0" numFmtId="160" xfId="0" applyNumberFormat="1" applyFont="1" applyAlignment="1">
      <alignment horizontal="right"/>
    </xf>
    <xf fontId="1" fillId="0" borderId="0" numFmtId="164" xfId="0" applyNumberFormat="1" applyFont="1" applyAlignment="1">
      <alignment horizontal="right"/>
    </xf>
    <xf fontId="0" fillId="0" borderId="0" numFmtId="0" xfId="0" applyAlignment="1">
      <alignment horizontal="right"/>
    </xf>
    <xf fontId="1" fillId="0" borderId="0" numFmtId="0" xfId="0" applyFont="1" applyAlignment="1">
      <alignment horizontal="right"/>
    </xf>
    <xf fontId="1" fillId="0" borderId="0" numFmtId="3" xfId="0" applyNumberFormat="1" applyFont="1" applyAlignment="1">
      <alignment horizontal="left"/>
    </xf>
    <xf fontId="2" fillId="0" borderId="0" numFmtId="3" xfId="0" applyNumberFormat="1" applyFont="1" applyAlignment="1">
      <alignment horizontal="right"/>
    </xf>
    <xf fontId="2" fillId="0" borderId="1" numFmtId="4" xfId="0" applyNumberFormat="1" applyFont="1" applyBorder="1" applyAlignment="1">
      <alignment horizontal="right"/>
    </xf>
    <xf fontId="1" fillId="0" borderId="0" numFmtId="3" xfId="0" applyNumberFormat="1" applyFont="1" applyAlignment="1">
      <alignment horizontal="right"/>
    </xf>
    <xf fontId="0" fillId="0" borderId="0" numFmtId="165" xfId="0" applyNumberFormat="1" applyAlignment="1">
      <alignment horizontal="right"/>
    </xf>
    <xf fontId="1" fillId="0" borderId="0" numFmtId="165" xfId="0" applyNumberFormat="1" applyFont="1" applyAlignment="1">
      <alignment horizontal="left"/>
    </xf>
    <xf fontId="2" fillId="0" borderId="0" numFmtId="165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8.576428571428572"/>
    <col bestFit="1" customWidth="1" min="2" max="3" style="1" width="12.43357142857143"/>
  </cols>
  <sheetData>
    <row r="1" ht="17.25" customHeight="1">
      <c r="A1" s="1" t="s">
        <v>0</v>
      </c>
      <c r="B1" s="1" t="s">
        <v>1</v>
      </c>
      <c r="C1" s="1" t="s">
        <v>2</v>
      </c>
    </row>
    <row r="2" ht="17.25" customHeight="1">
      <c r="A2" s="1" t="s">
        <v>3</v>
      </c>
      <c r="B2" s="1" t="s">
        <v>4</v>
      </c>
      <c r="C2" s="1" t="s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33" width="12.43357142857143"/>
    <col bestFit="1" customWidth="1" min="2" max="2" style="27" width="12.43357142857143"/>
    <col bestFit="1" customWidth="1" min="3" max="3" style="33" width="12.43357142857143"/>
    <col bestFit="1" customWidth="1" min="4" max="4" style="27" width="12.43357142857143"/>
    <col bestFit="1" customWidth="1" min="5" max="6" style="11" width="12.43357142857143"/>
  </cols>
  <sheetData>
    <row r="1" ht="17.25" customHeight="1">
      <c r="A1" s="34" t="s">
        <v>43</v>
      </c>
      <c r="B1" s="20" t="s">
        <v>44</v>
      </c>
      <c r="C1" s="34" t="s">
        <v>45</v>
      </c>
      <c r="D1" s="20" t="s">
        <v>46</v>
      </c>
      <c r="E1" s="5" t="s">
        <v>47</v>
      </c>
      <c r="F1" s="5" t="s">
        <v>48</v>
      </c>
    </row>
    <row r="2" ht="17.25" customHeight="1">
      <c r="A2" s="35">
        <v>1.1000000000000001</v>
      </c>
      <c r="B2" s="22">
        <f t="shared" ref="B2:B7" si="26">A2/($E$2*9.81)</f>
        <v>0.22426095820591235</v>
      </c>
      <c r="C2" s="35">
        <v>1.3</v>
      </c>
      <c r="D2" s="22">
        <f t="shared" ref="D2:D7" si="27">C2/($F$2*9.81)</f>
        <v>0.20231731135856074</v>
      </c>
      <c r="E2" s="8">
        <v>0.5</v>
      </c>
      <c r="F2" s="8">
        <v>0.65500000000000003</v>
      </c>
    </row>
    <row r="3" ht="17.25" customHeight="1">
      <c r="A3" s="35">
        <v>1.1000000000000001</v>
      </c>
      <c r="B3" s="22">
        <f t="shared" si="26"/>
        <v>0.22426095820591235</v>
      </c>
      <c r="C3" s="35">
        <v>1.3999999999999999</v>
      </c>
      <c r="D3" s="22">
        <f t="shared" si="27"/>
        <v>0.2178801814630654</v>
      </c>
      <c r="E3" s="25"/>
      <c r="F3" s="25"/>
    </row>
    <row r="4" ht="17.25" customHeight="1">
      <c r="A4" s="35">
        <v>0.90000000000000002</v>
      </c>
      <c r="B4" s="22">
        <f t="shared" si="26"/>
        <v>0.18348623853211007</v>
      </c>
      <c r="C4" s="35">
        <v>1.3999999999999999</v>
      </c>
      <c r="D4" s="22">
        <f t="shared" si="27"/>
        <v>0.2178801814630654</v>
      </c>
      <c r="E4" s="25"/>
      <c r="F4" s="25"/>
    </row>
    <row r="5" ht="17.25" customHeight="1">
      <c r="A5" s="35">
        <v>1.2</v>
      </c>
      <c r="B5" s="22">
        <f t="shared" si="26"/>
        <v>0.24464831804281342</v>
      </c>
      <c r="C5" s="35">
        <v>1.5</v>
      </c>
      <c r="D5" s="22">
        <f t="shared" si="27"/>
        <v>0.23344305156757009</v>
      </c>
      <c r="E5" s="25"/>
      <c r="F5" s="25"/>
    </row>
    <row r="6" ht="17.25" customHeight="1">
      <c r="A6" s="35">
        <v>1.2</v>
      </c>
      <c r="B6" s="22">
        <f t="shared" si="26"/>
        <v>0.24464831804281342</v>
      </c>
      <c r="C6" s="35">
        <v>1.3</v>
      </c>
      <c r="D6" s="22">
        <f t="shared" si="27"/>
        <v>0.20231731135856074</v>
      </c>
      <c r="E6" s="25"/>
      <c r="F6" s="25"/>
    </row>
    <row r="7" ht="17.25" customHeight="1">
      <c r="A7" s="35">
        <v>1</v>
      </c>
      <c r="B7" s="22">
        <f t="shared" si="26"/>
        <v>0.2038735983690112</v>
      </c>
      <c r="C7" s="35">
        <v>1.3</v>
      </c>
      <c r="D7" s="22">
        <f t="shared" si="27"/>
        <v>0.20231731135856074</v>
      </c>
      <c r="E7" s="25"/>
      <c r="F7" s="25"/>
    </row>
    <row r="8" ht="17.25" customHeight="1">
      <c r="A8" s="35"/>
      <c r="B8" s="22"/>
      <c r="C8" s="22"/>
      <c r="D8" s="22"/>
      <c r="E8" s="25"/>
      <c r="F8" s="25"/>
    </row>
    <row r="9" ht="17.25" customHeight="1">
      <c r="A9" s="35"/>
      <c r="B9" s="22"/>
      <c r="C9" s="22"/>
      <c r="D9" s="22"/>
      <c r="E9" s="25"/>
      <c r="F9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4" width="12.43357142857143"/>
    <col bestFit="1" customWidth="1" min="2" max="2" style="10" width="12.43357142857143"/>
    <col bestFit="1" customWidth="1" min="3" max="3" style="13" width="12.43357142857143"/>
  </cols>
  <sheetData>
    <row r="1" ht="17.25" customHeight="1">
      <c r="A1" s="24" t="s">
        <v>49</v>
      </c>
      <c r="B1" s="7" t="s">
        <v>28</v>
      </c>
      <c r="C1" s="29" t="s">
        <v>18</v>
      </c>
    </row>
    <row r="2" ht="17.25" customHeight="1">
      <c r="A2" s="22">
        <v>1.72</v>
      </c>
      <c r="B2" s="22">
        <v>0.254</v>
      </c>
      <c r="C2" s="30">
        <v>10</v>
      </c>
    </row>
    <row r="3" ht="17.25" customHeight="1">
      <c r="A3" s="22">
        <v>1.73</v>
      </c>
      <c r="B3" s="24"/>
      <c r="C3" s="32"/>
    </row>
    <row r="4" ht="17.25" customHeight="1">
      <c r="A4" s="22">
        <v>1.7</v>
      </c>
      <c r="B4" s="24"/>
      <c r="C4" s="32"/>
    </row>
    <row r="5" ht="17.25" customHeight="1">
      <c r="A5" s="22">
        <v>1.71</v>
      </c>
      <c r="B5" s="24"/>
      <c r="C5" s="32"/>
    </row>
    <row r="6" ht="17.25" customHeight="1">
      <c r="A6" s="22">
        <v>1.7</v>
      </c>
      <c r="B6" s="24"/>
      <c r="C6" s="32"/>
    </row>
    <row r="7" ht="17.25" customHeight="1">
      <c r="A7" s="22">
        <v>1.73</v>
      </c>
      <c r="B7" s="24"/>
      <c r="C7" s="32"/>
    </row>
    <row r="8" ht="17.25" customHeight="1">
      <c r="A8" s="22">
        <v>1.73</v>
      </c>
      <c r="B8" s="24"/>
      <c r="C8" s="32"/>
    </row>
    <row r="9" ht="17.25" customHeight="1">
      <c r="A9" s="22">
        <v>1.72</v>
      </c>
      <c r="B9" s="24"/>
      <c r="C9" s="32"/>
    </row>
    <row r="10" ht="17.25" customHeight="1">
      <c r="A10" s="22">
        <v>1.73</v>
      </c>
      <c r="B10" s="24"/>
      <c r="C10" s="32"/>
    </row>
    <row r="11" ht="17.25" customHeight="1">
      <c r="A11" s="22">
        <v>1.73</v>
      </c>
      <c r="B11" s="24"/>
      <c r="C11" s="3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2" width="6.2907142857142855"/>
    <col bestFit="1" customWidth="1" min="2" max="2" style="3" width="11.290714285714287"/>
    <col bestFit="1" customWidth="1" min="3" max="3" style="2" width="9.2907142857142873"/>
    <col bestFit="1" customWidth="1" min="4" max="4" style="3" width="13.862142857142858"/>
    <col bestFit="1" customWidth="1" min="5" max="5" style="2" width="12.43357142857143"/>
    <col bestFit="1" customWidth="1" min="6" max="6" style="4" width="12.43357142857143"/>
    <col bestFit="1" customWidth="1" min="7" max="7" style="2" width="12.43357142857143"/>
    <col bestFit="1" customWidth="1" min="8" max="8" style="3" width="12.43357142857143"/>
  </cols>
  <sheetData>
    <row r="1" ht="17.25" customHeight="1">
      <c r="A1" s="5" t="s">
        <v>6</v>
      </c>
      <c r="B1" s="6" t="s">
        <v>7</v>
      </c>
      <c r="C1" s="5" t="s">
        <v>8</v>
      </c>
      <c r="D1" s="6" t="s">
        <v>9</v>
      </c>
      <c r="E1" s="5" t="s">
        <v>10</v>
      </c>
      <c r="F1" s="7" t="s">
        <v>11</v>
      </c>
      <c r="G1" s="5" t="s">
        <v>12</v>
      </c>
      <c r="H1" s="6" t="s">
        <v>13</v>
      </c>
    </row>
    <row r="2" ht="18.75" customHeight="1">
      <c r="A2" s="8">
        <v>0.253</v>
      </c>
      <c r="B2" s="9">
        <v>0.0020999999999999999</v>
      </c>
      <c r="C2" s="8">
        <v>0.252</v>
      </c>
      <c r="D2" s="9">
        <v>0.00080000000000000004</v>
      </c>
      <c r="E2" s="8">
        <v>0.39400000000000002</v>
      </c>
      <c r="F2" s="9">
        <v>0.0014</v>
      </c>
      <c r="G2" s="8">
        <v>0.51700000000000002</v>
      </c>
      <c r="H2" s="9">
        <v>0.0014</v>
      </c>
    </row>
    <row r="3" ht="18.75" customHeight="1">
      <c r="A3" s="8">
        <v>0.248</v>
      </c>
      <c r="B3" s="9">
        <v>0.00080000000000000004</v>
      </c>
      <c r="C3" s="8">
        <v>0.254</v>
      </c>
      <c r="D3" s="9">
        <v>0.00089999999999999998</v>
      </c>
      <c r="E3" s="8">
        <v>0.39200000000000002</v>
      </c>
      <c r="F3" s="9">
        <v>0.0016000000000000001</v>
      </c>
      <c r="G3" s="8">
        <v>0.51100000000000001</v>
      </c>
      <c r="H3" s="9">
        <v>0.0014</v>
      </c>
    </row>
    <row r="4" ht="18.75" customHeight="1">
      <c r="A4" s="8">
        <v>0.247</v>
      </c>
      <c r="B4" s="9">
        <v>0.00080000000000000004</v>
      </c>
      <c r="C4" s="8">
        <v>0.25600000000000001</v>
      </c>
      <c r="D4" s="9">
        <v>0.0012999999999999999</v>
      </c>
      <c r="E4" s="8">
        <v>0.38900000000000001</v>
      </c>
      <c r="F4" s="9">
        <v>0.0014</v>
      </c>
      <c r="G4" s="8">
        <v>0.51300000000000001</v>
      </c>
      <c r="H4" s="9">
        <v>0.0011999999999999999</v>
      </c>
    </row>
    <row r="5" ht="18.75" customHeight="1">
      <c r="A5" s="8">
        <v>0.25600000000000001</v>
      </c>
      <c r="B5" s="9">
        <v>0.0019</v>
      </c>
      <c r="C5" s="8">
        <v>0.252</v>
      </c>
      <c r="D5" s="9">
        <v>0.001</v>
      </c>
      <c r="E5" s="8">
        <v>0.39100000000000001</v>
      </c>
      <c r="F5" s="9">
        <v>0.0016000000000000001</v>
      </c>
      <c r="G5" s="8">
        <v>0.51100000000000001</v>
      </c>
      <c r="H5" s="9">
        <v>0.0015</v>
      </c>
    </row>
    <row r="6" ht="18.75" customHeight="1">
      <c r="A6" s="8">
        <v>0.254</v>
      </c>
      <c r="B6" s="9">
        <v>0.0035000000000000001</v>
      </c>
      <c r="C6" s="8">
        <v>0.254</v>
      </c>
      <c r="D6" s="9">
        <v>0.00080000000000000004</v>
      </c>
      <c r="E6" s="8">
        <v>0.39000000000000001</v>
      </c>
      <c r="F6" s="9">
        <v>0.0011999999999999999</v>
      </c>
      <c r="G6" s="8">
        <v>0.51800000000000002</v>
      </c>
      <c r="H6" s="9">
        <v>0.0015</v>
      </c>
    </row>
    <row r="7" ht="18.75" customHeight="1">
      <c r="A7" s="8">
        <v>0.252</v>
      </c>
      <c r="B7" s="9">
        <v>0.0012999999999999999</v>
      </c>
      <c r="C7" s="8">
        <v>0.253</v>
      </c>
      <c r="D7" s="9">
        <v>0.0011999999999999999</v>
      </c>
      <c r="E7" s="8">
        <v>0.39600000000000002</v>
      </c>
      <c r="F7" s="9">
        <v>0.0015</v>
      </c>
      <c r="G7" s="8">
        <v>0.51300000000000001</v>
      </c>
      <c r="H7" s="9">
        <v>0.0016000000000000001</v>
      </c>
    </row>
    <row r="8" ht="18.75" customHeight="1">
      <c r="A8" s="8">
        <v>0.247</v>
      </c>
      <c r="B8" s="9">
        <v>0.00089999999999999998</v>
      </c>
      <c r="C8" s="8">
        <v>0.254</v>
      </c>
      <c r="D8" s="9">
        <v>0.001</v>
      </c>
      <c r="E8" s="8">
        <v>0.39400000000000002</v>
      </c>
      <c r="F8" s="9">
        <v>0.0012999999999999999</v>
      </c>
      <c r="G8" s="8">
        <v>0.51400000000000001</v>
      </c>
      <c r="H8" s="9">
        <v>0.0016999999999999999</v>
      </c>
    </row>
    <row r="9" ht="18.75" customHeight="1">
      <c r="A9" s="8">
        <v>0.246</v>
      </c>
      <c r="B9" s="9">
        <v>0.00059999999999999995</v>
      </c>
      <c r="C9" s="8">
        <v>0.255</v>
      </c>
      <c r="D9" s="9">
        <v>0.00089999999999999998</v>
      </c>
      <c r="E9" s="8">
        <v>0.39100000000000001</v>
      </c>
      <c r="F9" s="9">
        <v>0.0016000000000000001</v>
      </c>
      <c r="G9" s="8">
        <v>0.51100000000000001</v>
      </c>
      <c r="H9" s="9">
        <v>0.0020999999999999999</v>
      </c>
    </row>
    <row r="10" ht="18.75" customHeight="1">
      <c r="A10" s="8">
        <v>0.246</v>
      </c>
      <c r="B10" s="9">
        <v>0.0011000000000000001</v>
      </c>
      <c r="C10" s="8">
        <v>0.254</v>
      </c>
      <c r="D10" s="9">
        <v>0.0011000000000000001</v>
      </c>
      <c r="E10" s="8">
        <v>0.39000000000000001</v>
      </c>
      <c r="F10" s="9">
        <v>0.0014</v>
      </c>
      <c r="G10" s="8">
        <v>0.51500000000000001</v>
      </c>
      <c r="H10" s="9">
        <v>0.0023999999999999998</v>
      </c>
    </row>
    <row r="11" ht="18.75" customHeight="1">
      <c r="A11" s="8">
        <v>0.248</v>
      </c>
      <c r="B11" s="9">
        <v>0.001</v>
      </c>
      <c r="C11" s="8">
        <v>0.252</v>
      </c>
      <c r="D11" s="9">
        <v>0.00089999999999999998</v>
      </c>
      <c r="E11" s="8">
        <v>0.39200000000000002</v>
      </c>
      <c r="F11" s="9">
        <v>0.0012999999999999999</v>
      </c>
      <c r="G11" s="8">
        <v>0.50900000000000001</v>
      </c>
      <c r="H11" s="9">
        <v>0.0018</v>
      </c>
    </row>
    <row r="12" ht="18.75" customHeight="1">
      <c r="A12" s="8">
        <v>0.246</v>
      </c>
      <c r="B12" s="9">
        <v>0.00069999999999999999</v>
      </c>
      <c r="C12" s="8">
        <v>0.25</v>
      </c>
      <c r="D12" s="9">
        <v>0.00080000000000000004</v>
      </c>
      <c r="E12" s="8">
        <v>0.39400000000000002</v>
      </c>
      <c r="F12" s="9">
        <v>0.0014</v>
      </c>
      <c r="G12" s="8">
        <v>0.51600000000000001</v>
      </c>
      <c r="H12" s="9">
        <v>0.0011000000000000001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0" width="10.00390625"/>
    <col bestFit="1" customWidth="1" min="2" max="2" style="10" width="10.005000000000001"/>
    <col bestFit="1" customWidth="1" min="3" max="3" style="11" width="12.43357142857143"/>
    <col bestFit="1" customWidth="1" min="4" max="4" style="12" width="10.005000000000001"/>
    <col bestFit="1" customWidth="1" min="5" max="7" style="13" width="12.43357142857143"/>
  </cols>
  <sheetData>
    <row r="1" ht="17.25" customHeight="1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</row>
    <row r="2" ht="17.25" customHeight="1">
      <c r="A2" s="15">
        <v>0.25900000000000001</v>
      </c>
      <c r="B2" s="16">
        <v>0.00080000000000000004</v>
      </c>
      <c r="C2" s="17">
        <v>0.39300000000000002</v>
      </c>
      <c r="D2" s="18">
        <v>0.0012999999999999999</v>
      </c>
      <c r="E2" s="14">
        <v>10</v>
      </c>
      <c r="F2" s="14">
        <v>253</v>
      </c>
      <c r="G2" s="14">
        <v>387</v>
      </c>
    </row>
    <row r="3" ht="17.25" customHeight="1">
      <c r="A3" s="15">
        <v>0.25700000000000001</v>
      </c>
      <c r="B3" s="16">
        <v>0.00059999999999999995</v>
      </c>
      <c r="C3" s="17">
        <v>0.39400000000000002</v>
      </c>
      <c r="D3" s="18">
        <v>0.0012999999999999999</v>
      </c>
      <c r="E3" s="14"/>
      <c r="F3" s="14"/>
      <c r="G3" s="14"/>
    </row>
    <row r="4" ht="17.25" customHeight="1">
      <c r="A4" s="15">
        <v>0.25800000000000001</v>
      </c>
      <c r="B4" s="16">
        <v>0.00089999999999999998</v>
      </c>
      <c r="C4" s="17">
        <v>0.38900000000000001</v>
      </c>
      <c r="D4" s="18">
        <v>0.0011000000000000001</v>
      </c>
      <c r="E4" s="14"/>
      <c r="F4" s="14"/>
      <c r="G4" s="14"/>
    </row>
    <row r="5" ht="17.25" customHeight="1">
      <c r="A5" s="15">
        <v>0.26100000000000001</v>
      </c>
      <c r="B5" s="16">
        <v>0.00069999999999999999</v>
      </c>
      <c r="C5" s="17">
        <v>0.38800000000000001</v>
      </c>
      <c r="D5" s="18">
        <v>0.0014</v>
      </c>
      <c r="E5" s="14"/>
      <c r="F5" s="14"/>
      <c r="G5" s="14"/>
    </row>
    <row r="6" ht="17.25" customHeight="1">
      <c r="A6" s="15">
        <v>0.25900000000000001</v>
      </c>
      <c r="B6" s="16">
        <v>0.00069999999999999999</v>
      </c>
      <c r="C6" s="17">
        <v>0.38500000000000001</v>
      </c>
      <c r="D6" s="18">
        <v>0.0011999999999999999</v>
      </c>
      <c r="E6" s="14"/>
      <c r="F6" s="14"/>
      <c r="G6" s="14"/>
    </row>
    <row r="7" ht="17.25" customHeight="1">
      <c r="A7" s="15">
        <v>0.25800000000000001</v>
      </c>
      <c r="B7" s="16">
        <v>0.00069999999999999999</v>
      </c>
      <c r="C7" s="17">
        <v>0.38500000000000001</v>
      </c>
      <c r="D7" s="18">
        <v>0.001</v>
      </c>
      <c r="E7" s="14"/>
      <c r="F7" s="14"/>
      <c r="G7" s="14"/>
    </row>
    <row r="8" ht="17.25" customHeight="1">
      <c r="A8" s="15">
        <v>0.255</v>
      </c>
      <c r="B8" s="16">
        <v>0.00059999999999999995</v>
      </c>
      <c r="C8" s="15">
        <v>0.38500000000000001</v>
      </c>
      <c r="D8" s="16">
        <v>0.00059999999999999995</v>
      </c>
      <c r="E8" s="14"/>
      <c r="F8" s="14"/>
      <c r="G8" s="14"/>
    </row>
    <row r="9" ht="17.25" customHeight="1">
      <c r="A9" s="15">
        <v>0.255</v>
      </c>
      <c r="B9" s="16">
        <v>0.00069999999999999999</v>
      </c>
      <c r="C9" s="15">
        <v>0.38400000000000001</v>
      </c>
      <c r="D9" s="16">
        <v>0.00080000000000000004</v>
      </c>
      <c r="E9" s="14"/>
      <c r="F9" s="14"/>
      <c r="G9" s="14"/>
    </row>
    <row r="10" ht="17.25" customHeight="1">
      <c r="A10" s="15">
        <v>0.25800000000000001</v>
      </c>
      <c r="B10" s="16">
        <v>0.00069999999999999999</v>
      </c>
      <c r="C10" s="17">
        <v>0.39900000000000002</v>
      </c>
      <c r="D10" s="18">
        <v>0.00080000000000000004</v>
      </c>
      <c r="E10" s="14"/>
      <c r="F10" s="14"/>
      <c r="G10" s="14"/>
    </row>
    <row r="11" ht="17.25" customHeight="1">
      <c r="A11" s="15">
        <v>0.255</v>
      </c>
      <c r="B11" s="16">
        <v>0.00050000000000000001</v>
      </c>
      <c r="C11" s="17">
        <v>0.38700000000000001</v>
      </c>
      <c r="D11" s="18">
        <v>0.00089999999999999998</v>
      </c>
      <c r="E11" s="14"/>
      <c r="F11" s="14"/>
      <c r="G11" s="14"/>
    </row>
    <row r="12" ht="17.25" customHeight="1">
      <c r="A12" s="15">
        <v>0.25700000000000001</v>
      </c>
      <c r="B12" s="16">
        <v>0.0016999999999999999</v>
      </c>
      <c r="C12" s="17">
        <v>0.38500000000000001</v>
      </c>
      <c r="D12" s="18">
        <v>0.00080000000000000004</v>
      </c>
      <c r="E12" s="14"/>
      <c r="F12" s="14"/>
      <c r="G12" s="1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11" width="12.43357142857143"/>
    <col bestFit="1" customWidth="1" min="3" max="3" style="1" width="12.43357142857143"/>
    <col bestFit="1" customWidth="1" min="4" max="4" style="10" width="12.43357142857143"/>
    <col bestFit="1" customWidth="1" min="5" max="5" style="19" width="12.43357142857143"/>
    <col bestFit="1" customWidth="1" min="6" max="7" style="1" width="12.43357142857143"/>
    <col bestFit="1" customWidth="1" min="8" max="8" style="10" width="12.43357142857143"/>
  </cols>
  <sheetData>
    <row r="1" ht="17.25" customHeight="1">
      <c r="A1" s="5" t="s">
        <v>21</v>
      </c>
      <c r="B1" s="5" t="s">
        <v>22</v>
      </c>
      <c r="C1" s="20" t="s">
        <v>23</v>
      </c>
      <c r="D1" s="7" t="s">
        <v>24</v>
      </c>
      <c r="E1" s="21" t="s">
        <v>25</v>
      </c>
      <c r="F1" s="20" t="s">
        <v>26</v>
      </c>
      <c r="G1" s="20" t="s">
        <v>27</v>
      </c>
      <c r="H1" s="7" t="s">
        <v>28</v>
      </c>
    </row>
    <row r="2" ht="17.25" customHeight="1">
      <c r="A2" s="8">
        <v>0.28000000000000003</v>
      </c>
      <c r="B2" s="8">
        <v>-0.27000000000000002</v>
      </c>
      <c r="C2" s="22">
        <f t="shared" ref="C2:C6" si="0">$H$2*(B2-A2)</f>
        <v>-0.14025000000000001</v>
      </c>
      <c r="D2" s="22">
        <v>-0.14000000000000001</v>
      </c>
      <c r="E2" s="23">
        <v>0.00059999999999999995</v>
      </c>
      <c r="F2" s="23">
        <f t="shared" ref="F2:F6" si="1">0.5*$H$2*B2*B2</f>
        <v>0.0092947500000000009</v>
      </c>
      <c r="G2" s="23">
        <f t="shared" ref="G2:G6" si="2">F2-E2</f>
        <v>0.0086947500000000011</v>
      </c>
      <c r="H2" s="8">
        <v>0.255</v>
      </c>
    </row>
    <row r="3" ht="17.25" customHeight="1">
      <c r="A3" s="8">
        <v>0.14199999999999999</v>
      </c>
      <c r="B3" s="8">
        <v>-0.12</v>
      </c>
      <c r="C3" s="22">
        <f t="shared" si="0"/>
        <v>-0.066810000000000008</v>
      </c>
      <c r="D3" s="22">
        <v>-0.059999999999999998</v>
      </c>
      <c r="E3" s="23">
        <v>0.00080000000000000004</v>
      </c>
      <c r="F3" s="23">
        <f t="shared" si="1"/>
        <v>0.001836</v>
      </c>
      <c r="G3" s="23">
        <f t="shared" si="2"/>
        <v>0.001036</v>
      </c>
      <c r="H3" s="24"/>
    </row>
    <row r="4" ht="17.25" customHeight="1">
      <c r="A4" s="8">
        <v>0.20699999999999999</v>
      </c>
      <c r="B4" s="8">
        <v>-0.191</v>
      </c>
      <c r="C4" s="22">
        <f t="shared" si="0"/>
        <v>-0.10149000000000001</v>
      </c>
      <c r="D4" s="22">
        <v>-0.10000000000000001</v>
      </c>
      <c r="E4" s="23">
        <f t="shared" ref="E4:E6" si="3">0.5*$H$2*A4*A4</f>
        <v>0.0054632474999999998</v>
      </c>
      <c r="F4" s="23">
        <f t="shared" si="1"/>
        <v>0.0046513275</v>
      </c>
      <c r="G4" s="23">
        <f t="shared" si="2"/>
        <v>-0.00081191999999999983</v>
      </c>
      <c r="H4" s="24"/>
    </row>
    <row r="5" ht="17.25" customHeight="1">
      <c r="A5" s="8">
        <v>0.30399999999999999</v>
      </c>
      <c r="B5" s="8">
        <v>-0.29199999999999998</v>
      </c>
      <c r="C5" s="22">
        <f t="shared" si="0"/>
        <v>-0.15198</v>
      </c>
      <c r="D5" s="22">
        <v>-0.14999999999999999</v>
      </c>
      <c r="E5" s="23">
        <f t="shared" si="3"/>
        <v>0.01178304</v>
      </c>
      <c r="F5" s="23">
        <f t="shared" si="1"/>
        <v>0.01087116</v>
      </c>
      <c r="G5" s="23">
        <f t="shared" si="2"/>
        <v>-0.00091188000000000033</v>
      </c>
      <c r="H5" s="24"/>
    </row>
    <row r="6" ht="17.25" customHeight="1">
      <c r="A6" s="8">
        <v>0.41599999999999998</v>
      </c>
      <c r="B6" s="8">
        <v>-0.40500000000000003</v>
      </c>
      <c r="C6" s="22">
        <f t="shared" si="0"/>
        <v>-0.20935499999999999</v>
      </c>
      <c r="D6" s="22">
        <v>-0.20000000000000001</v>
      </c>
      <c r="E6" s="23">
        <f t="shared" si="3"/>
        <v>0.022064639999999996</v>
      </c>
      <c r="F6" s="23">
        <f t="shared" si="1"/>
        <v>0.020913187500000003</v>
      </c>
      <c r="G6" s="23">
        <f t="shared" si="2"/>
        <v>-0.0011514524999999935</v>
      </c>
      <c r="H6" s="24"/>
    </row>
    <row r="7" ht="17.25" customHeight="1">
      <c r="A7" s="25"/>
      <c r="B7" s="25"/>
      <c r="C7" s="24"/>
      <c r="D7" s="24"/>
      <c r="E7" s="26"/>
      <c r="F7" s="26"/>
      <c r="G7" s="26"/>
      <c r="H7" s="24"/>
    </row>
    <row r="8" ht="17.25" customHeight="1">
      <c r="A8" s="25"/>
      <c r="B8" s="25"/>
      <c r="C8" s="24"/>
      <c r="D8" s="24"/>
      <c r="E8" s="26"/>
      <c r="F8" s="26"/>
      <c r="G8" s="26"/>
      <c r="H8" s="24"/>
    </row>
    <row r="9" ht="17.25" customHeight="1">
      <c r="A9" s="25"/>
      <c r="B9" s="25"/>
      <c r="C9" s="24"/>
      <c r="D9" s="24"/>
      <c r="E9" s="26"/>
      <c r="F9" s="26"/>
      <c r="G9" s="26"/>
      <c r="H9" s="24"/>
    </row>
    <row r="10" ht="17.25" customHeight="1">
      <c r="A10" s="25"/>
      <c r="B10" s="25"/>
      <c r="C10" s="24"/>
      <c r="D10" s="24"/>
      <c r="E10" s="26"/>
      <c r="F10" s="26"/>
      <c r="G10" s="26"/>
      <c r="H10" s="24"/>
    </row>
    <row r="11" ht="17.25" customHeight="1">
      <c r="A11" s="25"/>
      <c r="B11" s="25"/>
      <c r="C11" s="24"/>
      <c r="D11" s="24"/>
      <c r="E11" s="26"/>
      <c r="F11" s="26"/>
      <c r="G11" s="26"/>
      <c r="H11" s="24"/>
    </row>
    <row r="12" ht="17.25" customHeight="1">
      <c r="A12" s="25"/>
      <c r="B12" s="25"/>
      <c r="C12" s="24"/>
      <c r="D12" s="24"/>
      <c r="E12" s="26"/>
      <c r="F12" s="26"/>
      <c r="G12" s="26"/>
      <c r="H12" s="2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3" style="27" width="12.43357142857143"/>
    <col bestFit="1" customWidth="1" min="4" max="4" style="4" width="12.43357142857143"/>
    <col bestFit="1" customWidth="1" min="5" max="5" style="27" width="14.576428571428572"/>
    <col bestFit="1" customWidth="1" min="6" max="7" style="27" width="12.43357142857143"/>
    <col bestFit="1" customWidth="1" min="8" max="8" style="11" width="12.43357142857143"/>
    <col bestFit="1" customWidth="1" min="9" max="9" style="1" width="12.43357142857143"/>
  </cols>
  <sheetData>
    <row r="1" ht="17.25" customHeight="1">
      <c r="A1" s="25" t="s">
        <v>21</v>
      </c>
      <c r="B1" s="25" t="s">
        <v>22</v>
      </c>
      <c r="C1" s="28" t="s">
        <v>23</v>
      </c>
      <c r="D1" s="24" t="s">
        <v>24</v>
      </c>
      <c r="E1" s="28" t="s">
        <v>25</v>
      </c>
      <c r="F1" s="28" t="s">
        <v>26</v>
      </c>
      <c r="G1" s="28" t="s">
        <v>27</v>
      </c>
      <c r="H1" s="5" t="s">
        <v>28</v>
      </c>
      <c r="I1" s="1"/>
    </row>
    <row r="2" ht="17.25" customHeight="1">
      <c r="A2" s="8">
        <v>0.32700000000000001</v>
      </c>
      <c r="B2" s="8">
        <v>-0.309</v>
      </c>
      <c r="C2" s="22">
        <f t="shared" ref="C2:C9" si="4">$H$2*(-A2+B2)</f>
        <v>-0.17172000000000001</v>
      </c>
      <c r="D2" s="22">
        <v>-0.14000000000000001</v>
      </c>
      <c r="E2" s="23">
        <f t="shared" ref="E2:E9" si="5">0.5*$H$2*A2*A2</f>
        <v>0.014435415000000002</v>
      </c>
      <c r="F2" s="23">
        <f t="shared" ref="F2:F9" si="6">0.5*$H$2*B2*B2</f>
        <v>0.012889935</v>
      </c>
      <c r="G2" s="23">
        <f t="shared" ref="G2:G9" si="7">F2-E2</f>
        <v>-0.0015454800000000019</v>
      </c>
      <c r="H2" s="8">
        <v>0.27000000000000002</v>
      </c>
      <c r="I2" s="23"/>
    </row>
    <row r="3" ht="17.25" customHeight="1">
      <c r="A3" s="8">
        <v>0.37</v>
      </c>
      <c r="B3" s="8">
        <v>-0.35899999999999999</v>
      </c>
      <c r="C3" s="22">
        <f t="shared" si="4"/>
        <v>-0.19683</v>
      </c>
      <c r="D3" s="22">
        <v>-0.14999999999999999</v>
      </c>
      <c r="E3" s="23">
        <f t="shared" si="5"/>
        <v>0.018481500000000001</v>
      </c>
      <c r="F3" s="23">
        <f t="shared" si="6"/>
        <v>0.017398935000000001</v>
      </c>
      <c r="G3" s="23">
        <f t="shared" si="7"/>
        <v>-0.0010825650000000006</v>
      </c>
      <c r="H3" s="25"/>
      <c r="I3" s="1"/>
    </row>
    <row r="4" ht="17.25" customHeight="1">
      <c r="A4" s="8">
        <v>0.25900000000000001</v>
      </c>
      <c r="B4" s="8">
        <v>-0.248</v>
      </c>
      <c r="C4" s="22">
        <f t="shared" si="4"/>
        <v>-0.13689000000000001</v>
      </c>
      <c r="D4" s="22">
        <v>-0.14999999999999999</v>
      </c>
      <c r="E4" s="23">
        <f t="shared" si="5"/>
        <v>0.0090559350000000011</v>
      </c>
      <c r="F4" s="23">
        <f t="shared" si="6"/>
        <v>0.0083030400000000011</v>
      </c>
      <c r="G4" s="23">
        <f t="shared" si="7"/>
        <v>-0.00075289499999999995</v>
      </c>
      <c r="H4" s="25"/>
      <c r="I4" s="1"/>
    </row>
    <row r="5" ht="17.25" customHeight="1">
      <c r="A5" s="8">
        <v>0.36399999999999999</v>
      </c>
      <c r="B5" s="8">
        <v>-0.35599999999999998</v>
      </c>
      <c r="C5" s="22">
        <f t="shared" si="4"/>
        <v>-0.19440000000000002</v>
      </c>
      <c r="D5" s="22">
        <v>-0.14999999999999999</v>
      </c>
      <c r="E5" s="23">
        <f t="shared" si="5"/>
        <v>0.01788696</v>
      </c>
      <c r="F5" s="23">
        <f t="shared" si="6"/>
        <v>0.017109359999999997</v>
      </c>
      <c r="G5" s="23">
        <f t="shared" si="7"/>
        <v>-0.00077760000000000329</v>
      </c>
      <c r="H5" s="25"/>
      <c r="I5" s="1"/>
    </row>
    <row r="6" ht="17.25" customHeight="1">
      <c r="A6" s="8">
        <v>0.308</v>
      </c>
      <c r="B6" s="8">
        <v>-0.29499999999999998</v>
      </c>
      <c r="C6" s="22">
        <f t="shared" si="4"/>
        <v>-0.16281000000000001</v>
      </c>
      <c r="D6" s="22">
        <v>-0.14000000000000001</v>
      </c>
      <c r="E6" s="23">
        <f t="shared" si="5"/>
        <v>0.012806639999999999</v>
      </c>
      <c r="F6" s="23">
        <f t="shared" si="6"/>
        <v>0.011748374999999998</v>
      </c>
      <c r="G6" s="23">
        <f t="shared" si="7"/>
        <v>-0.0010582650000000009</v>
      </c>
      <c r="H6" s="25"/>
      <c r="I6" s="1"/>
    </row>
    <row r="7" ht="17.25" customHeight="1">
      <c r="A7" s="8">
        <v>0.39300000000000002</v>
      </c>
      <c r="B7" s="8">
        <v>-0.38700000000000001</v>
      </c>
      <c r="C7" s="22">
        <f t="shared" si="4"/>
        <v>-0.21060000000000001</v>
      </c>
      <c r="D7" s="22">
        <v>-0.17000000000000001</v>
      </c>
      <c r="E7" s="23">
        <f t="shared" si="5"/>
        <v>0.020850615000000003</v>
      </c>
      <c r="F7" s="23">
        <f t="shared" si="6"/>
        <v>0.020218815000000005</v>
      </c>
      <c r="G7" s="23">
        <f t="shared" si="7"/>
        <v>-0.00063179999999999834</v>
      </c>
      <c r="H7" s="25"/>
      <c r="I7" s="1"/>
    </row>
    <row r="8" ht="17.25" customHeight="1">
      <c r="A8" s="8">
        <v>0.503</v>
      </c>
      <c r="B8" s="8">
        <v>-0.502</v>
      </c>
      <c r="C8" s="22">
        <f t="shared" si="4"/>
        <v>-0.27134999999999998</v>
      </c>
      <c r="D8" s="22">
        <v>-0.23999999999999999</v>
      </c>
      <c r="E8" s="23">
        <f t="shared" si="5"/>
        <v>0.034156215000000004</v>
      </c>
      <c r="F8" s="23">
        <f t="shared" si="6"/>
        <v>0.034020540000000009</v>
      </c>
      <c r="G8" s="23">
        <f t="shared" si="7"/>
        <v>-0.00013567499999999483</v>
      </c>
      <c r="H8" s="25"/>
      <c r="I8" s="1"/>
    </row>
    <row r="9" ht="17.25" customHeight="1">
      <c r="A9" s="8">
        <v>0.47599999999999998</v>
      </c>
      <c r="B9" s="8">
        <v>-0.45700000000000002</v>
      </c>
      <c r="C9" s="22">
        <f t="shared" si="4"/>
        <v>-0.25191000000000002</v>
      </c>
      <c r="D9" s="22">
        <v>-0.27000000000000002</v>
      </c>
      <c r="E9" s="23">
        <f t="shared" si="5"/>
        <v>0.030587759999999999</v>
      </c>
      <c r="F9" s="23">
        <f t="shared" si="6"/>
        <v>0.028194615000000003</v>
      </c>
      <c r="G9" s="23">
        <f t="shared" si="7"/>
        <v>-0.0023931449999999958</v>
      </c>
      <c r="H9" s="25"/>
      <c r="I9" s="1"/>
    </row>
    <row r="10" ht="17.25" customHeight="1">
      <c r="A10" s="8">
        <v>0.313</v>
      </c>
      <c r="B10" s="8">
        <v>-0.312</v>
      </c>
      <c r="C10" s="22">
        <f t="shared" ref="C10:C12" si="8">$H$2*(-A10+B10)</f>
        <v>-0.16875000000000001</v>
      </c>
      <c r="D10" s="22">
        <v>-0.16</v>
      </c>
      <c r="E10" s="23">
        <f t="shared" ref="E10:E12" si="9">0.5*$H$2*A10*A10</f>
        <v>0.013225815</v>
      </c>
      <c r="F10" s="23">
        <f t="shared" ref="F10:F12" si="10">0.5*$H$2*B10*B10</f>
        <v>0.013141440000000001</v>
      </c>
      <c r="G10" s="23">
        <f t="shared" ref="G10:G12" si="11">F10-E10</f>
        <v>-8.4374999999999381e-05</v>
      </c>
      <c r="H10" s="25"/>
      <c r="I10" s="1"/>
    </row>
    <row r="11" ht="17.25" customHeight="1">
      <c r="A11" s="8">
        <v>0.44</v>
      </c>
      <c r="B11" s="8">
        <v>-0.439</v>
      </c>
      <c r="C11" s="22">
        <f t="shared" si="8"/>
        <v>-0.23733000000000001</v>
      </c>
      <c r="D11" s="22">
        <v>-0.22</v>
      </c>
      <c r="E11" s="23">
        <f t="shared" si="9"/>
        <v>0.026136</v>
      </c>
      <c r="F11" s="23">
        <f t="shared" si="10"/>
        <v>0.026017335000000003</v>
      </c>
      <c r="G11" s="23">
        <f t="shared" si="11"/>
        <v>-0.00011866499999999697</v>
      </c>
      <c r="H11" s="25"/>
      <c r="I11" s="1"/>
    </row>
    <row r="12" ht="17.25" customHeight="1">
      <c r="A12" s="8">
        <v>0.33200000000000002</v>
      </c>
      <c r="B12" s="8">
        <v>-0.312</v>
      </c>
      <c r="C12" s="22">
        <f t="shared" si="8"/>
        <v>-0.17388000000000001</v>
      </c>
      <c r="D12" s="22">
        <v>-0.20000000000000001</v>
      </c>
      <c r="E12" s="23">
        <f t="shared" si="9"/>
        <v>0.014880240000000003</v>
      </c>
      <c r="F12" s="23">
        <f t="shared" si="10"/>
        <v>0.013141440000000001</v>
      </c>
      <c r="G12" s="23">
        <f t="shared" si="11"/>
        <v>-0.0017388000000000021</v>
      </c>
      <c r="H12" s="25"/>
      <c r="I12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4" style="11" width="12.43357142857143"/>
    <col bestFit="1" customWidth="1" min="5" max="10" style="1" width="12.43357142857143"/>
  </cols>
  <sheetData>
    <row r="1" ht="17.25" customHeight="1">
      <c r="A1" s="5" t="s">
        <v>29</v>
      </c>
      <c r="B1" s="5" t="s">
        <v>30</v>
      </c>
      <c r="C1" s="5" t="s">
        <v>31</v>
      </c>
      <c r="D1" s="5" t="s">
        <v>32</v>
      </c>
      <c r="E1" s="20" t="s">
        <v>25</v>
      </c>
      <c r="F1" s="20" t="s">
        <v>26</v>
      </c>
      <c r="G1" s="20" t="s">
        <v>27</v>
      </c>
      <c r="H1" s="20" t="s">
        <v>33</v>
      </c>
      <c r="I1" s="20" t="s">
        <v>34</v>
      </c>
      <c r="J1" s="20" t="s">
        <v>23</v>
      </c>
    </row>
    <row r="2" ht="17.25" customHeight="1">
      <c r="A2" s="8">
        <v>0.44900000000000001</v>
      </c>
      <c r="B2" s="8">
        <v>0.46600000000000003</v>
      </c>
      <c r="C2" s="8">
        <v>0.27300000000000002</v>
      </c>
      <c r="D2" s="8">
        <v>0.27000000000000002</v>
      </c>
      <c r="E2" s="23">
        <f t="shared" ref="E2:E9" si="12">0.5*($D$2)*B2*B2</f>
        <v>0.029316060000000005</v>
      </c>
      <c r="F2" s="23">
        <f t="shared" ref="F2:F9" si="13">0.5*$C$2*A2*A2</f>
        <v>0.027518536500000003</v>
      </c>
      <c r="G2" s="8">
        <f t="shared" ref="G2:G9" si="14">F2-E2</f>
        <v>-0.001797523500000002</v>
      </c>
      <c r="H2" s="23">
        <f t="shared" ref="H2:H9" si="15">$D$2*B2</f>
        <v>0.12582000000000002</v>
      </c>
      <c r="I2" s="23">
        <f t="shared" ref="I2:I9" si="16">$C$2*A2</f>
        <v>0.12257700000000001</v>
      </c>
      <c r="J2" s="8">
        <f t="shared" ref="J2:J9" si="17">I2-H2</f>
        <v>-0.0032430000000000098</v>
      </c>
    </row>
    <row r="3" ht="17.25" customHeight="1">
      <c r="A3" s="8">
        <v>0.63</v>
      </c>
      <c r="B3" s="8">
        <v>0.65800000000000003</v>
      </c>
      <c r="C3" s="25"/>
      <c r="D3" s="25"/>
      <c r="E3" s="23">
        <f t="shared" si="12"/>
        <v>0.058450140000000005</v>
      </c>
      <c r="F3" s="23">
        <f t="shared" si="13"/>
        <v>0.054176849999999999</v>
      </c>
      <c r="G3" s="8">
        <f t="shared" si="14"/>
        <v>-0.004273290000000006</v>
      </c>
      <c r="H3" s="23">
        <f t="shared" si="15"/>
        <v>0.17766000000000001</v>
      </c>
      <c r="I3" s="23">
        <f t="shared" si="16"/>
        <v>0.17199</v>
      </c>
      <c r="J3" s="8">
        <f t="shared" si="17"/>
        <v>-0.0056700000000000084</v>
      </c>
    </row>
    <row r="4" ht="17.25" customHeight="1">
      <c r="A4" s="8">
        <v>0.624</v>
      </c>
      <c r="B4" s="8">
        <v>0.64800000000000002</v>
      </c>
      <c r="C4" s="25"/>
      <c r="D4" s="25"/>
      <c r="E4" s="23">
        <f t="shared" si="12"/>
        <v>0.056687040000000001</v>
      </c>
      <c r="F4" s="23">
        <f t="shared" si="13"/>
        <v>0.053149823999999998</v>
      </c>
      <c r="G4" s="8">
        <f t="shared" si="14"/>
        <v>-0.0035372160000000027</v>
      </c>
      <c r="H4" s="23">
        <f t="shared" si="15"/>
        <v>0.17496</v>
      </c>
      <c r="I4" s="23">
        <f t="shared" si="16"/>
        <v>0.170352</v>
      </c>
      <c r="J4" s="8">
        <f t="shared" si="17"/>
        <v>-0.004608000000000001</v>
      </c>
    </row>
    <row r="5" ht="17.25" customHeight="1">
      <c r="A5" s="8">
        <v>0.56999999999999995</v>
      </c>
      <c r="B5" s="8">
        <v>0.59399999999999997</v>
      </c>
      <c r="C5" s="25"/>
      <c r="D5" s="25"/>
      <c r="E5" s="23">
        <f t="shared" si="12"/>
        <v>0.047632859999999999</v>
      </c>
      <c r="F5" s="23">
        <f t="shared" si="13"/>
        <v>0.044348849999999995</v>
      </c>
      <c r="G5" s="8">
        <f t="shared" si="14"/>
        <v>-0.0032840100000000039</v>
      </c>
      <c r="H5" s="23">
        <f t="shared" si="15"/>
        <v>0.16037999999999999</v>
      </c>
      <c r="I5" s="23">
        <f t="shared" si="16"/>
        <v>0.15561</v>
      </c>
      <c r="J5" s="8">
        <f t="shared" si="17"/>
        <v>-0.0047699999999999965</v>
      </c>
    </row>
    <row r="6" ht="17.25" customHeight="1">
      <c r="A6" s="8">
        <v>0.58799999999999997</v>
      </c>
      <c r="B6" s="8">
        <v>0.60899999999999999</v>
      </c>
      <c r="C6" s="25"/>
      <c r="D6" s="25"/>
      <c r="E6" s="23">
        <f t="shared" si="12"/>
        <v>0.050068935000000002</v>
      </c>
      <c r="F6" s="23">
        <f t="shared" si="13"/>
        <v>0.047194055999999998</v>
      </c>
      <c r="G6" s="8">
        <f t="shared" si="14"/>
        <v>-0.0028748790000000038</v>
      </c>
      <c r="H6" s="23">
        <f t="shared" si="15"/>
        <v>0.16443000000000002</v>
      </c>
      <c r="I6" s="23">
        <f t="shared" si="16"/>
        <v>0.160524</v>
      </c>
      <c r="J6" s="8">
        <f t="shared" si="17"/>
        <v>-0.0039060000000000206</v>
      </c>
    </row>
    <row r="7" ht="17.25" customHeight="1">
      <c r="A7" s="8">
        <v>0.80900000000000005</v>
      </c>
      <c r="B7" s="8">
        <v>0.83699999999999997</v>
      </c>
      <c r="C7" s="25"/>
      <c r="D7" s="25"/>
      <c r="E7" s="23">
        <f t="shared" si="12"/>
        <v>0.094576814999999995</v>
      </c>
      <c r="F7" s="23">
        <f t="shared" si="13"/>
        <v>0.089336656500000014</v>
      </c>
      <c r="G7" s="8">
        <f t="shared" si="14"/>
        <v>-0.0052401584999999806</v>
      </c>
      <c r="H7" s="23">
        <f t="shared" si="15"/>
        <v>0.22599</v>
      </c>
      <c r="I7" s="23">
        <f t="shared" si="16"/>
        <v>0.22085700000000003</v>
      </c>
      <c r="J7" s="8">
        <f t="shared" si="17"/>
        <v>-0.0051329999999999709</v>
      </c>
    </row>
    <row r="8" ht="17.25" customHeight="1">
      <c r="A8" s="8">
        <v>0.86299999999999999</v>
      </c>
      <c r="B8" s="8">
        <v>0.878</v>
      </c>
      <c r="C8" s="25"/>
      <c r="D8" s="25"/>
      <c r="E8" s="23">
        <f t="shared" si="12"/>
        <v>0.10406934000000001</v>
      </c>
      <c r="F8" s="23">
        <f t="shared" si="13"/>
        <v>0.1016609685</v>
      </c>
      <c r="G8" s="8">
        <f t="shared" si="14"/>
        <v>-0.0024083715000000061</v>
      </c>
      <c r="H8" s="23">
        <f t="shared" si="15"/>
        <v>0.23706000000000002</v>
      </c>
      <c r="I8" s="23">
        <f t="shared" si="16"/>
        <v>0.235599</v>
      </c>
      <c r="J8" s="8">
        <f t="shared" si="17"/>
        <v>-0.0014610000000000178</v>
      </c>
    </row>
    <row r="9" ht="17.25" customHeight="1">
      <c r="A9" s="8">
        <v>0.66300000000000003</v>
      </c>
      <c r="B9" s="8">
        <v>0.69099999999999995</v>
      </c>
      <c r="C9" s="25"/>
      <c r="D9" s="25"/>
      <c r="E9" s="23">
        <f t="shared" si="12"/>
        <v>0.064459934999999996</v>
      </c>
      <c r="F9" s="23">
        <f t="shared" si="13"/>
        <v>0.060001168500000007</v>
      </c>
      <c r="G9" s="8">
        <f t="shared" si="14"/>
        <v>-0.0044587664999999888</v>
      </c>
      <c r="H9" s="23">
        <f t="shared" si="15"/>
        <v>0.18656999999999999</v>
      </c>
      <c r="I9" s="23">
        <f t="shared" si="16"/>
        <v>0.18099900000000002</v>
      </c>
      <c r="J9" s="8">
        <f t="shared" si="17"/>
        <v>-0.0055709999999999649</v>
      </c>
    </row>
    <row r="10" ht="17.25" customHeight="1">
      <c r="A10" s="8"/>
      <c r="B10" s="8"/>
      <c r="C10" s="25"/>
      <c r="D10" s="25"/>
      <c r="E10" s="26"/>
      <c r="F10" s="26"/>
      <c r="G10" s="25"/>
      <c r="H10" s="26"/>
      <c r="I10" s="26"/>
      <c r="J10" s="25"/>
    </row>
    <row r="11" ht="17.25" customHeight="1">
      <c r="A11" s="25"/>
      <c r="B11" s="25"/>
      <c r="C11" s="25"/>
      <c r="D11" s="25"/>
      <c r="E11" s="26"/>
      <c r="F11" s="26"/>
      <c r="G11" s="25"/>
      <c r="H11" s="26"/>
      <c r="I11" s="26"/>
      <c r="J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4" style="11" width="12.43357142857143"/>
    <col bestFit="1" customWidth="1" min="5" max="5" style="13" width="12.43357142857143"/>
    <col bestFit="1" customWidth="1" min="6" max="13" style="27" width="12.43357142857143"/>
  </cols>
  <sheetData>
    <row r="1" ht="17.25" customHeight="1">
      <c r="A1" s="25" t="s">
        <v>35</v>
      </c>
      <c r="B1" s="25" t="s">
        <v>36</v>
      </c>
      <c r="C1" s="5" t="s">
        <v>37</v>
      </c>
      <c r="D1" s="5" t="s">
        <v>38</v>
      </c>
      <c r="E1" s="29" t="s">
        <v>39</v>
      </c>
      <c r="F1" s="28" t="s">
        <v>25</v>
      </c>
      <c r="G1" s="28" t="s">
        <v>26</v>
      </c>
      <c r="H1" s="28" t="s">
        <v>27</v>
      </c>
      <c r="I1" s="28" t="s">
        <v>40</v>
      </c>
      <c r="J1" s="28" t="s">
        <v>41</v>
      </c>
      <c r="K1" s="28" t="s">
        <v>33</v>
      </c>
      <c r="L1" s="28" t="s">
        <v>34</v>
      </c>
      <c r="M1" s="28" t="s">
        <v>23</v>
      </c>
    </row>
    <row r="2" ht="17.25" customHeight="1">
      <c r="A2" s="8">
        <v>-0.37</v>
      </c>
      <c r="B2" s="8">
        <v>-0.17799999999999999</v>
      </c>
      <c r="C2" s="8">
        <v>0.25</v>
      </c>
      <c r="D2" s="8">
        <v>0.247</v>
      </c>
      <c r="E2" s="30">
        <v>0</v>
      </c>
      <c r="F2" s="23">
        <f t="shared" ref="F2:F9" si="18">0.5*$D$2*A2*A2</f>
        <v>0.016907149999999999</v>
      </c>
      <c r="G2" s="23">
        <f t="shared" ref="G2:G9" si="19">0.5*($C$2+$D$2)*B2*B2</f>
        <v>0.0078734739999999984</v>
      </c>
      <c r="H2" s="8">
        <f t="shared" ref="H2:H9" si="20">G2-F2</f>
        <v>-0.0090336760000000009</v>
      </c>
      <c r="I2" s="8">
        <f t="shared" ref="I2:I9" si="21">B2-A2</f>
        <v>0.192</v>
      </c>
      <c r="J2" s="31">
        <f t="shared" ref="J2:J9" si="22">I2/A2</f>
        <v>-0.51891891891891895</v>
      </c>
      <c r="K2" s="8">
        <f t="shared" ref="K2:K9" si="23">$D$2*A2</f>
        <v>-0.091389999999999999</v>
      </c>
      <c r="L2" s="8">
        <f t="shared" ref="L2:L9" si="24">($C$2+$D$2)*B2</f>
        <v>-0.088465999999999989</v>
      </c>
      <c r="M2" s="8">
        <f t="shared" ref="M2:M9" si="25">L2-K2</f>
        <v>0.0029240000000000099</v>
      </c>
    </row>
    <row r="3" ht="17.25" customHeight="1">
      <c r="A3" s="8">
        <v>-0.502</v>
      </c>
      <c r="B3" s="8">
        <v>-0.24299999999999999</v>
      </c>
      <c r="C3" s="25"/>
      <c r="D3" s="25"/>
      <c r="E3" s="32"/>
      <c r="F3" s="23">
        <f t="shared" si="18"/>
        <v>0.031122493999999997</v>
      </c>
      <c r="G3" s="23">
        <f t="shared" si="19"/>
        <v>0.014673676499999998</v>
      </c>
      <c r="H3" s="8">
        <f t="shared" si="20"/>
        <v>-0.016448817499999997</v>
      </c>
      <c r="I3" s="8">
        <f t="shared" si="21"/>
        <v>0.25900000000000001</v>
      </c>
      <c r="J3" s="31">
        <f t="shared" si="22"/>
        <v>-0.51593625498007967</v>
      </c>
      <c r="K3" s="8">
        <f t="shared" si="23"/>
        <v>-0.12399399999999999</v>
      </c>
      <c r="L3" s="8">
        <f t="shared" si="24"/>
        <v>-0.12077099999999999</v>
      </c>
      <c r="M3" s="8">
        <f t="shared" si="25"/>
        <v>0.0032230000000000036</v>
      </c>
    </row>
    <row r="4" ht="17.25" customHeight="1">
      <c r="A4" s="8">
        <v>-0.61499999999999999</v>
      </c>
      <c r="B4" s="8">
        <v>-0.30199999999999999</v>
      </c>
      <c r="C4" s="25"/>
      <c r="D4" s="25"/>
      <c r="E4" s="32"/>
      <c r="F4" s="23">
        <f t="shared" si="18"/>
        <v>0.046710787499999996</v>
      </c>
      <c r="G4" s="23">
        <f t="shared" si="19"/>
        <v>0.022664193999999999</v>
      </c>
      <c r="H4" s="8">
        <f t="shared" si="20"/>
        <v>-0.024046593499999998</v>
      </c>
      <c r="I4" s="8">
        <f t="shared" si="21"/>
        <v>0.313</v>
      </c>
      <c r="J4" s="31">
        <f t="shared" si="22"/>
        <v>-0.50894308943089428</v>
      </c>
      <c r="K4" s="8">
        <f t="shared" si="23"/>
        <v>-0.15190499999999998</v>
      </c>
      <c r="L4" s="8">
        <f t="shared" si="24"/>
        <v>-0.15009400000000001</v>
      </c>
      <c r="M4" s="8">
        <f t="shared" si="25"/>
        <v>0.0018109999999999793</v>
      </c>
    </row>
    <row r="5" ht="17.25" customHeight="1">
      <c r="A5" s="8">
        <v>-0.65600000000000003</v>
      </c>
      <c r="B5" s="8">
        <v>-0.32000000000000001</v>
      </c>
      <c r="C5" s="25"/>
      <c r="D5" s="25"/>
      <c r="E5" s="32"/>
      <c r="F5" s="23">
        <f t="shared" si="18"/>
        <v>0.053146496000000008</v>
      </c>
      <c r="G5" s="23">
        <f t="shared" si="19"/>
        <v>0.025446400000000004</v>
      </c>
      <c r="H5" s="8">
        <f t="shared" si="20"/>
        <v>-0.027700096000000004</v>
      </c>
      <c r="I5" s="8">
        <f t="shared" si="21"/>
        <v>0.33600000000000002</v>
      </c>
      <c r="J5" s="31">
        <f t="shared" si="22"/>
        <v>-0.51219512195121952</v>
      </c>
      <c r="K5" s="8">
        <f t="shared" si="23"/>
        <v>-0.16203200000000001</v>
      </c>
      <c r="L5" s="8">
        <f t="shared" si="24"/>
        <v>-0.15904000000000001</v>
      </c>
      <c r="M5" s="8">
        <f t="shared" si="25"/>
        <v>0.0029919999999999947</v>
      </c>
    </row>
    <row r="6" ht="17.25" customHeight="1">
      <c r="A6" s="8">
        <v>-0.54700000000000004</v>
      </c>
      <c r="B6" s="8">
        <v>-0.26400000000000001</v>
      </c>
      <c r="C6" s="25"/>
      <c r="D6" s="25"/>
      <c r="E6" s="32"/>
      <c r="F6" s="23">
        <f t="shared" si="18"/>
        <v>0.036952311500000001</v>
      </c>
      <c r="G6" s="23">
        <f t="shared" si="19"/>
        <v>0.017319456000000004</v>
      </c>
      <c r="H6" s="8">
        <f t="shared" si="20"/>
        <v>-0.019632855499999997</v>
      </c>
      <c r="I6" s="8">
        <f t="shared" si="21"/>
        <v>0.28300000000000003</v>
      </c>
      <c r="J6" s="31">
        <f t="shared" si="22"/>
        <v>-0.51736745886654478</v>
      </c>
      <c r="K6" s="8">
        <f t="shared" si="23"/>
        <v>-0.13510900000000001</v>
      </c>
      <c r="L6" s="8">
        <f t="shared" si="24"/>
        <v>-0.13120800000000002</v>
      </c>
      <c r="M6" s="8">
        <f t="shared" si="25"/>
        <v>0.0039009999999999878</v>
      </c>
    </row>
    <row r="7" ht="17.25" customHeight="1">
      <c r="A7" s="8">
        <v>-0.67900000000000005</v>
      </c>
      <c r="B7" s="8">
        <v>-0.33000000000000002</v>
      </c>
      <c r="C7" s="25"/>
      <c r="D7" s="25"/>
      <c r="E7" s="32"/>
      <c r="F7" s="23">
        <f t="shared" si="18"/>
        <v>0.056938563500000004</v>
      </c>
      <c r="G7" s="23">
        <f t="shared" si="19"/>
        <v>0.027061650000000003</v>
      </c>
      <c r="H7" s="8">
        <f t="shared" si="20"/>
        <v>-0.029876913500000001</v>
      </c>
      <c r="I7" s="8">
        <f t="shared" si="21"/>
        <v>0.34900000000000003</v>
      </c>
      <c r="J7" s="31">
        <f t="shared" si="22"/>
        <v>-0.51399116347569962</v>
      </c>
      <c r="K7" s="8">
        <f t="shared" si="23"/>
        <v>-0.167713</v>
      </c>
      <c r="L7" s="8">
        <f t="shared" si="24"/>
        <v>-0.16401000000000002</v>
      </c>
      <c r="M7" s="8">
        <f t="shared" si="25"/>
        <v>0.0037029999999999841</v>
      </c>
    </row>
    <row r="8" ht="17.25" customHeight="1">
      <c r="A8" s="8">
        <v>-0.55600000000000005</v>
      </c>
      <c r="B8" s="8">
        <v>-0.26900000000000002</v>
      </c>
      <c r="C8" s="25"/>
      <c r="D8" s="25"/>
      <c r="E8" s="32"/>
      <c r="F8" s="23">
        <f t="shared" si="18"/>
        <v>0.038178296000000007</v>
      </c>
      <c r="G8" s="23">
        <f t="shared" si="19"/>
        <v>0.017981708500000002</v>
      </c>
      <c r="H8" s="8">
        <f t="shared" si="20"/>
        <v>-0.020196587500000005</v>
      </c>
      <c r="I8" s="8">
        <f t="shared" si="21"/>
        <v>0.28700000000000003</v>
      </c>
      <c r="J8" s="31">
        <f t="shared" si="22"/>
        <v>-0.51618705035971224</v>
      </c>
      <c r="K8" s="8">
        <f t="shared" si="23"/>
        <v>-0.13733200000000001</v>
      </c>
      <c r="L8" s="8">
        <f t="shared" si="24"/>
        <v>-0.13369300000000001</v>
      </c>
      <c r="M8" s="8">
        <f t="shared" si="25"/>
        <v>0.0036390000000000033</v>
      </c>
    </row>
    <row r="9" ht="17.25" customHeight="1">
      <c r="A9" s="8">
        <v>-0.53500000000000003</v>
      </c>
      <c r="B9" s="8">
        <v>-0.26000000000000001</v>
      </c>
      <c r="C9" s="25"/>
      <c r="D9" s="25"/>
      <c r="E9" s="32"/>
      <c r="F9" s="23">
        <f t="shared" si="18"/>
        <v>0.035348787500000006</v>
      </c>
      <c r="G9" s="23">
        <f t="shared" si="19"/>
        <v>0.0167986</v>
      </c>
      <c r="H9" s="8">
        <f t="shared" si="20"/>
        <v>-0.018550187500000006</v>
      </c>
      <c r="I9" s="8">
        <f t="shared" si="21"/>
        <v>0.27500000000000002</v>
      </c>
      <c r="J9" s="31">
        <f t="shared" si="22"/>
        <v>-0.5140186915887851</v>
      </c>
      <c r="K9" s="8">
        <f t="shared" si="23"/>
        <v>-0.13214500000000001</v>
      </c>
      <c r="L9" s="8">
        <f t="shared" si="24"/>
        <v>-0.12922</v>
      </c>
      <c r="M9" s="8">
        <f t="shared" si="25"/>
        <v>0.0029250000000000109</v>
      </c>
    </row>
    <row r="10" ht="17.25" customHeight="1">
      <c r="A10" s="8">
        <v>-0.55600000000000005</v>
      </c>
      <c r="B10" s="8">
        <v>-0.27000000000000002</v>
      </c>
      <c r="C10" s="25"/>
      <c r="D10" s="25"/>
      <c r="E10" s="32"/>
      <c r="F10" s="23">
        <f>0.5*$D$2*A10*A10</f>
        <v>0.038178296000000007</v>
      </c>
      <c r="G10" s="23">
        <f>0.5*($C$2+$D$2)*B10*B10</f>
        <v>0.018115650000000001</v>
      </c>
      <c r="H10" s="8">
        <f>G10-F10</f>
        <v>-0.020062646000000007</v>
      </c>
      <c r="I10" s="8">
        <f>B10-A10</f>
        <v>0.28600000000000003</v>
      </c>
      <c r="J10" s="31">
        <f>I10/A10</f>
        <v>-0.51438848920863312</v>
      </c>
      <c r="K10" s="8">
        <f>$D$2*A10</f>
        <v>-0.13733200000000001</v>
      </c>
      <c r="L10" s="8">
        <f>($C$2+$D$2)*B10</f>
        <v>-0.13419</v>
      </c>
      <c r="M10" s="8">
        <f>L10-K10</f>
        <v>0.0031420000000000059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4" width="12.43357142857143"/>
    <col bestFit="1" customWidth="1" min="3" max="8" style="1" width="12.43357142857143"/>
    <col bestFit="1" customWidth="1" min="9" max="10" style="11" width="12.43357142857143"/>
  </cols>
  <sheetData>
    <row r="1" ht="17.25" customHeight="1">
      <c r="A1" s="24" t="s">
        <v>30</v>
      </c>
      <c r="B1" s="24" t="s">
        <v>22</v>
      </c>
      <c r="C1" s="1"/>
      <c r="D1" s="1"/>
      <c r="E1" s="1"/>
      <c r="F1" s="1"/>
      <c r="G1" s="1"/>
      <c r="H1" s="1"/>
      <c r="I1" s="5" t="s">
        <v>37</v>
      </c>
      <c r="J1" s="5" t="s">
        <v>38</v>
      </c>
    </row>
    <row r="2" ht="17.25" customHeight="1">
      <c r="A2" s="8">
        <v>0.66000000000000003</v>
      </c>
      <c r="B2" s="8">
        <v>0.21199999999999999</v>
      </c>
      <c r="C2" s="1"/>
      <c r="D2" s="1"/>
      <c r="E2" s="1"/>
      <c r="F2" s="1"/>
      <c r="G2" s="1"/>
      <c r="H2" s="1"/>
      <c r="I2" s="8">
        <v>0.503</v>
      </c>
      <c r="J2" s="8">
        <v>0.247</v>
      </c>
    </row>
    <row r="3" ht="17.25" customHeight="1">
      <c r="A3" s="8">
        <v>0.61799999999999999</v>
      </c>
      <c r="B3" s="8">
        <v>0.19900000000000001</v>
      </c>
      <c r="C3" s="1"/>
      <c r="D3" s="1"/>
      <c r="E3" s="1"/>
      <c r="F3" s="1"/>
      <c r="G3" s="1"/>
      <c r="H3" s="1"/>
      <c r="I3" s="25"/>
      <c r="J3" s="25"/>
    </row>
    <row r="4" ht="17.25" customHeight="1">
      <c r="A4" s="8">
        <v>0.71499999999999997</v>
      </c>
      <c r="B4" s="8">
        <v>0.23100000000000001</v>
      </c>
      <c r="C4" s="1"/>
      <c r="D4" s="1"/>
      <c r="E4" s="1"/>
      <c r="F4" s="1"/>
      <c r="G4" s="1"/>
      <c r="H4" s="1"/>
      <c r="I4" s="25"/>
      <c r="J4" s="25"/>
    </row>
    <row r="5" ht="17.25" customHeight="1">
      <c r="A5" s="8">
        <v>0.63600000000000001</v>
      </c>
      <c r="B5" s="8">
        <v>0.20499999999999999</v>
      </c>
      <c r="C5" s="1"/>
      <c r="D5" s="1"/>
      <c r="E5" s="1"/>
      <c r="F5" s="1"/>
      <c r="G5" s="1"/>
      <c r="H5" s="1"/>
      <c r="I5" s="25"/>
      <c r="J5" s="25"/>
    </row>
    <row r="6" ht="17.25" customHeight="1">
      <c r="A6" s="8">
        <v>0.39800000000000002</v>
      </c>
      <c r="B6" s="8">
        <v>0.125</v>
      </c>
      <c r="C6" s="1"/>
      <c r="D6" s="1"/>
      <c r="E6" s="1"/>
      <c r="F6" s="1"/>
      <c r="G6" s="1"/>
      <c r="H6" s="1"/>
      <c r="I6" s="25"/>
      <c r="J6" s="25"/>
    </row>
    <row r="7" ht="17.25" customHeight="1">
      <c r="A7" s="8">
        <v>0.40400000000000003</v>
      </c>
      <c r="B7" s="8">
        <v>0.128</v>
      </c>
      <c r="C7" s="1"/>
      <c r="D7" s="1"/>
      <c r="E7" s="1"/>
      <c r="F7" s="1"/>
      <c r="G7" s="1"/>
      <c r="H7" s="1"/>
      <c r="I7" s="25"/>
      <c r="J7" s="25"/>
    </row>
    <row r="8" ht="17.25" customHeight="1">
      <c r="A8" s="8">
        <v>0.36599999999999999</v>
      </c>
      <c r="B8" s="8">
        <v>0.11600000000000001</v>
      </c>
      <c r="C8" s="1"/>
      <c r="D8" s="1"/>
      <c r="E8" s="1"/>
      <c r="F8" s="1"/>
      <c r="G8" s="1"/>
      <c r="H8" s="1"/>
      <c r="I8" s="25"/>
      <c r="J8" s="25"/>
    </row>
    <row r="9" ht="17.25" customHeight="1">
      <c r="A9" s="8">
        <v>0.309</v>
      </c>
      <c r="B9" s="8">
        <v>0.097000000000000003</v>
      </c>
      <c r="C9" s="1"/>
      <c r="D9" s="1"/>
      <c r="E9" s="1"/>
      <c r="F9" s="1"/>
      <c r="G9" s="1"/>
      <c r="H9" s="1"/>
      <c r="I9" s="25"/>
      <c r="J9" s="25"/>
    </row>
    <row r="10" ht="17.25" customHeight="1">
      <c r="A10" s="8">
        <v>0.28699999999999998</v>
      </c>
      <c r="B10" s="8">
        <v>0.089999999999999997</v>
      </c>
      <c r="C10" s="1"/>
      <c r="D10" s="1"/>
      <c r="E10" s="1"/>
      <c r="F10" s="1"/>
      <c r="G10" s="1"/>
      <c r="H10" s="1"/>
      <c r="I10" s="25"/>
      <c r="J10" s="25"/>
    </row>
    <row r="11" ht="17.25" customHeight="1">
      <c r="A11" s="22">
        <v>0.35199999999999998</v>
      </c>
      <c r="B11" s="22">
        <v>0.112</v>
      </c>
      <c r="C11" s="1"/>
      <c r="D11" s="1"/>
      <c r="E11" s="1"/>
      <c r="F11" s="1"/>
      <c r="G11" s="1"/>
      <c r="H11" s="1"/>
      <c r="I11" s="25"/>
      <c r="J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3" style="2" width="12.43357142857143"/>
    <col bestFit="1" customWidth="1" min="4" max="9" style="1" width="12.43357142857143"/>
    <col bestFit="1" customWidth="1" min="10" max="11" style="11" width="12.43357142857143"/>
  </cols>
  <sheetData>
    <row r="1" ht="17.25" customHeight="1">
      <c r="A1" s="5" t="s">
        <v>30</v>
      </c>
      <c r="B1" s="5" t="s">
        <v>42</v>
      </c>
      <c r="C1" s="5" t="s">
        <v>29</v>
      </c>
      <c r="D1" s="1"/>
      <c r="E1" s="1"/>
      <c r="F1" s="1"/>
      <c r="G1" s="1"/>
      <c r="H1" s="1"/>
      <c r="I1" s="1"/>
      <c r="J1" s="5" t="s">
        <v>37</v>
      </c>
      <c r="K1" s="5" t="s">
        <v>38</v>
      </c>
    </row>
    <row r="2" ht="17.25" customHeight="1">
      <c r="A2" s="8">
        <v>0.49099999999999999</v>
      </c>
      <c r="B2" s="8">
        <v>-0.13700000000000001</v>
      </c>
      <c r="C2" s="8">
        <v>0.31900000000000001</v>
      </c>
      <c r="D2" s="1"/>
      <c r="E2" s="1"/>
      <c r="F2" s="1"/>
      <c r="G2" s="1"/>
      <c r="H2" s="1"/>
      <c r="I2" s="1"/>
      <c r="J2" s="8">
        <v>0.53800000000000003</v>
      </c>
      <c r="K2" s="8">
        <v>0.27100000000000002</v>
      </c>
    </row>
    <row r="3" ht="17.25" customHeight="1">
      <c r="A3" s="8">
        <v>0.439</v>
      </c>
      <c r="B3" s="8">
        <v>-0.124</v>
      </c>
      <c r="C3" s="8">
        <v>0.28799999999999998</v>
      </c>
      <c r="D3" s="1"/>
      <c r="E3" s="1"/>
      <c r="F3" s="1"/>
      <c r="G3" s="1"/>
      <c r="H3" s="1"/>
      <c r="I3" s="1"/>
      <c r="J3" s="25"/>
      <c r="K3" s="25"/>
    </row>
    <row r="4" ht="17.25" customHeight="1">
      <c r="A4" s="8">
        <v>0.379</v>
      </c>
      <c r="B4" s="8">
        <v>-0.106</v>
      </c>
      <c r="C4" s="8">
        <v>0.248</v>
      </c>
      <c r="D4" s="1"/>
      <c r="E4" s="1"/>
      <c r="F4" s="1"/>
      <c r="G4" s="1"/>
      <c r="H4" s="1"/>
      <c r="I4" s="1"/>
      <c r="J4" s="25"/>
      <c r="K4" s="25"/>
    </row>
    <row r="5" ht="17.25" customHeight="1">
      <c r="A5" s="8">
        <v>0.44700000000000001</v>
      </c>
      <c r="B5" s="8">
        <v>-0.13500000000000001</v>
      </c>
      <c r="C5" s="8">
        <v>0.29699999999999999</v>
      </c>
      <c r="D5" s="1"/>
      <c r="E5" s="1"/>
      <c r="F5" s="1"/>
      <c r="G5" s="1"/>
      <c r="H5" s="1"/>
      <c r="I5" s="1"/>
      <c r="J5" s="25"/>
      <c r="K5" s="25"/>
    </row>
    <row r="6" ht="17.25" customHeight="1">
      <c r="A6" s="8">
        <v>0.55100000000000005</v>
      </c>
      <c r="B6" s="8">
        <v>-0.159</v>
      </c>
      <c r="C6" s="8">
        <v>0.36599999999999999</v>
      </c>
      <c r="D6" s="1"/>
      <c r="E6" s="1"/>
      <c r="F6" s="1"/>
      <c r="G6" s="1"/>
      <c r="H6" s="1"/>
      <c r="I6" s="1"/>
      <c r="J6" s="25"/>
      <c r="K6" s="25"/>
    </row>
    <row r="7" ht="17.25" customHeight="1">
      <c r="A7" s="8"/>
      <c r="B7" s="8"/>
      <c r="C7" s="8"/>
      <c r="D7" s="1"/>
      <c r="E7" s="1"/>
      <c r="F7" s="1"/>
      <c r="G7" s="1"/>
      <c r="H7" s="1"/>
      <c r="I7" s="1"/>
      <c r="J7" s="25"/>
      <c r="K7" s="25"/>
    </row>
    <row r="8" ht="17.25" customHeight="1">
      <c r="A8" s="8"/>
      <c r="B8" s="8"/>
      <c r="C8" s="8"/>
      <c r="D8" s="1"/>
      <c r="E8" s="1"/>
      <c r="F8" s="1"/>
      <c r="G8" s="1"/>
      <c r="H8" s="1"/>
      <c r="I8" s="1"/>
      <c r="J8" s="25"/>
      <c r="K8" s="25"/>
    </row>
    <row r="9" ht="17.25" customHeight="1">
      <c r="A9" s="8"/>
      <c r="B9" s="8"/>
      <c r="C9" s="8"/>
      <c r="D9" s="1"/>
      <c r="E9" s="1"/>
      <c r="F9" s="1"/>
      <c r="G9" s="1"/>
      <c r="H9" s="1"/>
      <c r="I9" s="1"/>
      <c r="J9" s="25"/>
      <c r="K9" s="25"/>
    </row>
    <row r="10" ht="17.25" customHeight="1">
      <c r="A10" s="8"/>
      <c r="B10" s="8"/>
      <c r="C10" s="8"/>
      <c r="D10" s="1"/>
      <c r="E10" s="1"/>
      <c r="F10" s="1"/>
      <c r="G10" s="1"/>
      <c r="H10" s="1"/>
      <c r="I10" s="1"/>
      <c r="J10" s="25"/>
      <c r="K10" s="25"/>
    </row>
    <row r="11" ht="17.25" customHeight="1">
      <c r="A11" s="8"/>
      <c r="B11" s="8"/>
      <c r="C11" s="8"/>
      <c r="D11" s="1"/>
      <c r="E11" s="1"/>
      <c r="F11" s="1"/>
      <c r="G11" s="1"/>
      <c r="H11" s="1"/>
      <c r="I11" s="1"/>
      <c r="J11" s="25"/>
      <c r="K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5</cp:revision>
  <dcterms:created xsi:type="dcterms:W3CDTF">2023-04-29T09:38:40Z</dcterms:created>
  <dcterms:modified xsi:type="dcterms:W3CDTF">2023-05-02T12:37:18Z</dcterms:modified>
</cp:coreProperties>
</file>