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RC" sheetId="1" state="visible" r:id="rId1"/>
    <sheet name="RL" sheetId="2" state="visible" r:id="rId2"/>
    <sheet name="R_RLC" sheetId="3" state="visible" r:id="rId3"/>
    <sheet name="L_RLC" sheetId="4" state="visible" r:id="rId4"/>
  </sheets>
  <calcPr/>
</workbook>
</file>

<file path=xl/sharedStrings.xml><?xml version="1.0" encoding="utf-8"?>
<sst xmlns="http://schemas.openxmlformats.org/spreadsheetml/2006/main" count="31" uniqueCount="31">
  <si>
    <t xml:space="preserve">R (kohm)</t>
  </si>
  <si>
    <t xml:space="preserve">Freq (Hz)</t>
  </si>
  <si>
    <t>Vin</t>
  </si>
  <si>
    <t>VR</t>
  </si>
  <si>
    <t>VC</t>
  </si>
  <si>
    <t xml:space="preserve">faseR (deg)</t>
  </si>
  <si>
    <t xml:space="preserve">faseC (deg)</t>
  </si>
  <si>
    <t>sigmaV_R</t>
  </si>
  <si>
    <t>sigmaV_C</t>
  </si>
  <si>
    <t>sigmaF_R</t>
  </si>
  <si>
    <t>sigmaF_C</t>
  </si>
  <si>
    <t>sigmaVin</t>
  </si>
  <si>
    <t>R(kOhm)</t>
  </si>
  <si>
    <t>R_L</t>
  </si>
  <si>
    <t xml:space="preserve">Freq (kHz)</t>
  </si>
  <si>
    <t>sigmaV_in</t>
  </si>
  <si>
    <t>VL</t>
  </si>
  <si>
    <t xml:space="preserve">faseL (deg)</t>
  </si>
  <si>
    <t>sigmaV_L</t>
  </si>
  <si>
    <t>sigmaF_L</t>
  </si>
  <si>
    <t xml:space="preserve">R (kOhm)</t>
  </si>
  <si>
    <t>V_LC</t>
  </si>
  <si>
    <t xml:space="preserve">faseLC (deg)</t>
  </si>
  <si>
    <t>sigmaV_LC</t>
  </si>
  <si>
    <t>sigmaF_LC</t>
  </si>
  <si>
    <t>RL</t>
  </si>
  <si>
    <t>Vinpp</t>
  </si>
  <si>
    <t>VLpp</t>
  </si>
  <si>
    <t>sigmaV_inpp</t>
  </si>
  <si>
    <t>sigmaV_Lpp</t>
  </si>
  <si>
    <t>sigmaVL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</si>
</sst>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.000000"/>
      <color theme="1"/>
      <name val="Calibri"/>
      <scheme val="minor"/>
    </font>
    <font>
      <sz val="11.000000"/>
      <color rgb="FF9C0006"/>
      <name val="Calibri"/>
      <scheme val="minor"/>
    </font>
    <font>
      <sz val="11.000000"/>
      <color rgb="FF0061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indexed="5"/>
        <bgColor indexed="5"/>
      </patternFill>
    </fill>
    <fill>
      <patternFill patternType="solid">
        <fgColor rgb="FF00B0F0"/>
        <bgColor rgb="FF00B0F0"/>
      </patternFill>
    </fill>
    <fill>
      <patternFill patternType="solid">
        <fgColor indexed="2"/>
        <bgColor indexed="2"/>
      </patternFill>
    </fill>
  </fills>
  <borders count="1">
    <border>
      <left style="none"/>
      <right style="none"/>
      <top style="none"/>
      <bottom style="none"/>
      <diagonal style="none"/>
    </border>
  </borders>
  <cellStyleXfs count="3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</cellStyleXfs>
  <cellXfs count="11">
    <xf fontId="0" fillId="0" borderId="0" numFmtId="0" xfId="0"/>
    <xf fontId="0" fillId="4" borderId="0" numFmtId="0" xfId="0" applyFill="1"/>
    <xf fontId="0" fillId="5" borderId="0" numFmtId="0" xfId="0" applyFill="1"/>
    <xf fontId="0" fillId="6" borderId="0" numFmtId="0" xfId="0" applyFill="1"/>
    <xf fontId="0" fillId="0" borderId="0" numFmtId="2" xfId="0" applyNumberFormat="1"/>
    <xf fontId="0" fillId="0" borderId="0" numFmtId="164" xfId="0" applyNumberFormat="1"/>
    <xf fontId="0" fillId="0" borderId="0" numFmtId="2" xfId="0" applyNumberFormat="1">
      <protection hidden="0" locked="1"/>
    </xf>
    <xf fontId="0" fillId="0" borderId="0" numFmtId="0" xfId="0">
      <protection hidden="0" locked="1"/>
    </xf>
    <xf fontId="0" fillId="0" borderId="0" numFmtId="164" xfId="0" applyNumberFormat="1">
      <protection hidden="0" locked="1"/>
    </xf>
    <xf fontId="2" fillId="3" borderId="0" numFmtId="0" xfId="2" applyFont="1" applyFill="1"/>
    <xf fontId="2" fillId="3" borderId="0" numFmtId="0" xfId="2" applyFont="1" applyFill="1">
      <protection hidden="0" locked="1"/>
    </xf>
  </cellXfs>
  <cellStyles count="3">
    <cellStyle name="Normal" xfId="0" builtinId="0"/>
    <cellStyle name="Bad" xfId="1" builtinId="27"/>
    <cellStyle name="Good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RC!$B$2:$B$12</c:f>
            </c:numRef>
          </c:xVal>
          <c:yVal>
            <c:numRef>
              <c:f>RC!$E$2:$E$12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1"/>
        <c:axId val="664968982"/>
      </c:scatterChart>
      <c:valAx>
        <c:axId val="664968981"/>
        <c:scaling>
          <c:logBase val="10.00000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2"/>
        <c:crosses val="autoZero"/>
        <c:crossBetween val="between"/>
      </c:valAx>
      <c:valAx>
        <c:axId val="66496898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73049" y="26320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RC!$B$2:$B$12</c:f>
            </c:numRef>
          </c:xVal>
          <c:yVal>
            <c:numRef>
              <c:f>RC!$G$2:$G$12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9"/>
        <c:axId val="664968990"/>
      </c:scatterChart>
      <c:valAx>
        <c:axId val="664968989"/>
        <c:scaling>
          <c:logBase val="10.00000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90"/>
        <c:crosses val="autoZero"/>
        <c:crossBetween val="between"/>
      </c:valAx>
      <c:valAx>
        <c:axId val="6649689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5149849" y="25558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273048</xdr:colOff>
      <xdr:row>14</xdr:row>
      <xdr:rowOff>142874</xdr:rowOff>
    </xdr:from>
    <xdr:to>
      <xdr:col>7</xdr:col>
      <xdr:colOff>31749</xdr:colOff>
      <xdr:row>30</xdr:row>
      <xdr:rowOff>22224</xdr:rowOff>
    </xdr:to>
    <xdr:graphicFrame>
      <xdr:nvGraphicFramePr>
        <xdr:cNvPr id="894857116" name=""/>
        <xdr:cNvGraphicFramePr>
          <a:graphicFrameLocks xmlns:a="http://schemas.openxmlformats.org/drawingml/2006/main"/>
        </xdr:cNvGraphicFramePr>
      </xdr:nvGraphicFramePr>
      <xdr:xfrm>
        <a:off x="273049" y="26320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7</xdr:col>
      <xdr:colOff>355598</xdr:colOff>
      <xdr:row>14</xdr:row>
      <xdr:rowOff>66673</xdr:rowOff>
    </xdr:from>
    <xdr:to>
      <xdr:col>15</xdr:col>
      <xdr:colOff>31749</xdr:colOff>
      <xdr:row>29</xdr:row>
      <xdr:rowOff>123824</xdr:rowOff>
    </xdr:to>
    <xdr:graphicFrame>
      <xdr:nvGraphicFramePr>
        <xdr:cNvPr id="2074659266" name=""/>
        <xdr:cNvGraphicFramePr>
          <a:graphicFrameLocks xmlns:a="http://schemas.openxmlformats.org/drawingml/2006/main"/>
        </xdr:cNvGraphicFramePr>
      </xdr:nvGraphicFramePr>
      <xdr:xfrm>
        <a:off x="5149849" y="25558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6" max="6" width="13.28125"/>
    <col customWidth="1" min="7" max="7" width="12.8515625"/>
  </cols>
  <sheetData>
    <row r="1" ht="14.25">
      <c r="A1" t="s">
        <v>0</v>
      </c>
      <c r="B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1" t="s">
        <v>11</v>
      </c>
    </row>
    <row r="2" ht="14.25">
      <c r="A2" s="4">
        <v>9.9499999999999993</v>
      </c>
      <c r="B2">
        <v>100</v>
      </c>
      <c r="C2" s="4">
        <v>2.5600000000000001</v>
      </c>
      <c r="D2" s="4">
        <v>0.16</v>
      </c>
      <c r="E2" s="4">
        <v>2.5600000000000001</v>
      </c>
      <c r="F2" s="5">
        <v>85.799999999999997</v>
      </c>
      <c r="G2" s="5">
        <v>-2.52</v>
      </c>
      <c r="H2" s="4">
        <v>0.01</v>
      </c>
      <c r="I2" s="4">
        <v>0.080000000000000002</v>
      </c>
      <c r="J2">
        <v>4</v>
      </c>
      <c r="K2">
        <v>1</v>
      </c>
      <c r="L2">
        <v>0.040000000000000001</v>
      </c>
    </row>
    <row r="3" ht="14.25">
      <c r="B3">
        <v>200</v>
      </c>
      <c r="C3" s="4">
        <v>2.5600000000000001</v>
      </c>
      <c r="D3" s="6">
        <v>0.30399999999999999</v>
      </c>
      <c r="E3" s="4">
        <v>2.52</v>
      </c>
      <c r="F3" s="5">
        <v>82.700000000000003</v>
      </c>
      <c r="G3" s="5">
        <v>-7.2000000000000002</v>
      </c>
      <c r="H3" s="4">
        <v>0.01</v>
      </c>
      <c r="I3" s="4">
        <v>0.080000000000000002</v>
      </c>
      <c r="J3">
        <v>2</v>
      </c>
      <c r="K3">
        <v>1</v>
      </c>
    </row>
    <row r="4" ht="14.25">
      <c r="B4">
        <v>400</v>
      </c>
      <c r="C4" s="4">
        <v>2.5600000000000001</v>
      </c>
      <c r="D4" s="6">
        <v>0.59999999999999998</v>
      </c>
      <c r="E4" s="4">
        <v>2.48</v>
      </c>
      <c r="F4" s="5">
        <v>76.5</v>
      </c>
      <c r="G4" s="5">
        <v>-12.9</v>
      </c>
      <c r="H4" s="4">
        <v>0.01</v>
      </c>
      <c r="I4" s="4">
        <v>0.080000000000000002</v>
      </c>
      <c r="J4">
        <v>1</v>
      </c>
      <c r="K4">
        <v>1</v>
      </c>
    </row>
    <row r="5" ht="14.25">
      <c r="B5">
        <v>800</v>
      </c>
      <c r="C5" s="4">
        <v>2.5600000000000001</v>
      </c>
      <c r="D5" s="6">
        <v>1.1000000000000001</v>
      </c>
      <c r="E5" s="4">
        <v>2.2799999999999998</v>
      </c>
      <c r="F5" s="5">
        <v>63.899999999999999</v>
      </c>
      <c r="G5" s="5">
        <v>-26.199999999999999</v>
      </c>
      <c r="H5" s="4">
        <v>0.040000000000000001</v>
      </c>
      <c r="I5" s="4">
        <v>0.080000000000000002</v>
      </c>
      <c r="J5">
        <v>1</v>
      </c>
      <c r="K5">
        <v>1</v>
      </c>
    </row>
    <row r="6" ht="14.25">
      <c r="B6">
        <v>1600</v>
      </c>
      <c r="C6" s="4">
        <v>2.52</v>
      </c>
      <c r="D6" s="6">
        <v>1.74</v>
      </c>
      <c r="E6" s="4">
        <v>1.8</v>
      </c>
      <c r="F6" s="5">
        <v>46.299999999999997</v>
      </c>
      <c r="G6" s="5">
        <v>-42.799999999999997</v>
      </c>
      <c r="H6" s="4">
        <v>0.040000000000000001</v>
      </c>
      <c r="I6" s="4">
        <v>0.080000000000000002</v>
      </c>
      <c r="J6">
        <v>1</v>
      </c>
      <c r="K6">
        <v>2</v>
      </c>
    </row>
    <row r="7" ht="14.25">
      <c r="B7">
        <v>3200</v>
      </c>
      <c r="C7" s="4">
        <v>2.48</v>
      </c>
      <c r="D7" s="4">
        <v>2.2000000000000002</v>
      </c>
      <c r="E7" s="4">
        <v>1.1599999999999999</v>
      </c>
      <c r="F7" s="5">
        <v>27.399999999999999</v>
      </c>
      <c r="G7" s="5">
        <v>-60.5</v>
      </c>
      <c r="H7" s="4">
        <v>0.040000000000000001</v>
      </c>
      <c r="I7" s="4">
        <v>0.040000000000000001</v>
      </c>
      <c r="J7">
        <v>1</v>
      </c>
      <c r="K7">
        <v>3</v>
      </c>
    </row>
    <row r="8" ht="14.25">
      <c r="B8">
        <v>6400</v>
      </c>
      <c r="C8" s="4">
        <v>2.48</v>
      </c>
      <c r="D8" s="4">
        <v>2.3999999999999999</v>
      </c>
      <c r="E8" s="4">
        <v>0.64000000000000001</v>
      </c>
      <c r="F8" s="5">
        <v>14.800000000000001</v>
      </c>
      <c r="G8" s="5">
        <v>-76.400000000000006</v>
      </c>
      <c r="H8" s="4">
        <v>0.040000000000000001</v>
      </c>
      <c r="I8" s="4">
        <v>0.040000000000000001</v>
      </c>
      <c r="J8">
        <v>2</v>
      </c>
      <c r="K8">
        <v>3</v>
      </c>
    </row>
    <row r="9" ht="14.25">
      <c r="B9">
        <v>12800</v>
      </c>
      <c r="C9" s="4">
        <v>2.48</v>
      </c>
      <c r="D9" s="4">
        <v>2.48</v>
      </c>
      <c r="E9" s="4">
        <v>0.32000000000000001</v>
      </c>
      <c r="F9" s="5">
        <v>7.3799999999999999</v>
      </c>
      <c r="G9" s="5">
        <f>-12800*0.000018*360</f>
        <v>-82.944000000000003</v>
      </c>
      <c r="H9" s="4">
        <v>0.040000000000000001</v>
      </c>
      <c r="I9" s="4">
        <v>0.040000000000000001</v>
      </c>
      <c r="J9">
        <v>2</v>
      </c>
      <c r="K9">
        <v>3</v>
      </c>
    </row>
    <row r="10" ht="14.25">
      <c r="B10">
        <v>25600</v>
      </c>
      <c r="C10" s="4">
        <v>2.52</v>
      </c>
      <c r="D10" s="4">
        <v>2.48</v>
      </c>
      <c r="E10" s="4">
        <v>0.16</v>
      </c>
      <c r="F10" s="5">
        <v>3.2200000000000002</v>
      </c>
      <c r="G10" s="5">
        <f>-25600*0.0000092*360</f>
        <v>-84.787199999999999</v>
      </c>
      <c r="H10" s="4">
        <v>0.040000000000000001</v>
      </c>
      <c r="I10" s="4">
        <v>0.040000000000000001</v>
      </c>
      <c r="J10">
        <v>2</v>
      </c>
      <c r="K10">
        <v>3</v>
      </c>
    </row>
    <row r="11" ht="14.25">
      <c r="B11">
        <v>51200</v>
      </c>
      <c r="C11" s="4">
        <v>2.52</v>
      </c>
      <c r="D11" s="4">
        <v>2.52</v>
      </c>
      <c r="E11" s="4">
        <v>0.080000000000000002</v>
      </c>
      <c r="F11" s="5">
        <v>1.1100000000000001</v>
      </c>
      <c r="G11" s="5">
        <v>-90</v>
      </c>
      <c r="H11" s="4">
        <v>0.040000000000000001</v>
      </c>
      <c r="I11" s="4">
        <v>0.040000000000000001</v>
      </c>
      <c r="J11">
        <v>3</v>
      </c>
      <c r="K11">
        <v>5</v>
      </c>
    </row>
    <row r="12" ht="14.25">
      <c r="B12">
        <v>102400</v>
      </c>
      <c r="C12" s="4">
        <v>2.52</v>
      </c>
      <c r="D12" s="4">
        <v>2.52</v>
      </c>
      <c r="E12" s="4">
        <v>0.080000000000000002</v>
      </c>
      <c r="F12" s="5">
        <v>0.72999999999999998</v>
      </c>
      <c r="G12" s="5">
        <v>-90</v>
      </c>
      <c r="H12" s="4">
        <v>0.040000000000000001</v>
      </c>
      <c r="I12" s="4">
        <v>0.040000000000000001</v>
      </c>
      <c r="J12">
        <v>3</v>
      </c>
      <c r="K12">
        <v>5</v>
      </c>
    </row>
    <row r="13" ht="14.25"/>
    <row r="15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8" max="8" width="12.140625"/>
  </cols>
  <sheetData>
    <row r="1">
      <c r="A1" s="7" t="s">
        <v>12</v>
      </c>
      <c r="B1" s="7" t="s">
        <v>13</v>
      </c>
      <c r="C1" s="7" t="s">
        <v>14</v>
      </c>
      <c r="D1" s="1" t="s">
        <v>2</v>
      </c>
      <c r="E1" s="1" t="s">
        <v>15</v>
      </c>
      <c r="F1" s="2" t="s">
        <v>3</v>
      </c>
      <c r="G1" s="3" t="s">
        <v>16</v>
      </c>
      <c r="H1" s="2" t="s">
        <v>5</v>
      </c>
      <c r="I1" s="3" t="s">
        <v>17</v>
      </c>
      <c r="J1" s="2" t="s">
        <v>7</v>
      </c>
      <c r="K1" s="3" t="s">
        <v>18</v>
      </c>
      <c r="L1" s="2" t="s">
        <v>9</v>
      </c>
      <c r="M1" s="3" t="s">
        <v>19</v>
      </c>
    </row>
    <row r="2">
      <c r="A2" s="6">
        <v>9.9499999999999993</v>
      </c>
      <c r="B2" s="7">
        <v>40</v>
      </c>
      <c r="C2" s="8">
        <v>1.5</v>
      </c>
      <c r="D2" s="6">
        <v>2.52</v>
      </c>
      <c r="E2" s="6">
        <v>0.16</v>
      </c>
      <c r="F2" s="6">
        <v>2.48</v>
      </c>
      <c r="G2" s="6">
        <v>0.16</v>
      </c>
      <c r="H2" s="6">
        <v>-3.2400000000000002</v>
      </c>
      <c r="I2" s="6">
        <v>159</v>
      </c>
      <c r="J2" s="6">
        <v>0.040000000000000001</v>
      </c>
      <c r="K2" s="6">
        <v>0.080000000000000002</v>
      </c>
      <c r="L2" s="7">
        <v>1</v>
      </c>
      <c r="M2" s="7">
        <v>150</v>
      </c>
    </row>
    <row r="3">
      <c r="A3" s="7"/>
      <c r="B3" s="7"/>
      <c r="C3" s="8">
        <v>3</v>
      </c>
      <c r="D3" s="6">
        <v>2.48</v>
      </c>
      <c r="E3" s="6">
        <v>0.16</v>
      </c>
      <c r="F3" s="6">
        <v>2.48</v>
      </c>
      <c r="G3" s="6">
        <v>0.23999999999999999</v>
      </c>
      <c r="H3" s="6">
        <v>-5.4000000000000004</v>
      </c>
      <c r="I3" s="6">
        <v>84.599999999999994</v>
      </c>
      <c r="J3" s="6">
        <v>0.040000000000000001</v>
      </c>
      <c r="K3" s="6">
        <v>0.080000000000000002</v>
      </c>
      <c r="L3" s="7">
        <v>1</v>
      </c>
      <c r="M3" s="7">
        <v>10</v>
      </c>
    </row>
    <row r="4">
      <c r="A4" s="7"/>
      <c r="B4" s="7"/>
      <c r="C4" s="8">
        <v>6</v>
      </c>
      <c r="D4" s="6">
        <v>2.48</v>
      </c>
      <c r="E4" s="6">
        <v>0.16</v>
      </c>
      <c r="F4" s="6">
        <v>2.4399999999999999</v>
      </c>
      <c r="G4" s="6">
        <v>0.44</v>
      </c>
      <c r="H4" s="6">
        <v>-10.6</v>
      </c>
      <c r="I4" s="6">
        <v>81.5</v>
      </c>
      <c r="J4" s="6">
        <v>0.040000000000000001</v>
      </c>
      <c r="K4" s="6">
        <v>0.080000000000000002</v>
      </c>
      <c r="L4" s="7">
        <v>1</v>
      </c>
      <c r="M4" s="7">
        <v>5</v>
      </c>
    </row>
    <row r="5">
      <c r="A5" s="7"/>
      <c r="B5" s="7"/>
      <c r="C5" s="8">
        <v>12</v>
      </c>
      <c r="D5" s="6">
        <v>2.48</v>
      </c>
      <c r="E5" s="6">
        <v>0.16</v>
      </c>
      <c r="F5" s="6">
        <v>2.3599999999999999</v>
      </c>
      <c r="G5" s="6">
        <v>0.83999999999999997</v>
      </c>
      <c r="H5" s="6">
        <v>-19.899999999999999</v>
      </c>
      <c r="I5" s="6">
        <v>74.599999999999994</v>
      </c>
      <c r="J5" s="6">
        <v>0.040000000000000001</v>
      </c>
      <c r="K5" s="6">
        <v>0.080000000000000002</v>
      </c>
      <c r="L5" s="7">
        <v>1</v>
      </c>
      <c r="M5" s="7">
        <v>5</v>
      </c>
    </row>
    <row r="6">
      <c r="A6" s="7"/>
      <c r="B6" s="7"/>
      <c r="C6" s="8">
        <v>24</v>
      </c>
      <c r="D6" s="6">
        <v>2.48</v>
      </c>
      <c r="E6" s="6">
        <v>0.16</v>
      </c>
      <c r="F6" s="6">
        <v>2.04</v>
      </c>
      <c r="G6" s="6">
        <v>1.48</v>
      </c>
      <c r="H6" s="6">
        <v>-35.899999999999999</v>
      </c>
      <c r="I6" s="6">
        <v>54.600000000000001</v>
      </c>
      <c r="J6" s="6">
        <v>0.080000000000000002</v>
      </c>
      <c r="K6" s="6">
        <v>0.040000000000000001</v>
      </c>
      <c r="L6" s="7">
        <v>1</v>
      </c>
      <c r="M6" s="7">
        <v>2</v>
      </c>
    </row>
    <row r="7">
      <c r="A7" s="7"/>
      <c r="B7" s="7"/>
      <c r="C7" s="8">
        <v>48</v>
      </c>
      <c r="D7" s="6">
        <v>2.52</v>
      </c>
      <c r="E7" s="6">
        <v>0.16</v>
      </c>
      <c r="F7" s="6">
        <v>1.4399999999999999</v>
      </c>
      <c r="G7" s="6">
        <v>2.1200000000000001</v>
      </c>
      <c r="H7" s="6">
        <v>-57.399999999999999</v>
      </c>
      <c r="I7" s="6">
        <v>34.600000000000001</v>
      </c>
      <c r="J7" s="6">
        <v>0.080000000000000002</v>
      </c>
      <c r="K7" s="6">
        <v>0.040000000000000001</v>
      </c>
      <c r="L7" s="7">
        <v>2</v>
      </c>
      <c r="M7" s="7">
        <v>2</v>
      </c>
    </row>
    <row r="8">
      <c r="A8" s="7"/>
      <c r="B8" s="7"/>
      <c r="C8" s="8">
        <v>96</v>
      </c>
      <c r="D8" s="6">
        <v>2.52</v>
      </c>
      <c r="E8" s="6">
        <v>0.16</v>
      </c>
      <c r="F8" s="6">
        <v>0.76000000000000001</v>
      </c>
      <c r="G8" s="6">
        <v>2.48</v>
      </c>
      <c r="H8" s="6">
        <v>-77.799999999999997</v>
      </c>
      <c r="I8" s="6">
        <v>17.300000000000001</v>
      </c>
      <c r="J8" s="6">
        <v>0.080000000000000002</v>
      </c>
      <c r="K8" s="6">
        <v>0.040000000000000001</v>
      </c>
      <c r="L8" s="7">
        <v>2</v>
      </c>
      <c r="M8" s="7">
        <v>1</v>
      </c>
    </row>
    <row r="9">
      <c r="A9" s="7"/>
      <c r="B9" s="7"/>
      <c r="C9" s="8">
        <v>192</v>
      </c>
      <c r="D9" s="6">
        <v>2.52</v>
      </c>
      <c r="E9" s="6">
        <v>0.16</v>
      </c>
      <c r="F9" s="6">
        <v>0.25</v>
      </c>
      <c r="G9" s="6">
        <v>2.5600000000000001</v>
      </c>
      <c r="H9" s="6">
        <v>-92.799999999999997</v>
      </c>
      <c r="I9" s="6">
        <v>5.6699999999999999</v>
      </c>
      <c r="J9" s="6">
        <v>0.080000000000000002</v>
      </c>
      <c r="K9" s="6">
        <v>0.040000000000000001</v>
      </c>
      <c r="L9" s="7">
        <v>5</v>
      </c>
      <c r="M9" s="7">
        <v>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7" max="7" width="15.00390625"/>
    <col customWidth="1" min="8" max="8" width="18.28125"/>
  </cols>
  <sheetData>
    <row r="1">
      <c r="A1" s="7" t="s">
        <v>20</v>
      </c>
      <c r="B1" s="7" t="s">
        <v>13</v>
      </c>
      <c r="C1" s="7" t="s">
        <v>1</v>
      </c>
      <c r="D1" s="1" t="s">
        <v>2</v>
      </c>
      <c r="E1" s="2" t="s">
        <v>3</v>
      </c>
      <c r="F1" s="3" t="s">
        <v>21</v>
      </c>
      <c r="G1" s="2" t="s">
        <v>5</v>
      </c>
      <c r="H1" s="3" t="s">
        <v>22</v>
      </c>
      <c r="I1" s="1" t="s">
        <v>15</v>
      </c>
      <c r="J1" s="2" t="s">
        <v>7</v>
      </c>
      <c r="K1" s="3" t="s">
        <v>23</v>
      </c>
      <c r="L1" s="2" t="s">
        <v>9</v>
      </c>
      <c r="M1" s="3" t="s">
        <v>24</v>
      </c>
    </row>
    <row r="2">
      <c r="A2" s="7">
        <v>9.9499999999999993</v>
      </c>
      <c r="B2" s="7">
        <v>40</v>
      </c>
      <c r="C2" s="7">
        <v>100</v>
      </c>
      <c r="D2" s="4">
        <v>2.52</v>
      </c>
      <c r="E2" s="4">
        <v>0.16</v>
      </c>
      <c r="F2" s="4">
        <v>2.52</v>
      </c>
      <c r="G2" s="5">
        <v>86.400000000000006</v>
      </c>
      <c r="H2" s="4">
        <v>-2.8799999999999999</v>
      </c>
      <c r="I2" s="4">
        <v>0.080000000000000002</v>
      </c>
      <c r="J2" s="4">
        <v>0.02</v>
      </c>
      <c r="K2" s="4">
        <v>0.040000000000000001</v>
      </c>
      <c r="L2" s="5">
        <v>2.3999999999999999</v>
      </c>
      <c r="M2" s="5">
        <v>0.80000000000000004</v>
      </c>
    </row>
    <row r="3">
      <c r="A3" s="7"/>
      <c r="B3" s="7"/>
      <c r="C3" s="7">
        <v>140</v>
      </c>
      <c r="D3" s="4">
        <v>2.52</v>
      </c>
      <c r="E3" s="4">
        <v>0.22</v>
      </c>
      <c r="F3" s="4">
        <v>2.52</v>
      </c>
      <c r="G3" s="5">
        <v>85.700000000000003</v>
      </c>
      <c r="H3" s="4">
        <v>-5.0300000000000002</v>
      </c>
      <c r="I3" s="4">
        <v>0.080000000000000002</v>
      </c>
      <c r="J3" s="4">
        <v>0.01</v>
      </c>
      <c r="K3" s="4">
        <v>0.040000000000000001</v>
      </c>
      <c r="L3" s="5">
        <v>1.5</v>
      </c>
      <c r="M3" s="5">
        <v>1.5</v>
      </c>
    </row>
    <row r="4">
      <c r="A4" s="7"/>
      <c r="B4" s="7"/>
      <c r="C4" s="7">
        <v>200</v>
      </c>
      <c r="D4" s="4">
        <v>2.52</v>
      </c>
      <c r="E4" s="4">
        <v>0.29999999999999999</v>
      </c>
      <c r="F4" s="4">
        <v>2.52</v>
      </c>
      <c r="G4" s="5">
        <v>82.799999999999997</v>
      </c>
      <c r="H4" s="4">
        <v>-6.4800000000000004</v>
      </c>
      <c r="I4" s="4">
        <v>0.080000000000000002</v>
      </c>
      <c r="J4" s="4">
        <v>0.01</v>
      </c>
      <c r="K4" s="4">
        <v>0.040000000000000001</v>
      </c>
      <c r="L4" s="5">
        <v>1.5</v>
      </c>
      <c r="M4" s="5">
        <v>1.5</v>
      </c>
    </row>
    <row r="5">
      <c r="A5" s="7"/>
      <c r="B5" s="7"/>
      <c r="C5" s="7">
        <v>280</v>
      </c>
      <c r="D5" s="4">
        <v>2.52</v>
      </c>
      <c r="E5" s="4">
        <v>0.41999999999999998</v>
      </c>
      <c r="F5" s="4">
        <v>2.52</v>
      </c>
      <c r="G5" s="5">
        <v>80.700000000000003</v>
      </c>
      <c r="H5" s="4">
        <v>-8.8699999999999992</v>
      </c>
      <c r="I5" s="4">
        <v>0.080000000000000002</v>
      </c>
      <c r="J5" s="4">
        <v>0.02</v>
      </c>
      <c r="K5" s="4">
        <v>0.040000000000000001</v>
      </c>
      <c r="L5" s="5">
        <v>2.5</v>
      </c>
      <c r="M5" s="5">
        <v>2.5</v>
      </c>
    </row>
    <row r="6">
      <c r="A6" s="7"/>
      <c r="B6" s="7"/>
      <c r="C6" s="7">
        <v>400</v>
      </c>
      <c r="D6" s="4">
        <v>2.52</v>
      </c>
      <c r="E6" s="4">
        <v>0.59999999999999998</v>
      </c>
      <c r="F6" s="4">
        <v>2.48</v>
      </c>
      <c r="G6" s="5">
        <v>76</v>
      </c>
      <c r="H6" s="4">
        <v>-13.800000000000001</v>
      </c>
      <c r="I6" s="4">
        <v>0.080000000000000002</v>
      </c>
      <c r="J6" s="4">
        <v>0.01</v>
      </c>
      <c r="K6" s="4">
        <v>0.040000000000000001</v>
      </c>
      <c r="L6" s="5">
        <v>1</v>
      </c>
      <c r="M6" s="5">
        <v>2</v>
      </c>
    </row>
    <row r="7">
      <c r="A7" s="7"/>
      <c r="B7" s="7"/>
      <c r="C7" s="7">
        <v>560</v>
      </c>
      <c r="D7" s="4">
        <v>2.52</v>
      </c>
      <c r="E7" s="4">
        <v>0.81000000000000005</v>
      </c>
      <c r="F7" s="4">
        <v>2.3999999999999999</v>
      </c>
      <c r="G7" s="5">
        <v>71</v>
      </c>
      <c r="H7" s="4">
        <v>-18.100000000000001</v>
      </c>
      <c r="I7" s="4">
        <v>0.080000000000000002</v>
      </c>
      <c r="J7" s="4">
        <v>0.029999999999999999</v>
      </c>
      <c r="K7" s="4">
        <v>0.12</v>
      </c>
      <c r="L7" s="5">
        <v>1.5</v>
      </c>
      <c r="M7" s="5">
        <v>1</v>
      </c>
    </row>
    <row r="8">
      <c r="A8" s="7"/>
      <c r="B8" s="7"/>
      <c r="C8" s="7">
        <v>800</v>
      </c>
      <c r="D8" s="4">
        <v>2.52</v>
      </c>
      <c r="E8" s="4">
        <v>1.1000000000000001</v>
      </c>
      <c r="F8" s="4">
        <v>2.2799999999999998</v>
      </c>
      <c r="G8" s="5">
        <v>63.600000000000001</v>
      </c>
      <c r="H8" s="4">
        <v>-25.899999999999999</v>
      </c>
      <c r="I8" s="4">
        <v>0.080000000000000002</v>
      </c>
      <c r="J8" s="4">
        <v>0.080000000000000002</v>
      </c>
      <c r="K8" s="4">
        <v>0.12</v>
      </c>
      <c r="L8" s="5">
        <v>1</v>
      </c>
      <c r="M8" s="5">
        <v>1</v>
      </c>
    </row>
    <row r="9">
      <c r="A9" s="7"/>
      <c r="B9" s="7"/>
      <c r="C9" s="7">
        <v>1130</v>
      </c>
      <c r="D9" s="4">
        <v>2.52</v>
      </c>
      <c r="E9" s="4">
        <v>1.4399999999999999</v>
      </c>
      <c r="F9" s="4">
        <v>2.0800000000000001</v>
      </c>
      <c r="G9" s="5">
        <v>54.899999999999999</v>
      </c>
      <c r="H9" s="4">
        <v>-33.399999999999999</v>
      </c>
      <c r="I9" s="4">
        <v>0.080000000000000002</v>
      </c>
      <c r="J9" s="4">
        <v>0.080000000000000002</v>
      </c>
      <c r="K9" s="4">
        <v>0.080000000000000002</v>
      </c>
      <c r="L9" s="5">
        <v>2</v>
      </c>
      <c r="M9" s="5">
        <v>2</v>
      </c>
    </row>
    <row r="10">
      <c r="A10" s="7"/>
      <c r="B10" s="7"/>
      <c r="C10" s="7">
        <v>1600</v>
      </c>
      <c r="D10" s="4">
        <v>2.48</v>
      </c>
      <c r="E10" s="4">
        <v>1.78</v>
      </c>
      <c r="F10" s="4">
        <v>1.76</v>
      </c>
      <c r="G10" s="5">
        <v>44.299999999999997</v>
      </c>
      <c r="H10" s="4">
        <v>-44.700000000000003</v>
      </c>
      <c r="I10" s="4">
        <v>0.080000000000000002</v>
      </c>
      <c r="J10" s="4">
        <v>0.080000000000000002</v>
      </c>
      <c r="K10" s="4">
        <v>0.080000000000000002</v>
      </c>
      <c r="L10" s="5">
        <v>1.5</v>
      </c>
      <c r="M10" s="5">
        <v>2</v>
      </c>
    </row>
    <row r="11">
      <c r="A11" s="7"/>
      <c r="B11" s="7"/>
      <c r="C11" s="7">
        <v>2260</v>
      </c>
      <c r="D11" s="4">
        <v>2.48</v>
      </c>
      <c r="E11" s="4">
        <v>2.0800000000000001</v>
      </c>
      <c r="F11" s="4">
        <v>1.3600000000000001</v>
      </c>
      <c r="G11" s="5">
        <v>33.5</v>
      </c>
      <c r="H11" s="4">
        <v>-55.299999999999997</v>
      </c>
      <c r="I11" s="4">
        <v>0.080000000000000002</v>
      </c>
      <c r="J11" s="4">
        <v>0.080000000000000002</v>
      </c>
      <c r="K11" s="4">
        <v>0.080000000000000002</v>
      </c>
      <c r="L11" s="5">
        <v>1.5</v>
      </c>
      <c r="M11" s="5">
        <v>2</v>
      </c>
    </row>
    <row r="12">
      <c r="A12" s="7"/>
      <c r="B12" s="7"/>
      <c r="C12" s="7">
        <v>3200</v>
      </c>
      <c r="D12" s="4">
        <v>2.48</v>
      </c>
      <c r="E12" s="4">
        <v>2.2799999999999998</v>
      </c>
      <c r="F12" s="4">
        <v>0.95999999999999996</v>
      </c>
      <c r="G12" s="5">
        <v>22.600000000000001</v>
      </c>
      <c r="H12" s="4">
        <v>-62.700000000000003</v>
      </c>
      <c r="I12" s="4">
        <v>0.080000000000000002</v>
      </c>
      <c r="J12" s="4">
        <v>0.080000000000000002</v>
      </c>
      <c r="K12" s="4">
        <v>0.080000000000000002</v>
      </c>
      <c r="L12" s="5">
        <v>2</v>
      </c>
      <c r="M12" s="5">
        <v>4</v>
      </c>
    </row>
    <row r="13">
      <c r="A13" s="7"/>
      <c r="B13" s="7"/>
      <c r="C13" s="7">
        <v>4500</v>
      </c>
      <c r="D13" s="4">
        <v>2.48</v>
      </c>
      <c r="E13" s="4">
        <v>2.4399999999999999</v>
      </c>
      <c r="F13" s="4">
        <v>0.56000000000000005</v>
      </c>
      <c r="G13" s="5">
        <v>13</v>
      </c>
      <c r="H13" s="4">
        <v>-72.599999999999994</v>
      </c>
      <c r="I13" s="4">
        <v>0.080000000000000002</v>
      </c>
      <c r="J13" s="4">
        <v>0.080000000000000002</v>
      </c>
      <c r="K13" s="4">
        <v>0.080000000000000002</v>
      </c>
      <c r="L13" s="5">
        <v>2.5</v>
      </c>
      <c r="M13" s="5">
        <v>7</v>
      </c>
    </row>
    <row r="14">
      <c r="A14" s="7"/>
      <c r="B14" s="7"/>
      <c r="C14" s="7">
        <v>6400</v>
      </c>
      <c r="D14" s="4">
        <v>2.48</v>
      </c>
      <c r="E14" s="4">
        <v>2.48</v>
      </c>
      <c r="F14" s="4">
        <v>0.16</v>
      </c>
      <c r="G14" s="5">
        <v>3.6899999999999999</v>
      </c>
      <c r="H14" s="4">
        <f>-6400*360*0.0000384</f>
        <v>-88.47359999999999</v>
      </c>
      <c r="I14" s="4">
        <v>0.080000000000000002</v>
      </c>
      <c r="J14" s="4">
        <v>0.080000000000000002</v>
      </c>
      <c r="K14" s="4">
        <v>0.080000000000000002</v>
      </c>
      <c r="L14" s="5">
        <v>2</v>
      </c>
      <c r="M14" s="5">
        <v>10</v>
      </c>
    </row>
    <row r="15">
      <c r="A15" s="7"/>
      <c r="B15" s="7"/>
      <c r="C15" s="7">
        <v>9000</v>
      </c>
      <c r="D15" s="4">
        <v>2.48</v>
      </c>
      <c r="E15" s="4">
        <v>2.48</v>
      </c>
      <c r="F15" s="4">
        <v>0.20000000000000001</v>
      </c>
      <c r="G15" s="5">
        <v>-4.8600000000000003</v>
      </c>
      <c r="H15" s="4">
        <f>-9000*360*0.0000268</f>
        <v>-86.832000000000008</v>
      </c>
      <c r="I15" s="4">
        <v>0.080000000000000002</v>
      </c>
      <c r="J15" s="4">
        <v>0.080000000000000002</v>
      </c>
      <c r="K15" s="4">
        <v>0.080000000000000002</v>
      </c>
      <c r="L15" s="5">
        <v>3</v>
      </c>
      <c r="M15" s="5">
        <v>12</v>
      </c>
    </row>
    <row r="16">
      <c r="A16" s="7"/>
      <c r="B16" s="7"/>
      <c r="C16" s="7">
        <v>12800</v>
      </c>
      <c r="D16" s="4">
        <v>2.48</v>
      </c>
      <c r="E16" s="4">
        <v>2.4399999999999999</v>
      </c>
      <c r="F16" s="4">
        <v>0.59999999999999998</v>
      </c>
      <c r="G16" s="5">
        <v>-14.300000000000001</v>
      </c>
      <c r="H16" s="4">
        <v>75.5</v>
      </c>
      <c r="I16" s="4">
        <v>0.080000000000000002</v>
      </c>
      <c r="J16" s="4">
        <v>0.080000000000000002</v>
      </c>
      <c r="K16" s="4">
        <v>0.080000000000000002</v>
      </c>
      <c r="L16" s="5">
        <v>2</v>
      </c>
      <c r="M16" s="5">
        <v>7</v>
      </c>
    </row>
    <row r="17">
      <c r="A17" s="7"/>
      <c r="B17" s="7"/>
      <c r="C17" s="7">
        <v>18000</v>
      </c>
      <c r="D17" s="4">
        <v>2.48</v>
      </c>
      <c r="E17" s="4">
        <v>2.2799999999999998</v>
      </c>
      <c r="F17" s="4">
        <v>1.04</v>
      </c>
      <c r="G17" s="5">
        <v>-24.600000000000001</v>
      </c>
      <c r="H17" s="4">
        <v>65.900000000000006</v>
      </c>
      <c r="I17" s="4">
        <v>0.080000000000000002</v>
      </c>
      <c r="J17" s="4">
        <v>0.080000000000000002</v>
      </c>
      <c r="K17" s="4">
        <v>0.080000000000000002</v>
      </c>
      <c r="L17" s="5">
        <v>2</v>
      </c>
      <c r="M17" s="5">
        <v>4</v>
      </c>
    </row>
    <row r="18">
      <c r="A18" s="7"/>
      <c r="B18" s="7"/>
      <c r="C18" s="7">
        <v>25600</v>
      </c>
      <c r="D18" s="4">
        <v>2.48</v>
      </c>
      <c r="E18" s="4">
        <v>2.0800000000000001</v>
      </c>
      <c r="F18" s="4">
        <v>1.48</v>
      </c>
      <c r="G18" s="5">
        <v>-35.700000000000003</v>
      </c>
      <c r="H18" s="4">
        <v>54.5</v>
      </c>
      <c r="I18" s="4">
        <v>0.080000000000000002</v>
      </c>
      <c r="J18" s="4">
        <v>0.080000000000000002</v>
      </c>
      <c r="K18" s="4">
        <v>0.080000000000000002</v>
      </c>
      <c r="L18" s="5">
        <v>1.5</v>
      </c>
      <c r="M18" s="5">
        <v>2</v>
      </c>
    </row>
    <row r="19">
      <c r="A19" s="7"/>
      <c r="B19" s="7"/>
      <c r="C19" s="7">
        <v>36200</v>
      </c>
      <c r="D19" s="4">
        <v>2.48</v>
      </c>
      <c r="E19" s="4">
        <v>1.76</v>
      </c>
      <c r="F19" s="4">
        <v>1.8400000000000001</v>
      </c>
      <c r="G19" s="5">
        <v>-47.899999999999999</v>
      </c>
      <c r="H19" s="4">
        <v>43.799999999999997</v>
      </c>
      <c r="I19" s="4">
        <v>0.080000000000000002</v>
      </c>
      <c r="J19" s="4">
        <v>0.080000000000000002</v>
      </c>
      <c r="K19" s="4">
        <v>0.080000000000000002</v>
      </c>
      <c r="L19" s="5">
        <v>2.5</v>
      </c>
      <c r="M19" s="5">
        <v>3.5</v>
      </c>
    </row>
    <row r="20">
      <c r="A20" s="7"/>
      <c r="B20" s="7"/>
      <c r="C20" s="7">
        <v>51200</v>
      </c>
      <c r="D20" s="4">
        <v>2.52</v>
      </c>
      <c r="E20" s="4">
        <v>1.3999999999999999</v>
      </c>
      <c r="F20" s="4">
        <v>2.1600000000000001</v>
      </c>
      <c r="G20" s="5">
        <v>-59</v>
      </c>
      <c r="H20" s="4">
        <v>32.5</v>
      </c>
      <c r="I20" s="4">
        <v>0.080000000000000002</v>
      </c>
      <c r="J20" s="4">
        <v>0.080000000000000002</v>
      </c>
      <c r="K20" s="4">
        <v>0.080000000000000002</v>
      </c>
      <c r="L20" s="5">
        <v>2</v>
      </c>
      <c r="M20" s="5">
        <v>2.5</v>
      </c>
    </row>
    <row r="21">
      <c r="A21" s="7"/>
      <c r="B21" s="7"/>
      <c r="C21" s="7">
        <v>72400</v>
      </c>
      <c r="D21" s="4">
        <v>2.52</v>
      </c>
      <c r="E21" s="4">
        <v>1.04</v>
      </c>
      <c r="F21" s="4">
        <v>2.3599999999999999</v>
      </c>
      <c r="G21" s="5">
        <v>-68.799999999999997</v>
      </c>
      <c r="H21" s="4">
        <v>23</v>
      </c>
      <c r="I21" s="4">
        <v>0.080000000000000002</v>
      </c>
      <c r="J21" s="4">
        <v>0.080000000000000002</v>
      </c>
      <c r="K21" s="4">
        <v>0.080000000000000002</v>
      </c>
      <c r="L21" s="5">
        <v>3</v>
      </c>
      <c r="M21" s="5">
        <v>5</v>
      </c>
    </row>
    <row r="22">
      <c r="A22" s="7"/>
      <c r="B22" s="7"/>
      <c r="C22" s="7">
        <v>102400</v>
      </c>
      <c r="D22" s="4">
        <v>2.52</v>
      </c>
      <c r="E22" s="4">
        <v>0.69999999999999996</v>
      </c>
      <c r="F22" s="4">
        <v>2.48</v>
      </c>
      <c r="G22" s="5">
        <v>-79.599999999999994</v>
      </c>
      <c r="H22" s="4">
        <v>16.199999999999999</v>
      </c>
      <c r="I22" s="4">
        <v>0.080000000000000002</v>
      </c>
      <c r="J22" s="4">
        <v>0.080000000000000002</v>
      </c>
      <c r="K22" s="4">
        <v>0.080000000000000002</v>
      </c>
      <c r="L22" s="5">
        <v>3</v>
      </c>
      <c r="M22" s="5">
        <v>2</v>
      </c>
    </row>
    <row r="23">
      <c r="A23" s="7"/>
      <c r="B23" s="7"/>
      <c r="C23" s="7">
        <v>144800</v>
      </c>
      <c r="D23" s="4">
        <v>2.5600000000000001</v>
      </c>
      <c r="E23" s="4">
        <v>0.44</v>
      </c>
      <c r="F23" s="4">
        <v>2.5600000000000001</v>
      </c>
      <c r="G23" s="5">
        <v>-86.5</v>
      </c>
      <c r="H23" s="4">
        <v>9.9000000000000004</v>
      </c>
      <c r="I23" s="4">
        <v>0.080000000000000002</v>
      </c>
      <c r="J23" s="4">
        <v>0.080000000000000002</v>
      </c>
      <c r="K23" s="4">
        <v>0.080000000000000002</v>
      </c>
      <c r="L23" s="5">
        <v>3</v>
      </c>
      <c r="M23" s="5">
        <v>2.5</v>
      </c>
    </row>
    <row r="24">
      <c r="A24" s="7"/>
      <c r="B24" s="7"/>
      <c r="C24" s="7">
        <v>204800</v>
      </c>
      <c r="D24" s="4">
        <v>2.5600000000000001</v>
      </c>
      <c r="E24" s="4">
        <v>0.20999999999999999</v>
      </c>
      <c r="F24" s="4">
        <v>2.5600000000000001</v>
      </c>
      <c r="G24" s="5">
        <v>-93</v>
      </c>
      <c r="H24" s="4">
        <v>3.2000000000000002</v>
      </c>
      <c r="I24" s="4">
        <v>0.080000000000000002</v>
      </c>
      <c r="J24" s="4">
        <v>0.080000000000000002</v>
      </c>
      <c r="K24" s="4">
        <v>0.080000000000000002</v>
      </c>
      <c r="L24" s="5">
        <v>5</v>
      </c>
      <c r="M24" s="5">
        <f>O21</f>
        <v>0</v>
      </c>
    </row>
    <row r="25">
      <c r="A25" s="7"/>
      <c r="B25" s="7"/>
      <c r="C25" s="7"/>
      <c r="D25" s="7"/>
      <c r="E25" s="7"/>
      <c r="F25" s="7"/>
      <c r="G25" s="7"/>
      <c r="H25" s="7"/>
      <c r="I25" s="4">
        <v>0.080000000000000002</v>
      </c>
      <c r="J25" s="4">
        <v>0.080000000000000002</v>
      </c>
      <c r="K25" s="4">
        <v>0.080000000000000002</v>
      </c>
      <c r="L25" s="7"/>
      <c r="M25" s="7"/>
    </row>
    <row r="26">
      <c r="A26" s="7"/>
      <c r="B26" s="7"/>
      <c r="C26" s="7"/>
      <c r="D26" s="7"/>
      <c r="E26" s="7"/>
      <c r="F26" s="7"/>
      <c r="G26" s="7"/>
      <c r="H26" s="7"/>
      <c r="I26" s="4">
        <v>0.080000000000000002</v>
      </c>
      <c r="J26" s="4">
        <v>0.080000000000000002</v>
      </c>
      <c r="K26" s="4">
        <v>0.080000000000000002</v>
      </c>
      <c r="L26" s="7"/>
      <c r="M26" s="7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6" max="6" width="15.28125"/>
    <col customWidth="1" min="9" max="9" width="13.00390625"/>
    <col customWidth="1" min="10" max="10" width="13.7109375"/>
    <col customWidth="1" min="11" max="11" width="12.57421875"/>
  </cols>
  <sheetData>
    <row r="1">
      <c r="A1" s="7" t="s">
        <v>20</v>
      </c>
      <c r="B1" s="7" t="s">
        <v>25</v>
      </c>
      <c r="C1" s="7" t="s">
        <v>14</v>
      </c>
      <c r="D1" s="1" t="s">
        <v>26</v>
      </c>
      <c r="E1" s="2" t="s">
        <v>27</v>
      </c>
      <c r="F1" s="2" t="s">
        <v>17</v>
      </c>
      <c r="G1" s="9" t="s">
        <v>2</v>
      </c>
      <c r="H1" s="10" t="s">
        <v>16</v>
      </c>
      <c r="I1" s="1" t="s">
        <v>28</v>
      </c>
      <c r="J1" s="2" t="s">
        <v>29</v>
      </c>
      <c r="K1" s="2" t="s">
        <v>19</v>
      </c>
      <c r="L1" s="9" t="s">
        <v>11</v>
      </c>
      <c r="M1" s="9" t="s">
        <v>30</v>
      </c>
    </row>
    <row r="2">
      <c r="A2" s="6">
        <v>9.9499999999999993</v>
      </c>
      <c r="B2" s="7">
        <v>40</v>
      </c>
      <c r="C2" s="8">
        <v>0.5</v>
      </c>
      <c r="D2" s="6">
        <v>5.0800000000000001</v>
      </c>
      <c r="E2" s="6">
        <v>0.024</v>
      </c>
      <c r="F2" s="8">
        <v>148</v>
      </c>
      <c r="G2" s="6">
        <f t="shared" ref="G2:G9" si="0">D2/2</f>
        <v>2.54</v>
      </c>
      <c r="H2" s="6">
        <f t="shared" ref="H2:H9" si="1">E2/2</f>
        <v>0.012</v>
      </c>
      <c r="I2" s="8">
        <v>0.80000000000000004</v>
      </c>
      <c r="J2" s="8">
        <v>0.80000000000000004</v>
      </c>
      <c r="K2" s="8">
        <v>3</v>
      </c>
      <c r="L2" s="5">
        <f t="shared" ref="L2:L9" si="2">I2/2</f>
        <v>0.40000000000000002</v>
      </c>
      <c r="M2" s="5">
        <f t="shared" ref="M2:M9" si="3">J2/2</f>
        <v>0.40000000000000002</v>
      </c>
    </row>
    <row r="3">
      <c r="A3" s="7"/>
      <c r="B3" s="7"/>
      <c r="C3" s="8">
        <v>1</v>
      </c>
      <c r="D3" s="6">
        <v>5.0800000000000001</v>
      </c>
      <c r="E3" s="6">
        <v>0.080000000000000002</v>
      </c>
      <c r="F3" s="8">
        <v>141</v>
      </c>
      <c r="G3" s="6">
        <f t="shared" si="0"/>
        <v>2.54</v>
      </c>
      <c r="H3" s="6">
        <f t="shared" si="1"/>
        <v>0.040000000000000001</v>
      </c>
      <c r="I3" s="8">
        <v>0.80000000000000004</v>
      </c>
      <c r="J3" s="8">
        <v>0.80000000000000004</v>
      </c>
      <c r="K3" s="8">
        <v>3</v>
      </c>
      <c r="L3" s="5">
        <f t="shared" si="2"/>
        <v>0.40000000000000002</v>
      </c>
      <c r="M3" s="5">
        <f t="shared" si="3"/>
        <v>0.40000000000000002</v>
      </c>
    </row>
    <row r="4">
      <c r="A4" s="7"/>
      <c r="B4" s="7"/>
      <c r="C4" s="8">
        <v>2</v>
      </c>
      <c r="D4" s="6">
        <v>5.0800000000000001</v>
      </c>
      <c r="E4" s="6">
        <v>0.23999999999999999</v>
      </c>
      <c r="F4" s="8">
        <v>124.5</v>
      </c>
      <c r="G4" s="6">
        <f t="shared" si="0"/>
        <v>2.54</v>
      </c>
      <c r="H4" s="6">
        <f t="shared" si="1"/>
        <v>0.12</v>
      </c>
      <c r="I4" s="8">
        <v>0.80000000000000004</v>
      </c>
      <c r="J4" s="8">
        <v>0.80000000000000004</v>
      </c>
      <c r="K4" s="8">
        <v>3</v>
      </c>
      <c r="L4" s="5">
        <f t="shared" si="2"/>
        <v>0.40000000000000002</v>
      </c>
      <c r="M4" s="5">
        <f t="shared" si="3"/>
        <v>0.40000000000000002</v>
      </c>
    </row>
    <row r="5">
      <c r="A5" s="7"/>
      <c r="B5" s="7"/>
      <c r="C5" s="8">
        <v>4</v>
      </c>
      <c r="D5" s="6">
        <v>5.0800000000000001</v>
      </c>
      <c r="E5" s="6">
        <v>0.57999999999999996</v>
      </c>
      <c r="F5" s="8">
        <v>105.5</v>
      </c>
      <c r="G5" s="6">
        <f t="shared" si="0"/>
        <v>2.54</v>
      </c>
      <c r="H5" s="6">
        <f t="shared" si="1"/>
        <v>0.28999999999999998</v>
      </c>
      <c r="I5" s="8">
        <v>0.80000000000000004</v>
      </c>
      <c r="J5" s="8">
        <v>0.80000000000000004</v>
      </c>
      <c r="K5" s="8">
        <v>2</v>
      </c>
      <c r="L5" s="5">
        <f t="shared" si="2"/>
        <v>0.40000000000000002</v>
      </c>
      <c r="M5" s="5">
        <f t="shared" si="3"/>
        <v>0.40000000000000002</v>
      </c>
    </row>
    <row r="6">
      <c r="A6" s="7"/>
      <c r="B6" s="7"/>
      <c r="C6" s="8">
        <v>8</v>
      </c>
      <c r="D6" s="6">
        <v>5.0800000000000001</v>
      </c>
      <c r="E6" s="6">
        <v>1.22</v>
      </c>
      <c r="F6" s="8">
        <v>86.5</v>
      </c>
      <c r="G6" s="6">
        <f t="shared" si="0"/>
        <v>2.54</v>
      </c>
      <c r="H6" s="6">
        <f t="shared" si="1"/>
        <v>0.60999999999999999</v>
      </c>
      <c r="I6" s="8">
        <v>0.80000000000000004</v>
      </c>
      <c r="J6" s="8">
        <v>0.80000000000000004</v>
      </c>
      <c r="K6" s="8">
        <v>1.5</v>
      </c>
      <c r="L6" s="5">
        <f t="shared" si="2"/>
        <v>0.40000000000000002</v>
      </c>
      <c r="M6" s="5">
        <f t="shared" si="3"/>
        <v>0.40000000000000002</v>
      </c>
    </row>
    <row r="7">
      <c r="A7" s="7"/>
      <c r="B7" s="7"/>
      <c r="C7" s="8">
        <v>16</v>
      </c>
      <c r="D7" s="6">
        <v>5.0800000000000001</v>
      </c>
      <c r="E7" s="6">
        <v>2.3399999999999999</v>
      </c>
      <c r="F7" s="8">
        <v>66.200000000000003</v>
      </c>
      <c r="G7" s="6">
        <f t="shared" si="0"/>
        <v>2.54</v>
      </c>
      <c r="H7" s="6">
        <f t="shared" si="1"/>
        <v>1.1699999999999999</v>
      </c>
      <c r="I7" s="8">
        <v>0.80000000000000004</v>
      </c>
      <c r="J7" s="8">
        <v>0.80000000000000004</v>
      </c>
      <c r="K7" s="8">
        <v>1</v>
      </c>
      <c r="L7" s="5">
        <f t="shared" si="2"/>
        <v>0.40000000000000002</v>
      </c>
      <c r="M7" s="5">
        <f t="shared" si="3"/>
        <v>0.40000000000000002</v>
      </c>
    </row>
    <row r="8">
      <c r="A8" s="7"/>
      <c r="B8" s="7"/>
      <c r="C8" s="8">
        <v>32</v>
      </c>
      <c r="D8" s="6">
        <v>5.0800000000000001</v>
      </c>
      <c r="E8" s="6">
        <v>3.9399999999999999</v>
      </c>
      <c r="F8" s="8">
        <v>40.200000000000003</v>
      </c>
      <c r="G8" s="6">
        <f t="shared" si="0"/>
        <v>2.54</v>
      </c>
      <c r="H8" s="6">
        <f t="shared" si="1"/>
        <v>1.97</v>
      </c>
      <c r="I8" s="8">
        <v>0.80000000000000004</v>
      </c>
      <c r="J8" s="8">
        <v>0.80000000000000004</v>
      </c>
      <c r="K8" s="8">
        <v>1.5</v>
      </c>
      <c r="L8" s="5">
        <f t="shared" si="2"/>
        <v>0.40000000000000002</v>
      </c>
      <c r="M8" s="5">
        <f t="shared" si="3"/>
        <v>0.40000000000000002</v>
      </c>
    </row>
    <row r="9">
      <c r="A9" s="7"/>
      <c r="B9" s="7"/>
      <c r="C9" s="8">
        <v>64</v>
      </c>
      <c r="D9" s="6">
        <v>5.1600000000000001</v>
      </c>
      <c r="E9" s="6">
        <v>5</v>
      </c>
      <c r="F9" s="8">
        <v>6.4000000000000004</v>
      </c>
      <c r="G9" s="6">
        <f t="shared" si="0"/>
        <v>2.5800000000000001</v>
      </c>
      <c r="H9" s="6">
        <f t="shared" si="1"/>
        <v>2.5</v>
      </c>
      <c r="I9" s="8">
        <v>0.80000000000000004</v>
      </c>
      <c r="J9" s="8">
        <v>0.80000000000000004</v>
      </c>
      <c r="K9" s="8">
        <v>1.5</v>
      </c>
      <c r="L9" s="5">
        <f t="shared" si="2"/>
        <v>0.40000000000000002</v>
      </c>
      <c r="M9" s="5">
        <f t="shared" si="3"/>
        <v>0.40000000000000002</v>
      </c>
    </row>
    <row r="10">
      <c r="A10" s="7"/>
      <c r="B10" s="7"/>
      <c r="C10" s="8">
        <v>128</v>
      </c>
      <c r="D10" s="6">
        <v>5.1600000000000001</v>
      </c>
      <c r="E10" s="6">
        <v>4.2800000000000002</v>
      </c>
      <c r="F10" s="8">
        <v>-30</v>
      </c>
      <c r="G10" s="6">
        <f t="shared" ref="G10:G17" si="4">D10/2</f>
        <v>2.5800000000000001</v>
      </c>
      <c r="H10" s="6">
        <f t="shared" ref="H10:H17" si="5">E10/2</f>
        <v>2.1400000000000001</v>
      </c>
      <c r="I10" s="8">
        <v>0.80000000000000004</v>
      </c>
      <c r="J10" s="8">
        <v>0.80000000000000004</v>
      </c>
      <c r="K10" s="8">
        <v>2</v>
      </c>
      <c r="L10" s="5">
        <f t="shared" ref="L10:L17" si="6">I10/2</f>
        <v>0.40000000000000002</v>
      </c>
      <c r="M10" s="5">
        <f t="shared" ref="M10:M17" si="7">J10/2</f>
        <v>0.40000000000000002</v>
      </c>
    </row>
    <row r="11">
      <c r="A11" s="7"/>
      <c r="B11" s="7"/>
      <c r="C11" s="8">
        <v>256</v>
      </c>
      <c r="D11" s="6">
        <v>5.1600000000000001</v>
      </c>
      <c r="E11" s="6">
        <v>2.6800000000000002</v>
      </c>
      <c r="F11" s="8">
        <v>-56.299999999999997</v>
      </c>
      <c r="G11" s="6">
        <f t="shared" si="4"/>
        <v>2.5800000000000001</v>
      </c>
      <c r="H11" s="6">
        <f t="shared" si="5"/>
        <v>1.3400000000000001</v>
      </c>
      <c r="I11" s="8">
        <v>0.80000000000000004</v>
      </c>
      <c r="J11" s="8">
        <v>0.80000000000000004</v>
      </c>
      <c r="K11" s="8">
        <v>2</v>
      </c>
      <c r="L11" s="5">
        <f t="shared" si="6"/>
        <v>0.40000000000000002</v>
      </c>
      <c r="M11" s="5">
        <f t="shared" si="7"/>
        <v>0.40000000000000002</v>
      </c>
    </row>
    <row r="12">
      <c r="A12" s="7"/>
      <c r="B12" s="7"/>
      <c r="C12" s="8">
        <v>512</v>
      </c>
      <c r="D12" s="6">
        <v>5.1600000000000001</v>
      </c>
      <c r="E12" s="6">
        <v>1.45</v>
      </c>
      <c r="F12" s="8">
        <v>-70</v>
      </c>
      <c r="G12" s="6">
        <f t="shared" si="4"/>
        <v>2.5800000000000001</v>
      </c>
      <c r="H12" s="6">
        <f t="shared" si="5"/>
        <v>0.72499999999999998</v>
      </c>
      <c r="I12" s="8">
        <v>0.80000000000000004</v>
      </c>
      <c r="J12" s="8">
        <v>0.80000000000000004</v>
      </c>
      <c r="K12" s="8">
        <v>2</v>
      </c>
      <c r="L12" s="5">
        <f t="shared" si="6"/>
        <v>0.40000000000000002</v>
      </c>
      <c r="M12" s="5">
        <f t="shared" si="7"/>
        <v>0.40000000000000002</v>
      </c>
    </row>
    <row r="13">
      <c r="A13" s="7"/>
      <c r="B13" s="7"/>
      <c r="C13" s="8">
        <v>1024</v>
      </c>
      <c r="D13" s="6">
        <v>5.2000000000000002</v>
      </c>
      <c r="E13" s="6">
        <v>0.75</v>
      </c>
      <c r="F13" s="8">
        <v>-75.599999999999994</v>
      </c>
      <c r="G13" s="6">
        <f t="shared" si="4"/>
        <v>2.6000000000000001</v>
      </c>
      <c r="H13" s="6">
        <f t="shared" si="5"/>
        <v>0.375</v>
      </c>
      <c r="I13" s="8">
        <v>0.80000000000000004</v>
      </c>
      <c r="J13" s="8">
        <v>0.80000000000000004</v>
      </c>
      <c r="K13" s="8">
        <v>2</v>
      </c>
      <c r="L13" s="5">
        <f t="shared" si="6"/>
        <v>0.40000000000000002</v>
      </c>
      <c r="M13" s="5">
        <f t="shared" si="7"/>
        <v>0.40000000000000002</v>
      </c>
    </row>
    <row r="14">
      <c r="A14" s="7"/>
      <c r="B14" s="7"/>
      <c r="C14" s="8">
        <v>2048</v>
      </c>
      <c r="D14" s="6">
        <v>5.2000000000000002</v>
      </c>
      <c r="E14" s="6">
        <v>0.39000000000000001</v>
      </c>
      <c r="F14" s="8">
        <v>-73.400000000000006</v>
      </c>
      <c r="G14" s="6">
        <f t="shared" si="4"/>
        <v>2.6000000000000001</v>
      </c>
      <c r="H14" s="6">
        <f t="shared" si="5"/>
        <v>0.19500000000000001</v>
      </c>
      <c r="I14" s="8">
        <v>0.80000000000000004</v>
      </c>
      <c r="J14" s="8">
        <v>0.80000000000000004</v>
      </c>
      <c r="K14" s="8">
        <v>3</v>
      </c>
      <c r="L14" s="5">
        <f t="shared" si="6"/>
        <v>0.40000000000000002</v>
      </c>
      <c r="M14" s="5">
        <f t="shared" si="7"/>
        <v>0.40000000000000002</v>
      </c>
    </row>
    <row r="15">
      <c r="A15" s="7"/>
      <c r="B15" s="7"/>
      <c r="C15" s="8">
        <v>4096</v>
      </c>
      <c r="D15" s="6">
        <v>5.2400000000000002</v>
      </c>
      <c r="E15" s="6">
        <v>0.20999999999999999</v>
      </c>
      <c r="F15" s="8">
        <v>-64</v>
      </c>
      <c r="G15" s="6">
        <f t="shared" si="4"/>
        <v>2.6200000000000001</v>
      </c>
      <c r="H15" s="6">
        <f t="shared" si="5"/>
        <v>0.105</v>
      </c>
      <c r="I15" s="8">
        <v>0.80000000000000004</v>
      </c>
      <c r="J15" s="8">
        <v>0.80000000000000004</v>
      </c>
      <c r="K15" s="8">
        <v>3</v>
      </c>
      <c r="L15" s="5">
        <f t="shared" si="6"/>
        <v>0.40000000000000002</v>
      </c>
      <c r="M15" s="5">
        <f t="shared" si="7"/>
        <v>0.40000000000000002</v>
      </c>
    </row>
    <row r="16">
      <c r="A16" s="7"/>
      <c r="B16" s="7"/>
      <c r="C16" s="8">
        <v>8192</v>
      </c>
      <c r="D16" s="6">
        <v>5.2400000000000002</v>
      </c>
      <c r="E16" s="6">
        <v>0.13</v>
      </c>
      <c r="F16" s="8">
        <v>-50</v>
      </c>
      <c r="G16" s="6">
        <f t="shared" si="4"/>
        <v>2.6200000000000001</v>
      </c>
      <c r="H16" s="6">
        <f t="shared" si="5"/>
        <v>0.065000000000000002</v>
      </c>
      <c r="I16" s="8">
        <v>0.80000000000000004</v>
      </c>
      <c r="J16" s="8">
        <v>0.80000000000000004</v>
      </c>
      <c r="K16" s="8">
        <v>4</v>
      </c>
      <c r="L16" s="5">
        <f t="shared" si="6"/>
        <v>0.40000000000000002</v>
      </c>
      <c r="M16" s="5">
        <f t="shared" si="7"/>
        <v>0.40000000000000002</v>
      </c>
    </row>
    <row r="17">
      <c r="A17" s="7"/>
      <c r="B17" s="7"/>
      <c r="C17" s="8">
        <v>16384</v>
      </c>
      <c r="D17" s="6">
        <v>5.1600000000000001</v>
      </c>
      <c r="E17" s="6">
        <v>0.089999999999999997</v>
      </c>
      <c r="F17" s="8">
        <v>-31</v>
      </c>
      <c r="G17" s="6">
        <f t="shared" si="4"/>
        <v>2.5800000000000001</v>
      </c>
      <c r="H17" s="6">
        <f t="shared" si="5"/>
        <v>0.044999999999999998</v>
      </c>
      <c r="I17" s="8">
        <v>0.80000000000000004</v>
      </c>
      <c r="J17" s="8">
        <v>0.80000000000000004</v>
      </c>
      <c r="K17" s="8">
        <v>3</v>
      </c>
      <c r="L17" s="5">
        <f t="shared" si="6"/>
        <v>0.40000000000000002</v>
      </c>
      <c r="M17" s="5">
        <f t="shared" si="7"/>
        <v>0.40000000000000002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15</cp:revision>
  <dcterms:modified xsi:type="dcterms:W3CDTF">2024-04-18T13:02:32Z</dcterms:modified>
</cp:coreProperties>
</file>