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arol\Documents\"/>
    </mc:Choice>
  </mc:AlternateContent>
  <xr:revisionPtr revIDLastSave="0" documentId="13_ncr:1_{AB1E41CF-A241-4B67-963F-1E2DDE54718D}" xr6:coauthVersionLast="47" xr6:coauthVersionMax="47" xr10:uidLastSave="{00000000-0000-0000-0000-000000000000}"/>
  <bookViews>
    <workbookView xWindow="-110" yWindow="-110" windowWidth="19420" windowHeight="10420" xr2:uid="{6B41EB16-47BE-48A8-BD1A-D924931EDF6A}"/>
  </bookViews>
  <sheets>
    <sheet name="Dashboard" sheetId="7" r:id="rId1"/>
    <sheet name="Hoja1" sheetId="1" r:id="rId2"/>
    <sheet name="Ventas" sheetId="15" r:id="rId3"/>
    <sheet name="Hoja2" sheetId="10" r:id="rId4"/>
    <sheet name="Hoja3" sheetId="5" r:id="rId5"/>
    <sheet name="Hoja4" sheetId="6" r:id="rId6"/>
    <sheet name="Hoja5" sheetId="14" r:id="rId7"/>
  </sheets>
  <definedNames>
    <definedName name="_xlnm._FilterDatabase" localSheetId="1" hidden="1">Hoja1!$A$1:$G$100</definedName>
    <definedName name="_xlchart.v2.0" hidden="1">Hoja2!$I$3:$I$7</definedName>
    <definedName name="_xlchart.v2.1" hidden="1">Hoja2!$J$3:$J$7</definedName>
    <definedName name="Pantunfla">Hoja1!$K$2</definedName>
    <definedName name="SegmentaciónDeDatos_Categoría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3" i="10" a="1"/>
  <c r="I3" i="10" s="1"/>
  <c r="E39" i="15"/>
  <c r="E100" i="15"/>
  <c r="C100" i="15" a="1"/>
  <c r="C100" i="15" s="1"/>
  <c r="A100" i="15"/>
  <c r="E99" i="15"/>
  <c r="C99" i="15" a="1"/>
  <c r="C99" i="15" s="1"/>
  <c r="A99" i="15"/>
  <c r="E98" i="15"/>
  <c r="C98" i="15" a="1"/>
  <c r="C98" i="15" s="1"/>
  <c r="A98" i="15"/>
  <c r="E97" i="15"/>
  <c r="C97" i="15" a="1"/>
  <c r="C97" i="15" s="1"/>
  <c r="A97" i="15"/>
  <c r="E96" i="15"/>
  <c r="C96" i="15" a="1"/>
  <c r="C96" i="15" s="1"/>
  <c r="A96" i="15"/>
  <c r="E95" i="15"/>
  <c r="C95" i="15" a="1"/>
  <c r="C95" i="15" s="1"/>
  <c r="A95" i="15"/>
  <c r="E94" i="15"/>
  <c r="C94" i="15" a="1"/>
  <c r="C94" i="15" s="1"/>
  <c r="A94" i="15"/>
  <c r="E93" i="15"/>
  <c r="C93" i="15" a="1"/>
  <c r="C93" i="15" s="1"/>
  <c r="A93" i="15"/>
  <c r="E92" i="15"/>
  <c r="C92" i="15" a="1"/>
  <c r="C92" i="15" s="1"/>
  <c r="A92" i="15"/>
  <c r="E91" i="15"/>
  <c r="C91" i="15" a="1"/>
  <c r="C91" i="15" s="1"/>
  <c r="A91" i="15"/>
  <c r="E90" i="15"/>
  <c r="C90" i="15" a="1"/>
  <c r="C90" i="15" s="1"/>
  <c r="A90" i="15"/>
  <c r="E89" i="15"/>
  <c r="C89" i="15" a="1"/>
  <c r="C89" i="15" s="1"/>
  <c r="A89" i="15"/>
  <c r="E88" i="15"/>
  <c r="C88" i="15" a="1"/>
  <c r="C88" i="15" s="1"/>
  <c r="A88" i="15"/>
  <c r="E87" i="15"/>
  <c r="C87" i="15" a="1"/>
  <c r="C87" i="15" s="1"/>
  <c r="A87" i="15"/>
  <c r="E86" i="15"/>
  <c r="C86" i="15" a="1"/>
  <c r="C86" i="15" s="1"/>
  <c r="A86" i="15"/>
  <c r="E85" i="15"/>
  <c r="C85" i="15" a="1"/>
  <c r="C85" i="15" s="1"/>
  <c r="A85" i="15"/>
  <c r="E84" i="15"/>
  <c r="C84" i="15" a="1"/>
  <c r="C84" i="15" s="1"/>
  <c r="A84" i="15"/>
  <c r="E83" i="15"/>
  <c r="C83" i="15" a="1"/>
  <c r="C83" i="15" s="1"/>
  <c r="A83" i="15"/>
  <c r="E82" i="15"/>
  <c r="C82" i="15" a="1"/>
  <c r="C82" i="15" s="1"/>
  <c r="A82" i="15"/>
  <c r="E81" i="15"/>
  <c r="C81" i="15" a="1"/>
  <c r="C81" i="15" s="1"/>
  <c r="A81" i="15"/>
  <c r="E80" i="15"/>
  <c r="C80" i="15" a="1"/>
  <c r="C80" i="15" s="1"/>
  <c r="A80" i="15"/>
  <c r="E79" i="15"/>
  <c r="C79" i="15" a="1"/>
  <c r="C79" i="15" s="1"/>
  <c r="A79" i="15"/>
  <c r="E78" i="15"/>
  <c r="C78" i="15" a="1"/>
  <c r="C78" i="15" s="1"/>
  <c r="A78" i="15"/>
  <c r="E77" i="15"/>
  <c r="C77" i="15" a="1"/>
  <c r="C77" i="15" s="1"/>
  <c r="A77" i="15"/>
  <c r="E76" i="15"/>
  <c r="C76" i="15" a="1"/>
  <c r="C76" i="15" s="1"/>
  <c r="A76" i="15"/>
  <c r="E75" i="15"/>
  <c r="C75" i="15" a="1"/>
  <c r="C75" i="15" s="1"/>
  <c r="A75" i="15"/>
  <c r="E74" i="15"/>
  <c r="C74" i="15" a="1"/>
  <c r="C74" i="15" s="1"/>
  <c r="A74" i="15"/>
  <c r="E73" i="15"/>
  <c r="C73" i="15" a="1"/>
  <c r="C73" i="15" s="1"/>
  <c r="A73" i="15"/>
  <c r="E72" i="15"/>
  <c r="C72" i="15" a="1"/>
  <c r="C72" i="15" s="1"/>
  <c r="A72" i="15"/>
  <c r="E71" i="15"/>
  <c r="C71" i="15" a="1"/>
  <c r="C71" i="15" s="1"/>
  <c r="A71" i="15"/>
  <c r="E70" i="15"/>
  <c r="C70" i="15" a="1"/>
  <c r="C70" i="15" s="1"/>
  <c r="A70" i="15"/>
  <c r="E69" i="15"/>
  <c r="C69" i="15" a="1"/>
  <c r="C69" i="15" s="1"/>
  <c r="A69" i="15"/>
  <c r="E68" i="15"/>
  <c r="C68" i="15" a="1"/>
  <c r="C68" i="15" s="1"/>
  <c r="A68" i="15"/>
  <c r="E67" i="15"/>
  <c r="C67" i="15" a="1"/>
  <c r="C67" i="15" s="1"/>
  <c r="A67" i="15"/>
  <c r="E66" i="15"/>
  <c r="C66" i="15" a="1"/>
  <c r="C66" i="15" s="1"/>
  <c r="A66" i="15"/>
  <c r="E65" i="15"/>
  <c r="C65" i="15" a="1"/>
  <c r="C65" i="15" s="1"/>
  <c r="A65" i="15"/>
  <c r="E64" i="15"/>
  <c r="C64" i="15" a="1"/>
  <c r="C64" i="15" s="1"/>
  <c r="A64" i="15"/>
  <c r="E63" i="15"/>
  <c r="C63" i="15" a="1"/>
  <c r="C63" i="15" s="1"/>
  <c r="A63" i="15"/>
  <c r="E62" i="15"/>
  <c r="C62" i="15" a="1"/>
  <c r="C62" i="15" s="1"/>
  <c r="A62" i="15"/>
  <c r="E61" i="15"/>
  <c r="C61" i="15" a="1"/>
  <c r="C61" i="15" s="1"/>
  <c r="A61" i="15"/>
  <c r="E60" i="15"/>
  <c r="C60" i="15" a="1"/>
  <c r="C60" i="15" s="1"/>
  <c r="A60" i="15"/>
  <c r="E59" i="15"/>
  <c r="C59" i="15" a="1"/>
  <c r="C59" i="15" s="1"/>
  <c r="A59" i="15"/>
  <c r="E58" i="15"/>
  <c r="C58" i="15" a="1"/>
  <c r="C58" i="15" s="1"/>
  <c r="A58" i="15"/>
  <c r="E57" i="15"/>
  <c r="C57" i="15" a="1"/>
  <c r="C57" i="15" s="1"/>
  <c r="A57" i="15"/>
  <c r="E56" i="15"/>
  <c r="C56" i="15" a="1"/>
  <c r="C56" i="15" s="1"/>
  <c r="A56" i="15"/>
  <c r="E55" i="15"/>
  <c r="C55" i="15" a="1"/>
  <c r="C55" i="15" s="1"/>
  <c r="A55" i="15"/>
  <c r="E54" i="15"/>
  <c r="C54" i="15" a="1"/>
  <c r="C54" i="15" s="1"/>
  <c r="A54" i="15"/>
  <c r="E53" i="15"/>
  <c r="C53" i="15" a="1"/>
  <c r="C53" i="15" s="1"/>
  <c r="A53" i="15"/>
  <c r="E52" i="15"/>
  <c r="C52" i="15" a="1"/>
  <c r="C52" i="15" s="1"/>
  <c r="A52" i="15"/>
  <c r="E51" i="15"/>
  <c r="C51" i="15" a="1"/>
  <c r="C51" i="15" s="1"/>
  <c r="A51" i="15"/>
  <c r="E50" i="15"/>
  <c r="C50" i="15" a="1"/>
  <c r="C50" i="15" s="1"/>
  <c r="A50" i="15"/>
  <c r="E49" i="15"/>
  <c r="C49" i="15" a="1"/>
  <c r="C49" i="15" s="1"/>
  <c r="A49" i="15"/>
  <c r="E48" i="15"/>
  <c r="C48" i="15" a="1"/>
  <c r="C48" i="15" s="1"/>
  <c r="A48" i="15"/>
  <c r="E47" i="15"/>
  <c r="C47" i="15" a="1"/>
  <c r="C47" i="15" s="1"/>
  <c r="A47" i="15"/>
  <c r="E46" i="15"/>
  <c r="C46" i="15" a="1"/>
  <c r="C46" i="15" s="1"/>
  <c r="A46" i="15"/>
  <c r="E45" i="15"/>
  <c r="C45" i="15" a="1"/>
  <c r="C45" i="15" s="1"/>
  <c r="A45" i="15"/>
  <c r="E44" i="15"/>
  <c r="C44" i="15" a="1"/>
  <c r="C44" i="15" s="1"/>
  <c r="A44" i="15"/>
  <c r="E43" i="15"/>
  <c r="C43" i="15" a="1"/>
  <c r="C43" i="15" s="1"/>
  <c r="A43" i="15"/>
  <c r="E42" i="15"/>
  <c r="C42" i="15" a="1"/>
  <c r="C42" i="15" s="1"/>
  <c r="A42" i="15"/>
  <c r="E41" i="15"/>
  <c r="C41" i="15" a="1"/>
  <c r="C41" i="15" s="1"/>
  <c r="A41" i="15"/>
  <c r="E40" i="15"/>
  <c r="C40" i="15" a="1"/>
  <c r="C40" i="15" s="1"/>
  <c r="A40" i="15"/>
  <c r="C39" i="15" a="1"/>
  <c r="C39" i="15" s="1"/>
  <c r="A39" i="15"/>
  <c r="E38" i="15"/>
  <c r="C38" i="15" a="1"/>
  <c r="C38" i="15" s="1"/>
  <c r="A38" i="15"/>
  <c r="E37" i="15"/>
  <c r="C37" i="15" a="1"/>
  <c r="C37" i="15" s="1"/>
  <c r="A37" i="15"/>
  <c r="E36" i="15"/>
  <c r="C36" i="15" a="1"/>
  <c r="C36" i="15" s="1"/>
  <c r="A36" i="15"/>
  <c r="E35" i="15"/>
  <c r="C35" i="15" a="1"/>
  <c r="C35" i="15" s="1"/>
  <c r="A35" i="15"/>
  <c r="E34" i="15"/>
  <c r="C34" i="15" a="1"/>
  <c r="C34" i="15" s="1"/>
  <c r="A34" i="15"/>
  <c r="E33" i="15"/>
  <c r="C33" i="15" a="1"/>
  <c r="C33" i="15" s="1"/>
  <c r="A33" i="15"/>
  <c r="E32" i="15"/>
  <c r="C32" i="15" a="1"/>
  <c r="C32" i="15" s="1"/>
  <c r="F32" i="15" s="1"/>
  <c r="A32" i="15"/>
  <c r="E31" i="15"/>
  <c r="C31" i="15" a="1"/>
  <c r="C31" i="15" s="1"/>
  <c r="F31" i="15" s="1"/>
  <c r="A31" i="15"/>
  <c r="E30" i="15"/>
  <c r="C30" i="15" a="1"/>
  <c r="C30" i="15" s="1"/>
  <c r="F30" i="15" s="1"/>
  <c r="A30" i="15"/>
  <c r="E29" i="15"/>
  <c r="C29" i="15" a="1"/>
  <c r="C29" i="15" s="1"/>
  <c r="D29" i="15" s="1"/>
  <c r="A29" i="15"/>
  <c r="E28" i="15"/>
  <c r="C28" i="15" a="1"/>
  <c r="C28" i="15" s="1"/>
  <c r="F28" i="15" s="1"/>
  <c r="A28" i="15"/>
  <c r="E27" i="15"/>
  <c r="C27" i="15" a="1"/>
  <c r="C27" i="15" s="1"/>
  <c r="F27" i="15" s="1"/>
  <c r="A27" i="15"/>
  <c r="E26" i="15"/>
  <c r="C26" i="15" a="1"/>
  <c r="C26" i="15" s="1"/>
  <c r="F26" i="15" s="1"/>
  <c r="A26" i="15"/>
  <c r="E25" i="15"/>
  <c r="C25" i="15" a="1"/>
  <c r="C25" i="15" s="1"/>
  <c r="D25" i="15" s="1"/>
  <c r="A25" i="15"/>
  <c r="E24" i="15"/>
  <c r="C24" i="15" a="1"/>
  <c r="C24" i="15" s="1"/>
  <c r="F24" i="15" s="1"/>
  <c r="A24" i="15"/>
  <c r="E23" i="15"/>
  <c r="C23" i="15" a="1"/>
  <c r="C23" i="15" s="1"/>
  <c r="F23" i="15" s="1"/>
  <c r="A23" i="15"/>
  <c r="E22" i="15"/>
  <c r="C22" i="15" a="1"/>
  <c r="C22" i="15" s="1"/>
  <c r="F22" i="15" s="1"/>
  <c r="A22" i="15"/>
  <c r="E21" i="15"/>
  <c r="C21" i="15" a="1"/>
  <c r="C21" i="15" s="1"/>
  <c r="D21" i="15" s="1"/>
  <c r="A21" i="15"/>
  <c r="E20" i="15"/>
  <c r="C20" i="15" a="1"/>
  <c r="C20" i="15" s="1"/>
  <c r="F20" i="15" s="1"/>
  <c r="A20" i="15"/>
  <c r="E19" i="15"/>
  <c r="C19" i="15" a="1"/>
  <c r="C19" i="15" s="1"/>
  <c r="F19" i="15" s="1"/>
  <c r="A19" i="15"/>
  <c r="E18" i="15"/>
  <c r="C18" i="15" a="1"/>
  <c r="C18" i="15" s="1"/>
  <c r="F18" i="15" s="1"/>
  <c r="A18" i="15"/>
  <c r="E17" i="15"/>
  <c r="C17" i="15" a="1"/>
  <c r="C17" i="15" s="1"/>
  <c r="D17" i="15" s="1"/>
  <c r="A17" i="15"/>
  <c r="E16" i="15"/>
  <c r="C16" i="15" a="1"/>
  <c r="C16" i="15" s="1"/>
  <c r="F16" i="15" s="1"/>
  <c r="A16" i="15"/>
  <c r="E15" i="15"/>
  <c r="C15" i="15" a="1"/>
  <c r="C15" i="15" s="1"/>
  <c r="A15" i="15"/>
  <c r="E14" i="15"/>
  <c r="C14" i="15" a="1"/>
  <c r="C14" i="15" s="1"/>
  <c r="A14" i="15"/>
  <c r="E13" i="15"/>
  <c r="C13" i="15" a="1"/>
  <c r="C13" i="15" s="1"/>
  <c r="A13" i="15"/>
  <c r="G12" i="15"/>
  <c r="B12" i="15"/>
  <c r="G11" i="15"/>
  <c r="B11" i="15"/>
  <c r="G10" i="15"/>
  <c r="B10" i="15"/>
  <c r="G9" i="15"/>
  <c r="B9" i="15"/>
  <c r="G8" i="15"/>
  <c r="B8" i="15"/>
  <c r="G7" i="15"/>
  <c r="B7" i="15"/>
  <c r="G6" i="15"/>
  <c r="B6" i="15"/>
  <c r="G5" i="15"/>
  <c r="B5" i="15"/>
  <c r="G4" i="15"/>
  <c r="B4" i="15"/>
  <c r="G3" i="15"/>
  <c r="B3" i="15"/>
  <c r="G2" i="15"/>
  <c r="B2" i="15"/>
  <c r="J2" i="1"/>
  <c r="I5" i="1" l="1" a="1"/>
  <c r="I5" i="1" s="1"/>
  <c r="B27" i="15"/>
  <c r="F21" i="15"/>
  <c r="G21" i="15" s="1"/>
  <c r="B19" i="15"/>
  <c r="F29" i="15"/>
  <c r="G29" i="15" s="1"/>
  <c r="B31" i="15"/>
  <c r="D32" i="15"/>
  <c r="F17" i="15"/>
  <c r="G17" i="15" s="1"/>
  <c r="G32" i="15"/>
  <c r="B23" i="15"/>
  <c r="B26" i="15"/>
  <c r="F25" i="15"/>
  <c r="G25" i="15" s="1"/>
  <c r="G24" i="15"/>
  <c r="G31" i="15"/>
  <c r="F15" i="15"/>
  <c r="B15" i="15" s="1"/>
  <c r="D15" i="15"/>
  <c r="B22" i="15"/>
  <c r="B30" i="15"/>
  <c r="F13" i="15"/>
  <c r="D13" i="15"/>
  <c r="B18" i="15"/>
  <c r="F14" i="15"/>
  <c r="D14" i="15"/>
  <c r="F46" i="15"/>
  <c r="G46" i="15" s="1"/>
  <c r="D46" i="15"/>
  <c r="F56" i="15"/>
  <c r="B56" i="15" s="1"/>
  <c r="D56" i="15"/>
  <c r="D16" i="15"/>
  <c r="D20" i="15"/>
  <c r="D24" i="15"/>
  <c r="D28" i="15"/>
  <c r="F69" i="15"/>
  <c r="B69" i="15" s="1"/>
  <c r="D69" i="15"/>
  <c r="F77" i="15"/>
  <c r="B77" i="15" s="1"/>
  <c r="D77" i="15"/>
  <c r="F85" i="15"/>
  <c r="B85" i="15" s="1"/>
  <c r="D85" i="15"/>
  <c r="F93" i="15"/>
  <c r="B93" i="15" s="1"/>
  <c r="D93" i="15"/>
  <c r="F34" i="15"/>
  <c r="G34" i="15" s="1"/>
  <c r="D34" i="15"/>
  <c r="F50" i="15"/>
  <c r="G50" i="15" s="1"/>
  <c r="D50" i="15"/>
  <c r="F58" i="15"/>
  <c r="G58" i="15" s="1"/>
  <c r="D58" i="15"/>
  <c r="F74" i="15"/>
  <c r="B74" i="15" s="1"/>
  <c r="D74" i="15"/>
  <c r="G16" i="15"/>
  <c r="G20" i="15"/>
  <c r="G28" i="15"/>
  <c r="F72" i="15"/>
  <c r="B72" i="15" s="1"/>
  <c r="D72" i="15"/>
  <c r="F80" i="15"/>
  <c r="B80" i="15" s="1"/>
  <c r="D80" i="15"/>
  <c r="F88" i="15"/>
  <c r="B88" i="15" s="1"/>
  <c r="D88" i="15"/>
  <c r="F96" i="15"/>
  <c r="B96" i="15" s="1"/>
  <c r="D96" i="15"/>
  <c r="F44" i="15"/>
  <c r="G44" i="15" s="1"/>
  <c r="D44" i="15"/>
  <c r="F82" i="15"/>
  <c r="B82" i="15" s="1"/>
  <c r="D82" i="15"/>
  <c r="D19" i="15"/>
  <c r="D23" i="15"/>
  <c r="D27" i="15"/>
  <c r="D31" i="15"/>
  <c r="F67" i="15"/>
  <c r="B67" i="15" s="1"/>
  <c r="D67" i="15"/>
  <c r="F75" i="15"/>
  <c r="B75" i="15" s="1"/>
  <c r="D75" i="15"/>
  <c r="F83" i="15"/>
  <c r="B83" i="15" s="1"/>
  <c r="D83" i="15"/>
  <c r="F91" i="15"/>
  <c r="B91" i="15" s="1"/>
  <c r="D91" i="15"/>
  <c r="F99" i="15"/>
  <c r="B99" i="15" s="1"/>
  <c r="D99" i="15"/>
  <c r="F36" i="15"/>
  <c r="G36" i="15" s="1"/>
  <c r="D36" i="15"/>
  <c r="F48" i="15"/>
  <c r="G48" i="15" s="1"/>
  <c r="D48" i="15"/>
  <c r="F62" i="15"/>
  <c r="B62" i="15" s="1"/>
  <c r="D62" i="15"/>
  <c r="F90" i="15"/>
  <c r="B90" i="15" s="1"/>
  <c r="D90" i="15"/>
  <c r="G19" i="15"/>
  <c r="G23" i="15"/>
  <c r="G27" i="15"/>
  <c r="F33" i="15"/>
  <c r="B33" i="15" s="1"/>
  <c r="D33" i="15"/>
  <c r="F35" i="15"/>
  <c r="B35" i="15" s="1"/>
  <c r="D35" i="15"/>
  <c r="F37" i="15"/>
  <c r="B37" i="15" s="1"/>
  <c r="D37" i="15"/>
  <c r="F39" i="15"/>
  <c r="B39" i="15" s="1"/>
  <c r="D39" i="15"/>
  <c r="F41" i="15"/>
  <c r="B41" i="15" s="1"/>
  <c r="D41" i="15"/>
  <c r="F43" i="15"/>
  <c r="B43" i="15" s="1"/>
  <c r="D43" i="15"/>
  <c r="F45" i="15"/>
  <c r="B45" i="15" s="1"/>
  <c r="D45" i="15"/>
  <c r="F47" i="15"/>
  <c r="B47" i="15" s="1"/>
  <c r="D47" i="15"/>
  <c r="F49" i="15"/>
  <c r="B49" i="15" s="1"/>
  <c r="D49" i="15"/>
  <c r="F51" i="15"/>
  <c r="B51" i="15" s="1"/>
  <c r="D51" i="15"/>
  <c r="F53" i="15"/>
  <c r="B53" i="15" s="1"/>
  <c r="D53" i="15"/>
  <c r="F55" i="15"/>
  <c r="B55" i="15" s="1"/>
  <c r="D55" i="15"/>
  <c r="F57" i="15"/>
  <c r="B57" i="15" s="1"/>
  <c r="D57" i="15"/>
  <c r="F59" i="15"/>
  <c r="G59" i="15" s="1"/>
  <c r="D59" i="15"/>
  <c r="F61" i="15"/>
  <c r="B61" i="15" s="1"/>
  <c r="D61" i="15"/>
  <c r="F63" i="15"/>
  <c r="B63" i="15" s="1"/>
  <c r="D63" i="15"/>
  <c r="F65" i="15"/>
  <c r="B65" i="15" s="1"/>
  <c r="D65" i="15"/>
  <c r="F70" i="15"/>
  <c r="B70" i="15" s="1"/>
  <c r="D70" i="15"/>
  <c r="F78" i="15"/>
  <c r="B78" i="15" s="1"/>
  <c r="D78" i="15"/>
  <c r="F86" i="15"/>
  <c r="B86" i="15" s="1"/>
  <c r="D86" i="15"/>
  <c r="F94" i="15"/>
  <c r="B94" i="15" s="1"/>
  <c r="D94" i="15"/>
  <c r="F42" i="15"/>
  <c r="G42" i="15" s="1"/>
  <c r="D42" i="15"/>
  <c r="F54" i="15"/>
  <c r="G54" i="15" s="1"/>
  <c r="D54" i="15"/>
  <c r="F64" i="15"/>
  <c r="B64" i="15" s="1"/>
  <c r="D64" i="15"/>
  <c r="D18" i="15"/>
  <c r="D22" i="15"/>
  <c r="D26" i="15"/>
  <c r="D30" i="15"/>
  <c r="F73" i="15"/>
  <c r="B73" i="15" s="1"/>
  <c r="D73" i="15"/>
  <c r="F81" i="15"/>
  <c r="B81" i="15" s="1"/>
  <c r="D81" i="15"/>
  <c r="F89" i="15"/>
  <c r="B89" i="15" s="1"/>
  <c r="D89" i="15"/>
  <c r="F97" i="15"/>
  <c r="B97" i="15" s="1"/>
  <c r="D97" i="15"/>
  <c r="F40" i="15"/>
  <c r="G40" i="15" s="1"/>
  <c r="D40" i="15"/>
  <c r="F52" i="15"/>
  <c r="G52" i="15" s="1"/>
  <c r="D52" i="15"/>
  <c r="F66" i="15"/>
  <c r="B66" i="15" s="1"/>
  <c r="D66" i="15"/>
  <c r="G18" i="15"/>
  <c r="G22" i="15"/>
  <c r="G26" i="15"/>
  <c r="G30" i="15"/>
  <c r="B32" i="15"/>
  <c r="F68" i="15"/>
  <c r="B68" i="15" s="1"/>
  <c r="D68" i="15"/>
  <c r="F76" i="15"/>
  <c r="B76" i="15" s="1"/>
  <c r="D76" i="15"/>
  <c r="F84" i="15"/>
  <c r="B84" i="15" s="1"/>
  <c r="D84" i="15"/>
  <c r="F92" i="15"/>
  <c r="B92" i="15" s="1"/>
  <c r="D92" i="15"/>
  <c r="F100" i="15"/>
  <c r="B100" i="15" s="1"/>
  <c r="D100" i="15"/>
  <c r="F38" i="15"/>
  <c r="G38" i="15" s="1"/>
  <c r="D38" i="15"/>
  <c r="F60" i="15"/>
  <c r="B60" i="15" s="1"/>
  <c r="D60" i="15"/>
  <c r="F98" i="15"/>
  <c r="B98" i="15" s="1"/>
  <c r="D98" i="15"/>
  <c r="B16" i="15"/>
  <c r="B20" i="15"/>
  <c r="B24" i="15"/>
  <c r="B28" i="15"/>
  <c r="F71" i="15"/>
  <c r="B71" i="15" s="1"/>
  <c r="D71" i="15"/>
  <c r="F79" i="15"/>
  <c r="B79" i="15" s="1"/>
  <c r="D79" i="15"/>
  <c r="F87" i="15"/>
  <c r="B87" i="15" s="1"/>
  <c r="D87" i="15"/>
  <c r="F95" i="15"/>
  <c r="B95" i="15" s="1"/>
  <c r="D95" i="15"/>
  <c r="I2" i="1"/>
  <c r="B29" i="15" l="1"/>
  <c r="B50" i="15"/>
  <c r="B21" i="15"/>
  <c r="B25" i="15"/>
  <c r="B44" i="15"/>
  <c r="G53" i="15"/>
  <c r="G43" i="15"/>
  <c r="G91" i="15"/>
  <c r="G77" i="15"/>
  <c r="G37" i="15"/>
  <c r="G35" i="15"/>
  <c r="G78" i="15"/>
  <c r="G92" i="15"/>
  <c r="B48" i="15"/>
  <c r="G63" i="15"/>
  <c r="B36" i="15"/>
  <c r="G73" i="15"/>
  <c r="G94" i="15"/>
  <c r="G55" i="15"/>
  <c r="G86" i="15"/>
  <c r="G47" i="15"/>
  <c r="B54" i="15"/>
  <c r="G96" i="15"/>
  <c r="B52" i="15"/>
  <c r="B17" i="15"/>
  <c r="G93" i="15"/>
  <c r="B42" i="15"/>
  <c r="B40" i="15"/>
  <c r="G68" i="15"/>
  <c r="B38" i="15"/>
  <c r="G51" i="15"/>
  <c r="G67" i="15"/>
  <c r="G15" i="15"/>
  <c r="G81" i="15"/>
  <c r="G45" i="15"/>
  <c r="G49" i="15"/>
  <c r="G82" i="15"/>
  <c r="G65" i="15"/>
  <c r="G87" i="15"/>
  <c r="B46" i="15"/>
  <c r="G72" i="15"/>
  <c r="G70" i="15"/>
  <c r="G80" i="15"/>
  <c r="G100" i="15"/>
  <c r="G41" i="15"/>
  <c r="G85" i="15"/>
  <c r="B58" i="15"/>
  <c r="G57" i="15"/>
  <c r="G39" i="15"/>
  <c r="G69" i="15"/>
  <c r="G60" i="15"/>
  <c r="G99" i="15"/>
  <c r="G79" i="15"/>
  <c r="G33" i="15"/>
  <c r="G75" i="15"/>
  <c r="G71" i="15"/>
  <c r="G98" i="15"/>
  <c r="B59" i="15"/>
  <c r="G76" i="15"/>
  <c r="B34" i="15"/>
  <c r="G89" i="15"/>
  <c r="G61" i="15"/>
  <c r="G88" i="15"/>
  <c r="G74" i="15"/>
  <c r="G56" i="15"/>
  <c r="G83" i="15"/>
  <c r="G90" i="15"/>
  <c r="G66" i="15"/>
  <c r="G64" i="15"/>
  <c r="G84" i="15"/>
  <c r="G97" i="15"/>
  <c r="G95" i="15"/>
  <c r="G62" i="15"/>
  <c r="B14" i="15"/>
  <c r="G14" i="15"/>
  <c r="B13" i="15"/>
  <c r="G1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<sst xmlns="http://schemas.openxmlformats.org/spreadsheetml/2006/main" count="281" uniqueCount="32">
  <si>
    <t>Fecha</t>
  </si>
  <si>
    <t>Producto</t>
  </si>
  <si>
    <t>Categoría</t>
  </si>
  <si>
    <t>Cantidad Vendida</t>
  </si>
  <si>
    <t>Precio Unitario</t>
  </si>
  <si>
    <t>Laptop</t>
  </si>
  <si>
    <t>Electrónica</t>
  </si>
  <si>
    <t>Escritorio</t>
  </si>
  <si>
    <t>Muebles</t>
  </si>
  <si>
    <t>Televisor</t>
  </si>
  <si>
    <t>Silla</t>
  </si>
  <si>
    <t>Smartphone</t>
  </si>
  <si>
    <t>Mesa</t>
  </si>
  <si>
    <t>Cámara</t>
  </si>
  <si>
    <t>Librero</t>
  </si>
  <si>
    <t>Tablet</t>
  </si>
  <si>
    <t>Monitor</t>
  </si>
  <si>
    <t>Total de ventas</t>
  </si>
  <si>
    <t>Total de ventas muebles</t>
  </si>
  <si>
    <t>Suma de Total de ventas</t>
  </si>
  <si>
    <t>Etiquetas de fila</t>
  </si>
  <si>
    <t>Total general</t>
  </si>
  <si>
    <t>Precio unitario de laptop</t>
  </si>
  <si>
    <t>Etiquetas de columna</t>
  </si>
  <si>
    <t>Descuentos</t>
  </si>
  <si>
    <t>Pantunfla</t>
  </si>
  <si>
    <t>Zapatos</t>
  </si>
  <si>
    <t>(Todas)</t>
  </si>
  <si>
    <t>Suma de Cantidad Vendida</t>
  </si>
  <si>
    <t>Suma de Descuentos</t>
  </si>
  <si>
    <t>Productos más vendidos en un día</t>
  </si>
  <si>
    <t>Producto más vendido en un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</si>
</sst>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32D9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Fill="0">
      <alignment horizontal="left" wrapText="1"/>
    </xf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1" applyFont="1" applyFill="1" applyAlignment="1">
      <alignment vertical="center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4" fillId="2" borderId="0" xfId="0" applyFont="1" applyFill="1"/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3" fillId="2" borderId="0" xfId="0" applyFont="1" applyFill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NumberFormat="1"/>
  </cellXfs>
  <cellStyles count="3">
    <cellStyle name="Estilo 1" xfId="2" xr:uid="{CC853540-0DE8-4CA9-A5E2-1F38FDCE408A}"/>
    <cellStyle name="Moneda" xfId="1" builtinId="4"/>
    <cellStyle name="Normal" xfId="0" builtinId="0"/>
  </cellStyles>
  <dxfs count="1">
    <dxf>
      <font>
        <b val="0"/>
        <i val="0"/>
        <sz val="20"/>
        <name val="Bahnschrift Light Condensed"/>
        <family val="2"/>
        <scheme val="none"/>
      </font>
    </dxf>
  </dxfs>
  <tableStyles count="2" defaultTableStyle="TableStyleMedium2" defaultPivotStyle="PivotStyleLight16">
    <tableStyle name="Estilo de segmentación de datos 1" pivot="0" table="0" count="0" xr9:uid="{58920969-3D7D-43E5-ABA0-1721917E5587}"/>
    <tableStyle name="Estilo de segmentación de datos 2" pivot="0" table="0" count="1" xr9:uid="{70A4E366-7BBA-47B8-83EE-437D7413C3D3}">
      <tableStyleElement type="wholeTable" dxfId="0"/>
    </tableStyle>
  </tableStyles>
  <colors>
    <mruColors>
      <color rgb="FFA32D98"/>
      <color rgb="FFF2F2F2"/>
    </mruColors>
  </colors>
  <extLst>
    <ext xmlns:x14="http://schemas.microsoft.com/office/spreadsheetml/2009/9/main" uri="{EB79DEF2-80B8-43e5-95BD-54CBDDF9020C}">
      <x14:slicerStyles defaultSlicerStyle="Estilo de segmentación de datos 2">
        <x14:slicerStyle name="Estilo de segmentación de datos 1"/>
        <x14:slicerStyle name="Estilo de segmentación de dat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Ventas por día del 1 al 10 de diciembre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2795643535212302E-2"/>
          <c:y val="0.14688391108757551"/>
          <c:w val="0.90186132594170199"/>
          <c:h val="0.68235167239448224"/>
        </c:manualLayout>
      </c:layout>
      <c:lineChart>
        <c:grouping val="standard"/>
        <c:varyColors val="0"/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69453088"/>
        <c:axId val="1169456448"/>
      </c:lineChart>
      <c:catAx>
        <c:axId val="1169453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9456448"/>
        <c:crosses val="autoZero"/>
        <c:auto val="1"/>
        <c:lblAlgn val="ctr"/>
        <c:lblOffset val="100"/>
        <c:noMultiLvlLbl val="1"/>
      </c:catAx>
      <c:valAx>
        <c:axId val="116945644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16945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[productos.xlsx]Hoja4!TablaDinámica9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chemeClr val="tx1"/>
                </a:solidFill>
              </a:rPr>
              <a:t>Ventas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</c:pivotFmt>
      <c:pivotFmt>
        <c:idx val="2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noFill/>
          </a:ln>
          <a:effectLst/>
        </c:spPr>
      </c:pivotFmt>
      <c:pivotFmt>
        <c:idx val="5"/>
        <c:spPr>
          <a:solidFill>
            <a:srgbClr val="78206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492649035672351E-3"/>
              <c:y val="6.046424405614862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531A53FF-43CA-41D3-9C53-AAB3CE692186}" type="VALUE">
                  <a:rPr lang="en-US" sz="1200" baseline="0">
                    <a:solidFill>
                      <a:sysClr val="windowText" lastClr="000000"/>
                    </a:solidFill>
                  </a:rPr>
                  <a:pPr>
                    <a:defRPr sz="1200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309889987758485"/>
                  <c:h val="0.17050545312818491"/>
                </c:manualLayout>
              </c15:layout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6.9391086867313916E-3"/>
              <c:y val="3.46606899789943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1525054526513412"/>
                  <c:h val="0.1148519625213634"/>
                </c:manualLayout>
              </c15:layout>
            </c:ext>
          </c:extLst>
        </c:dLbl>
      </c:pivotFmt>
      <c:pivotFmt>
        <c:idx val="8"/>
        <c:spPr>
          <a:solidFill>
            <a:srgbClr val="78206E"/>
          </a:solidFill>
          <a:ln>
            <a:noFill/>
          </a:ln>
          <a:effectLst/>
        </c:spPr>
        <c:dLbl>
          <c:idx val="0"/>
          <c:layout>
            <c:manualLayout>
              <c:x val="4.4826406212304564E-3"/>
              <c:y val="9.0658499874134747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CF06E3C8-AC85-4FC5-949E-CC0949F5D088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1200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2212089748369852E-2"/>
          <c:y val="0.19511060812066991"/>
          <c:w val="0.93557582050326027"/>
          <c:h val="0.61239811083659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8206E"/>
            </a:solidFill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31-4953-9461-CBA5DC5065A7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31-4953-9461-CBA5DC5065A7}"/>
              </c:ext>
            </c:extLst>
          </c:dPt>
          <c:dPt>
            <c:idx val="2"/>
            <c:invertIfNegative val="1"/>
            <c:bubble3D val="0"/>
            <c:spPr>
              <a:solidFill>
                <a:srgbClr val="7820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AB7-4231-B645-0A1A617AA7A2}"/>
              </c:ext>
            </c:extLst>
          </c:dPt>
          <c:dLbls>
            <c:dLbl>
              <c:idx val="0"/>
              <c:layout>
                <c:manualLayout>
                  <c:x val="-4.492649035672351E-3"/>
                  <c:y val="6.046424405614862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31A53FF-43CA-41D3-9C53-AAB3CE692186}" type="VALUE">
                      <a:rPr lang="en-US" sz="1200" baseline="0">
                        <a:solidFill>
                          <a:sysClr val="windowText" lastClr="000000"/>
                        </a:solidFill>
                      </a:rPr>
                      <a:pPr>
                        <a:defRPr sz="1200">
                          <a:solidFill>
                            <a:sysClr val="windowText" lastClr="000000"/>
                          </a:solidFill>
                        </a:defRPr>
                      </a:pPr>
                      <a:t>[VALOR]</a:t>
                    </a:fld>
                    <a:endParaRPr lang="es-MX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09889987758485"/>
                      <c:h val="0.1705054531281849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F31-4953-9461-CBA5DC5065A7}"/>
                </c:ext>
              </c:extLst>
            </c:dLbl>
            <c:dLbl>
              <c:idx val="1"/>
              <c:layout>
                <c:manualLayout>
                  <c:x val="6.9391086867313916E-3"/>
                  <c:y val="3.46606899789943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25054526513412"/>
                      <c:h val="0.11485196252136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F31-4953-9461-CBA5DC5065A7}"/>
                </c:ext>
              </c:extLst>
            </c:dLbl>
            <c:dLbl>
              <c:idx val="2"/>
              <c:layout>
                <c:manualLayout>
                  <c:x val="4.4826406212304564E-3"/>
                  <c:y val="9.0658499874134747E-3"/>
                </c:manualLayout>
              </c:layout>
              <c:tx>
                <c:rich>
                  <a:bodyPr/>
                  <a:lstStyle/>
                  <a:p>
                    <a:fld id="{CF06E3C8-AC85-4FC5-949E-CC0949F5D08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AB7-4231-B645-0A1A617AA7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Hoja4!$A$4:$A$6</c:f>
              <c:strCache>
                <c:ptCount val="3"/>
                <c:pt idx="0">
                  <c:v>Electrónica</c:v>
                </c:pt>
                <c:pt idx="1">
                  <c:v>Muebles</c:v>
                </c:pt>
                <c:pt idx="2">
                  <c:v>Zapatos</c:v>
                </c:pt>
              </c:strCache>
            </c:strRef>
          </c:cat>
          <c:val>
            <c:numRef>
              <c:f>Hoja4!$B$4:$B$6</c:f>
              <c:numCache>
                <c:formatCode>_("$"* #,##0.00_);_("$"* \(#,##0.00\);_("$"* "-"??_);_(@_)</c:formatCode>
                <c:ptCount val="3"/>
                <c:pt idx="0">
                  <c:v>14705000</c:v>
                </c:pt>
                <c:pt idx="1">
                  <c:v>989000</c:v>
                </c:pt>
                <c:pt idx="2">
                  <c:v>138200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1F31-4953-9461-CBA5DC5065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"/>
        <c:overlap val="100"/>
        <c:axId val="1168971088"/>
        <c:axId val="1168973008"/>
      </c:barChart>
      <c:catAx>
        <c:axId val="116897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8973008"/>
        <c:crosses val="autoZero"/>
        <c:auto val="1"/>
        <c:lblAlgn val="ctr"/>
        <c:lblOffset val="100"/>
        <c:noMultiLvlLbl val="0"/>
      </c:catAx>
      <c:valAx>
        <c:axId val="116897300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16897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[productos.xlsx]Hoja5!TablaDinámica2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95000"/>
                    <a:lumOff val="5000"/>
                  </a:schemeClr>
                </a:solidFill>
              </a:rPr>
              <a:t>Descuentos</a:t>
            </a:r>
            <a:r>
              <a:rPr lang="en-US" sz="16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por categoría</a:t>
            </a:r>
            <a:endParaRPr lang="en-US" sz="1600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18826377952755902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8357507477905144E-2"/>
              <c:y val="-6.93855977664242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544507B1-2B02-489F-A593-2406694EF967}" type="PERCENTAGE">
                  <a:rPr lang="en-US" sz="1600" baseline="0">
                    <a:solidFill>
                      <a:sysClr val="windowText" lastClr="000000"/>
                    </a:solidFill>
                  </a:rPr>
                  <a:pPr>
                    <a:defRPr sz="1800" b="1">
                      <a:solidFill>
                        <a:sysClr val="windowText" lastClr="000000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DE0F1D3-12EF-40E8-8CC3-579C77C0D42B}" type="PERCENTAGE">
                  <a:rPr lang="en-US" sz="1400">
                    <a:solidFill>
                      <a:sysClr val="windowText" lastClr="000000"/>
                    </a:solidFill>
                  </a:rPr>
                  <a:pPr>
                    <a:defRPr sz="1800" b="1">
                      <a:solidFill>
                        <a:schemeClr val="bg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Hoja5!$B$3</c:f>
              <c:strCache>
                <c:ptCount val="1"/>
                <c:pt idx="0">
                  <c:v>Total</c:v>
                </c:pt>
              </c:strCache>
            </c:strRef>
          </c:tx>
          <c:explosion val="11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86-44A1-A860-6B228FB416F3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86-44A1-A860-6B228FB416F3}"/>
              </c:ext>
            </c:extLst>
          </c:dPt>
          <c:dPt>
            <c:idx val="2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86-44A1-A860-6B228FB416F3}"/>
              </c:ext>
            </c:extLst>
          </c:dPt>
          <c:dLbls>
            <c:dLbl>
              <c:idx val="0"/>
              <c:layout>
                <c:manualLayout>
                  <c:x val="6.8357507477905144E-2"/>
                  <c:y val="-6.938559776642420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86-44A1-A860-6B228FB416F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44507B1-2B02-489F-A593-2406694EF967}" type="PERCENTAGE">
                      <a:rPr lang="en-US" sz="1600" baseline="0">
                        <a:solidFill>
                          <a:sysClr val="windowText" lastClr="000000"/>
                        </a:solidFill>
                      </a:rPr>
                      <a:pPr>
                        <a:defRPr sz="1800" b="1">
                          <a:solidFill>
                            <a:sysClr val="windowText" lastClr="000000"/>
                          </a:solidFill>
                        </a:defRPr>
                      </a:pPr>
                      <a:t>[PORCENTAJE]</a:t>
                    </a:fld>
                    <a:endParaRPr lang="es-MX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286-44A1-A860-6B228FB416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E0F1D3-12EF-40E8-8CC3-579C77C0D42B}" type="PERCENTAGE">
                      <a:rPr lang="en-US" sz="140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286-44A1-A860-6B228FB416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Hoja5!$A$4:$A$7</c:f>
              <c:strCache>
                <c:ptCount val="3"/>
                <c:pt idx="0">
                  <c:v>Electrónica</c:v>
                </c:pt>
                <c:pt idx="1">
                  <c:v>Muebles</c:v>
                </c:pt>
                <c:pt idx="2">
                  <c:v>Zapatos</c:v>
                </c:pt>
              </c:strCache>
            </c:strRef>
          </c:cat>
          <c:val>
            <c:numRef>
              <c:f>Hoja5!$B$4:$B$7</c:f>
              <c:numCache>
                <c:formatCode>General</c:formatCode>
                <c:ptCount val="3"/>
                <c:pt idx="0">
                  <c:v>40500</c:v>
                </c:pt>
                <c:pt idx="1">
                  <c:v>2070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86-44A1-A860-6B228FB416F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3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[productos.xlsx]Hoja2!TablaDinámica5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Electrónica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cat>
            <c:strRef>
              <c:f>Hoja2!$A$5:$A$15</c:f>
              <c:strCache>
                <c:ptCount val="11"/>
                <c:pt idx="0">
                  <c:v>Laptop</c:v>
                </c:pt>
                <c:pt idx="1">
                  <c:v>Televisor</c:v>
                </c:pt>
                <c:pt idx="2">
                  <c:v>Smartphone</c:v>
                </c:pt>
                <c:pt idx="3">
                  <c:v>Monitor</c:v>
                </c:pt>
                <c:pt idx="4">
                  <c:v>Cámara</c:v>
                </c:pt>
                <c:pt idx="5">
                  <c:v>Tablet</c:v>
                </c:pt>
                <c:pt idx="6">
                  <c:v>Mesa</c:v>
                </c:pt>
                <c:pt idx="7">
                  <c:v>Librero</c:v>
                </c:pt>
                <c:pt idx="8">
                  <c:v>Pantunfla</c:v>
                </c:pt>
                <c:pt idx="9">
                  <c:v>Silla</c:v>
                </c:pt>
                <c:pt idx="10">
                  <c:v>Escritorio</c:v>
                </c:pt>
              </c:strCache>
            </c:strRef>
          </c:cat>
          <c:val>
            <c:numRef>
              <c:f>Hoja2!$B$5:$B$15</c:f>
              <c:numCache>
                <c:formatCode>_("$"* #,##0.00_);_("$"* \(#,##0.00\);_("$"* "-"??_);_(@_)</c:formatCode>
                <c:ptCount val="11"/>
                <c:pt idx="0">
                  <c:v>6888000</c:v>
                </c:pt>
                <c:pt idx="1">
                  <c:v>2560000</c:v>
                </c:pt>
                <c:pt idx="2">
                  <c:v>1569000</c:v>
                </c:pt>
                <c:pt idx="3">
                  <c:v>1452000</c:v>
                </c:pt>
                <c:pt idx="4">
                  <c:v>1348000</c:v>
                </c:pt>
                <c:pt idx="5">
                  <c:v>924000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E-4CDA-993C-6C0F0D1C0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66"/>
        <c:axId val="415010063"/>
        <c:axId val="415013903"/>
      </c:barChart>
      <c:catAx>
        <c:axId val="41501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013903"/>
        <c:crosses val="autoZero"/>
        <c:auto val="1"/>
        <c:lblAlgn val="ctr"/>
        <c:lblOffset val="100"/>
        <c:noMultiLvlLbl val="0"/>
      </c:catAx>
      <c:valAx>
        <c:axId val="41501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501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[productos.xlsx]Hoja3!TablaDinámica4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 sz="2400">
                <a:solidFill>
                  <a:sysClr val="windowText" lastClr="000000"/>
                </a:solidFill>
              </a:rPr>
              <a:t>Ventas</a:t>
            </a:r>
            <a:r>
              <a:rPr lang="es-MX" sz="2400" baseline="0">
                <a:solidFill>
                  <a:sysClr val="windowText" lastClr="000000"/>
                </a:solidFill>
              </a:rPr>
              <a:t> 2024 por categoría</a:t>
            </a:r>
            <a:endParaRPr lang="es-MX" sz="2400">
              <a:solidFill>
                <a:sysClr val="windowText" lastClr="000000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>
            <a:outerShdw sx="95000" sy="95000" algn="ctr" rotWithShape="0">
              <a:srgbClr val="000000">
                <a:alpha val="0"/>
              </a:srgbClr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>
              <a:outerShdw sx="95000" sy="95000" algn="ctr" rotWithShape="0">
                <a:srgbClr val="000000">
                  <a:alpha val="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6350" cap="sq">
            <a:solidFill>
              <a:schemeClr val="accent1"/>
            </a:solidFill>
            <a:round/>
          </a:ln>
          <a:effectLst>
            <a:outerShdw blurRad="50800" dist="50800" dir="1800000" algn="ctr" rotWithShape="0">
              <a:srgbClr val="000000">
                <a:alpha val="0"/>
              </a:srgbClr>
            </a:outerShdw>
          </a:effectLst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>
              <a:outerShdw blurRad="50800" dist="50800" dir="1800000" algn="ctr" rotWithShape="0">
                <a:srgbClr val="000000">
                  <a:alpha val="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>
            <a:outerShdw sx="95000" sy="95000" algn="ctr" rotWithShape="0">
              <a:schemeClr val="accent5">
                <a:alpha val="0"/>
              </a:schemeClr>
            </a:outerShdw>
          </a:effectLst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5">
                  <a:lumMod val="75000"/>
                </a:schemeClr>
              </a:solidFill>
            </a:ln>
            <a:effectLst>
              <a:outerShdw sx="95000" sy="95000" algn="ctr" rotWithShape="0">
                <a:schemeClr val="accent5">
                  <a:alpha val="0"/>
                </a:scheme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2700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6350" cap="sq">
            <a:solidFill>
              <a:schemeClr val="accent5">
                <a:lumMod val="20000"/>
                <a:lumOff val="80000"/>
              </a:schemeClr>
            </a:solidFill>
            <a:round/>
          </a:ln>
          <a:effectLst>
            <a:outerShdw blurRad="50800" dist="50800" dir="1800000" algn="ctr" rotWithShape="0">
              <a:srgbClr val="000000">
                <a:alpha val="0"/>
              </a:srgbClr>
            </a:outerShdw>
          </a:effectLst>
        </c:spPr>
        <c:marker>
          <c:symbol val="circle"/>
          <c:size val="5"/>
          <c:spPr>
            <a:solidFill>
              <a:schemeClr val="accent5">
                <a:lumMod val="20000"/>
                <a:lumOff val="80000"/>
              </a:schemeClr>
            </a:solidFill>
            <a:ln w="9525">
              <a:solidFill>
                <a:schemeClr val="accent5">
                  <a:lumMod val="20000"/>
                  <a:lumOff val="80000"/>
                </a:schemeClr>
              </a:solidFill>
            </a:ln>
            <a:effectLst>
              <a:outerShdw blurRad="50800" dist="50800" dir="1800000" algn="ctr" rotWithShape="0">
                <a:srgbClr val="000000">
                  <a:alpha val="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Electrónica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>
              <a:outerShdw sx="95000" sy="95000" algn="ctr" rotWithShape="0">
                <a:schemeClr val="accent5">
                  <a:alpha val="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>
                <a:outerShdw sx="95000" sy="95000" algn="ctr" rotWithShape="0">
                  <a:schemeClr val="accent5">
                    <a:alpha val="0"/>
                  </a:schemeClr>
                </a:outerShdw>
              </a:effectLst>
            </c:spPr>
          </c:marker>
          <c:cat>
            <c:strRef>
              <c:f>Hoja3!$A$5:$A$56</c:f>
              <c:strCache>
                <c:ptCount val="51"/>
                <c:pt idx="0">
                  <c:v>13/01/2024</c:v>
                </c:pt>
                <c:pt idx="1">
                  <c:v>16/01/2024</c:v>
                </c:pt>
                <c:pt idx="2">
                  <c:v>19/01/2024</c:v>
                </c:pt>
                <c:pt idx="3">
                  <c:v>23/01/2024</c:v>
                </c:pt>
                <c:pt idx="4">
                  <c:v>29/01/2024</c:v>
                </c:pt>
                <c:pt idx="5">
                  <c:v>03/02/2024</c:v>
                </c:pt>
                <c:pt idx="6">
                  <c:v>18/02/2024</c:v>
                </c:pt>
                <c:pt idx="7">
                  <c:v>05/03/2024</c:v>
                </c:pt>
                <c:pt idx="8">
                  <c:v>14/03/2024</c:v>
                </c:pt>
                <c:pt idx="9">
                  <c:v>15/03/2024</c:v>
                </c:pt>
                <c:pt idx="10">
                  <c:v>18/03/2024</c:v>
                </c:pt>
                <c:pt idx="11">
                  <c:v>23/03/2024</c:v>
                </c:pt>
                <c:pt idx="12">
                  <c:v>21/04/2024</c:v>
                </c:pt>
                <c:pt idx="13">
                  <c:v>27/04/2024</c:v>
                </c:pt>
                <c:pt idx="14">
                  <c:v>28/04/2024</c:v>
                </c:pt>
                <c:pt idx="15">
                  <c:v>16/05/2024</c:v>
                </c:pt>
                <c:pt idx="16">
                  <c:v>19/05/2024</c:v>
                </c:pt>
                <c:pt idx="17">
                  <c:v>22/05/2024</c:v>
                </c:pt>
                <c:pt idx="18">
                  <c:v>04/06/2024</c:v>
                </c:pt>
                <c:pt idx="19">
                  <c:v>25/06/2024</c:v>
                </c:pt>
                <c:pt idx="20">
                  <c:v>13/07/2024</c:v>
                </c:pt>
                <c:pt idx="21">
                  <c:v>20/07/2024</c:v>
                </c:pt>
                <c:pt idx="22">
                  <c:v>22/07/2024</c:v>
                </c:pt>
                <c:pt idx="23">
                  <c:v>08/08/2024</c:v>
                </c:pt>
                <c:pt idx="24">
                  <c:v>19/08/2024</c:v>
                </c:pt>
                <c:pt idx="25">
                  <c:v>20/08/2024</c:v>
                </c:pt>
                <c:pt idx="26">
                  <c:v>21/08/2024</c:v>
                </c:pt>
                <c:pt idx="27">
                  <c:v>23/08/2024</c:v>
                </c:pt>
                <c:pt idx="28">
                  <c:v>08/09/2024</c:v>
                </c:pt>
                <c:pt idx="29">
                  <c:v>21/09/2024</c:v>
                </c:pt>
                <c:pt idx="30">
                  <c:v>25/09/2024</c:v>
                </c:pt>
                <c:pt idx="31">
                  <c:v>02/10/2024</c:v>
                </c:pt>
                <c:pt idx="32">
                  <c:v>05/10/2024</c:v>
                </c:pt>
                <c:pt idx="33">
                  <c:v>14/10/2024</c:v>
                </c:pt>
                <c:pt idx="34">
                  <c:v>21/10/2024</c:v>
                </c:pt>
                <c:pt idx="35">
                  <c:v>22/10/2024</c:v>
                </c:pt>
                <c:pt idx="36">
                  <c:v>05/11/2024</c:v>
                </c:pt>
                <c:pt idx="37">
                  <c:v>15/11/2024</c:v>
                </c:pt>
                <c:pt idx="38">
                  <c:v>23/11/2024</c:v>
                </c:pt>
                <c:pt idx="39">
                  <c:v>26/11/2024</c:v>
                </c:pt>
                <c:pt idx="40">
                  <c:v>01/12/2024</c:v>
                </c:pt>
                <c:pt idx="41">
                  <c:v>02/12/2024</c:v>
                </c:pt>
                <c:pt idx="42">
                  <c:v>03/12/2024</c:v>
                </c:pt>
                <c:pt idx="43">
                  <c:v>05/12/2024</c:v>
                </c:pt>
                <c:pt idx="44">
                  <c:v>07/12/2024</c:v>
                </c:pt>
                <c:pt idx="45">
                  <c:v>09/12/2024</c:v>
                </c:pt>
                <c:pt idx="46">
                  <c:v>10/12/2024</c:v>
                </c:pt>
                <c:pt idx="47">
                  <c:v>15/12/2024</c:v>
                </c:pt>
                <c:pt idx="48">
                  <c:v>19/12/2024</c:v>
                </c:pt>
                <c:pt idx="49">
                  <c:v>23/12/2024</c:v>
                </c:pt>
                <c:pt idx="50">
                  <c:v>28/12/2024</c:v>
                </c:pt>
              </c:strCache>
            </c:strRef>
          </c:cat>
          <c:val>
            <c:numRef>
              <c:f>Hoja3!$B$5:$B$56</c:f>
              <c:numCache>
                <c:formatCode>_("$"* #,##0.00_);_("$"* \(#,##0.00\);_("$"* "-"??_);_(@_)</c:formatCode>
                <c:ptCount val="51"/>
                <c:pt idx="0">
                  <c:v>260000</c:v>
                </c:pt>
                <c:pt idx="1">
                  <c:v>297000</c:v>
                </c:pt>
                <c:pt idx="2">
                  <c:v>264000</c:v>
                </c:pt>
                <c:pt idx="3">
                  <c:v>380000</c:v>
                </c:pt>
                <c:pt idx="4">
                  <c:v>60000</c:v>
                </c:pt>
                <c:pt idx="5">
                  <c:v>372000</c:v>
                </c:pt>
                <c:pt idx="6">
                  <c:v>175000</c:v>
                </c:pt>
                <c:pt idx="7">
                  <c:v>36000</c:v>
                </c:pt>
                <c:pt idx="8">
                  <c:v>74000</c:v>
                </c:pt>
                <c:pt idx="9">
                  <c:v>84000</c:v>
                </c:pt>
                <c:pt idx="10">
                  <c:v>256000</c:v>
                </c:pt>
                <c:pt idx="11">
                  <c:v>1152000</c:v>
                </c:pt>
                <c:pt idx="12">
                  <c:v>312000</c:v>
                </c:pt>
                <c:pt idx="13">
                  <c:v>6000</c:v>
                </c:pt>
                <c:pt idx="14">
                  <c:v>396000</c:v>
                </c:pt>
                <c:pt idx="15">
                  <c:v>145000</c:v>
                </c:pt>
                <c:pt idx="16">
                  <c:v>196000</c:v>
                </c:pt>
                <c:pt idx="17">
                  <c:v>160000</c:v>
                </c:pt>
                <c:pt idx="18">
                  <c:v>273000</c:v>
                </c:pt>
                <c:pt idx="19">
                  <c:v>252000</c:v>
                </c:pt>
                <c:pt idx="20">
                  <c:v>140000</c:v>
                </c:pt>
                <c:pt idx="21">
                  <c:v>100000</c:v>
                </c:pt>
                <c:pt idx="22">
                  <c:v>52000</c:v>
                </c:pt>
                <c:pt idx="23">
                  <c:v>148000</c:v>
                </c:pt>
                <c:pt idx="24">
                  <c:v>172000</c:v>
                </c:pt>
                <c:pt idx="25">
                  <c:v>420000</c:v>
                </c:pt>
                <c:pt idx="26">
                  <c:v>44000</c:v>
                </c:pt>
                <c:pt idx="27">
                  <c:v>200000</c:v>
                </c:pt>
                <c:pt idx="28">
                  <c:v>415000</c:v>
                </c:pt>
                <c:pt idx="29">
                  <c:v>1092000</c:v>
                </c:pt>
                <c:pt idx="30">
                  <c:v>16000</c:v>
                </c:pt>
                <c:pt idx="31">
                  <c:v>94000</c:v>
                </c:pt>
                <c:pt idx="32">
                  <c:v>732000</c:v>
                </c:pt>
                <c:pt idx="33">
                  <c:v>396000</c:v>
                </c:pt>
                <c:pt idx="34">
                  <c:v>267000</c:v>
                </c:pt>
                <c:pt idx="35">
                  <c:v>261000</c:v>
                </c:pt>
                <c:pt idx="36">
                  <c:v>235000</c:v>
                </c:pt>
                <c:pt idx="37">
                  <c:v>162000</c:v>
                </c:pt>
                <c:pt idx="38">
                  <c:v>455000</c:v>
                </c:pt>
                <c:pt idx="39">
                  <c:v>60000</c:v>
                </c:pt>
                <c:pt idx="40">
                  <c:v>360000</c:v>
                </c:pt>
                <c:pt idx="41">
                  <c:v>63000</c:v>
                </c:pt>
                <c:pt idx="42">
                  <c:v>250000</c:v>
                </c:pt>
                <c:pt idx="43">
                  <c:v>180000</c:v>
                </c:pt>
                <c:pt idx="44">
                  <c:v>760000</c:v>
                </c:pt>
                <c:pt idx="45">
                  <c:v>70000</c:v>
                </c:pt>
                <c:pt idx="46">
                  <c:v>180000</c:v>
                </c:pt>
                <c:pt idx="47">
                  <c:v>328000</c:v>
                </c:pt>
                <c:pt idx="48">
                  <c:v>425000</c:v>
                </c:pt>
                <c:pt idx="49">
                  <c:v>380000</c:v>
                </c:pt>
                <c:pt idx="50">
                  <c:v>1134000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0-427F-8737-43A94B560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493375"/>
        <c:axId val="850494815"/>
      </c:lineChart>
      <c:catAx>
        <c:axId val="8504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0494815"/>
        <c:crosses val="autoZero"/>
        <c:auto val="1"/>
        <c:lblAlgn val="ctr"/>
        <c:lblOffset val="100"/>
        <c:noMultiLvlLbl val="0"/>
      </c:catAx>
      <c:valAx>
        <c:axId val="85049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0493375"/>
        <c:crosses val="autoZero"/>
        <c:crossBetween val="between"/>
      </c:valAx>
      <c:spPr>
        <a:noFill/>
        <a:ln w="3175">
          <a:solidFill>
            <a:schemeClr val="accent5">
              <a:lumMod val="60000"/>
              <a:lumOff val="40000"/>
            </a:schemeClr>
          </a:solidFill>
          <a:prstDash val="sysDot"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 Total de ventas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Hoja1!$A$2:$A$100</c:f>
              <c:numCache>
                <c:formatCode>m/d/yyyy</c:formatCode>
                <c:ptCount val="99"/>
                <c:pt idx="0">
                  <c:v>45630</c:v>
                </c:pt>
                <c:pt idx="1">
                  <c:v>45631</c:v>
                </c:pt>
                <c:pt idx="2">
                  <c:v>45628</c:v>
                </c:pt>
                <c:pt idx="3">
                  <c:v>45629</c:v>
                </c:pt>
                <c:pt idx="4">
                  <c:v>45630</c:v>
                </c:pt>
                <c:pt idx="5">
                  <c:v>45636</c:v>
                </c:pt>
                <c:pt idx="6">
                  <c:v>45632</c:v>
                </c:pt>
                <c:pt idx="7">
                  <c:v>45633</c:v>
                </c:pt>
                <c:pt idx="8">
                  <c:v>45634</c:v>
                </c:pt>
                <c:pt idx="9">
                  <c:v>45635</c:v>
                </c:pt>
                <c:pt idx="10">
                  <c:v>45627</c:v>
                </c:pt>
                <c:pt idx="11">
                  <c:v>45622</c:v>
                </c:pt>
                <c:pt idx="12">
                  <c:v>45321</c:v>
                </c:pt>
                <c:pt idx="13">
                  <c:v>45603</c:v>
                </c:pt>
                <c:pt idx="14">
                  <c:v>45601</c:v>
                </c:pt>
                <c:pt idx="15">
                  <c:v>45520</c:v>
                </c:pt>
                <c:pt idx="16">
                  <c:v>45587</c:v>
                </c:pt>
                <c:pt idx="17">
                  <c:v>45372</c:v>
                </c:pt>
                <c:pt idx="18">
                  <c:v>45642</c:v>
                </c:pt>
                <c:pt idx="19">
                  <c:v>45517</c:v>
                </c:pt>
                <c:pt idx="20">
                  <c:v>45403</c:v>
                </c:pt>
                <c:pt idx="21">
                  <c:v>45468</c:v>
                </c:pt>
                <c:pt idx="22">
                  <c:v>45633</c:v>
                </c:pt>
                <c:pt idx="23">
                  <c:v>45570</c:v>
                </c:pt>
                <c:pt idx="24">
                  <c:v>45500</c:v>
                </c:pt>
                <c:pt idx="25">
                  <c:v>45308</c:v>
                </c:pt>
                <c:pt idx="26">
                  <c:v>45567</c:v>
                </c:pt>
                <c:pt idx="27">
                  <c:v>45586</c:v>
                </c:pt>
                <c:pt idx="28">
                  <c:v>45410</c:v>
                </c:pt>
                <c:pt idx="29">
                  <c:v>45512</c:v>
                </c:pt>
                <c:pt idx="30">
                  <c:v>45447</c:v>
                </c:pt>
                <c:pt idx="31">
                  <c:v>45579</c:v>
                </c:pt>
                <c:pt idx="32">
                  <c:v>45539</c:v>
                </c:pt>
                <c:pt idx="33">
                  <c:v>45466</c:v>
                </c:pt>
                <c:pt idx="34">
                  <c:v>45601</c:v>
                </c:pt>
                <c:pt idx="35">
                  <c:v>45520</c:v>
                </c:pt>
                <c:pt idx="36">
                  <c:v>45485</c:v>
                </c:pt>
                <c:pt idx="37">
                  <c:v>45434</c:v>
                </c:pt>
                <c:pt idx="38">
                  <c:v>45556</c:v>
                </c:pt>
                <c:pt idx="39">
                  <c:v>45428</c:v>
                </c:pt>
                <c:pt idx="40">
                  <c:v>45471</c:v>
                </c:pt>
                <c:pt idx="41">
                  <c:v>45434</c:v>
                </c:pt>
                <c:pt idx="42">
                  <c:v>45310</c:v>
                </c:pt>
                <c:pt idx="43">
                  <c:v>45524</c:v>
                </c:pt>
                <c:pt idx="44">
                  <c:v>45654</c:v>
                </c:pt>
                <c:pt idx="45">
                  <c:v>45314</c:v>
                </c:pt>
                <c:pt idx="46">
                  <c:v>45436</c:v>
                </c:pt>
                <c:pt idx="47">
                  <c:v>45654</c:v>
                </c:pt>
                <c:pt idx="48">
                  <c:v>45344</c:v>
                </c:pt>
                <c:pt idx="49">
                  <c:v>45560</c:v>
                </c:pt>
                <c:pt idx="50">
                  <c:v>45403</c:v>
                </c:pt>
                <c:pt idx="51">
                  <c:v>45466</c:v>
                </c:pt>
                <c:pt idx="52">
                  <c:v>45461</c:v>
                </c:pt>
                <c:pt idx="53">
                  <c:v>45301</c:v>
                </c:pt>
                <c:pt idx="54">
                  <c:v>45525</c:v>
                </c:pt>
                <c:pt idx="55">
                  <c:v>45374</c:v>
                </c:pt>
                <c:pt idx="56">
                  <c:v>45495</c:v>
                </c:pt>
                <c:pt idx="57">
                  <c:v>45637</c:v>
                </c:pt>
                <c:pt idx="58">
                  <c:v>45307</c:v>
                </c:pt>
                <c:pt idx="59">
                  <c:v>45320</c:v>
                </c:pt>
                <c:pt idx="60">
                  <c:v>45565</c:v>
                </c:pt>
                <c:pt idx="61">
                  <c:v>45523</c:v>
                </c:pt>
                <c:pt idx="62">
                  <c:v>45371</c:v>
                </c:pt>
                <c:pt idx="63">
                  <c:v>45486</c:v>
                </c:pt>
                <c:pt idx="64">
                  <c:v>45594</c:v>
                </c:pt>
                <c:pt idx="65">
                  <c:v>45587</c:v>
                </c:pt>
                <c:pt idx="66">
                  <c:v>45292</c:v>
                </c:pt>
                <c:pt idx="67">
                  <c:v>45369</c:v>
                </c:pt>
                <c:pt idx="68">
                  <c:v>45654</c:v>
                </c:pt>
                <c:pt idx="69">
                  <c:v>45628</c:v>
                </c:pt>
                <c:pt idx="70">
                  <c:v>45366</c:v>
                </c:pt>
                <c:pt idx="71">
                  <c:v>45304</c:v>
                </c:pt>
                <c:pt idx="72">
                  <c:v>45654</c:v>
                </c:pt>
                <c:pt idx="73">
                  <c:v>45543</c:v>
                </c:pt>
                <c:pt idx="74">
                  <c:v>45314</c:v>
                </c:pt>
                <c:pt idx="75">
                  <c:v>45295</c:v>
                </c:pt>
                <c:pt idx="76">
                  <c:v>45493</c:v>
                </c:pt>
                <c:pt idx="77">
                  <c:v>45532</c:v>
                </c:pt>
                <c:pt idx="78">
                  <c:v>45439</c:v>
                </c:pt>
                <c:pt idx="79">
                  <c:v>45544</c:v>
                </c:pt>
                <c:pt idx="80">
                  <c:v>45340</c:v>
                </c:pt>
                <c:pt idx="81">
                  <c:v>45348</c:v>
                </c:pt>
                <c:pt idx="82">
                  <c:v>45431</c:v>
                </c:pt>
                <c:pt idx="83">
                  <c:v>45611</c:v>
                </c:pt>
                <c:pt idx="84">
                  <c:v>45641</c:v>
                </c:pt>
                <c:pt idx="85">
                  <c:v>45325</c:v>
                </c:pt>
                <c:pt idx="86">
                  <c:v>45645</c:v>
                </c:pt>
                <c:pt idx="87">
                  <c:v>45619</c:v>
                </c:pt>
                <c:pt idx="88">
                  <c:v>45649</c:v>
                </c:pt>
                <c:pt idx="89">
                  <c:v>45365</c:v>
                </c:pt>
                <c:pt idx="90">
                  <c:v>45529</c:v>
                </c:pt>
                <c:pt idx="91">
                  <c:v>45409</c:v>
                </c:pt>
                <c:pt idx="92">
                  <c:v>45475</c:v>
                </c:pt>
                <c:pt idx="93">
                  <c:v>45327</c:v>
                </c:pt>
                <c:pt idx="94">
                  <c:v>45354</c:v>
                </c:pt>
                <c:pt idx="95">
                  <c:v>45527</c:v>
                </c:pt>
                <c:pt idx="96">
                  <c:v>45471</c:v>
                </c:pt>
                <c:pt idx="97">
                  <c:v>45397</c:v>
                </c:pt>
                <c:pt idx="98">
                  <c:v>45356</c:v>
                </c:pt>
              </c:numCache>
            </c:numRef>
          </c:cat>
          <c:val>
            <c:numRef>
              <c:f>Hoja1!$B$2:$B$100</c:f>
              <c:numCache>
                <c:formatCode>_("$"* #,##0.00_);_("$"* \(#,##0.00\);_("$"* "-"??_);_(@_)</c:formatCode>
                <c:ptCount val="99"/>
                <c:pt idx="0">
                  <c:v>19600</c:v>
                </c:pt>
                <c:pt idx="1">
                  <c:v>180000</c:v>
                </c:pt>
                <c:pt idx="2">
                  <c:v>52500</c:v>
                </c:pt>
                <c:pt idx="3">
                  <c:v>250000</c:v>
                </c:pt>
                <c:pt idx="4">
                  <c:v>12500</c:v>
                </c:pt>
                <c:pt idx="5">
                  <c:v>180000</c:v>
                </c:pt>
                <c:pt idx="6">
                  <c:v>4000</c:v>
                </c:pt>
                <c:pt idx="7">
                  <c:v>160000</c:v>
                </c:pt>
                <c:pt idx="8">
                  <c:v>6000</c:v>
                </c:pt>
                <c:pt idx="9">
                  <c:v>70000</c:v>
                </c:pt>
                <c:pt idx="10">
                  <c:v>360000</c:v>
                </c:pt>
                <c:pt idx="11">
                  <c:v>60000</c:v>
                </c:pt>
                <c:pt idx="12">
                  <c:v>10200</c:v>
                </c:pt>
                <c:pt idx="13">
                  <c:v>39000</c:v>
                </c:pt>
                <c:pt idx="14">
                  <c:v>10200</c:v>
                </c:pt>
                <c:pt idx="15">
                  <c:v>18400</c:v>
                </c:pt>
                <c:pt idx="16">
                  <c:v>261000</c:v>
                </c:pt>
                <c:pt idx="17">
                  <c:v>315000</c:v>
                </c:pt>
                <c:pt idx="18">
                  <c:v>8000</c:v>
                </c:pt>
                <c:pt idx="19">
                  <c:v>400</c:v>
                </c:pt>
                <c:pt idx="20">
                  <c:v>312000</c:v>
                </c:pt>
                <c:pt idx="21">
                  <c:v>252000</c:v>
                </c:pt>
                <c:pt idx="22">
                  <c:v>600000</c:v>
                </c:pt>
                <c:pt idx="23">
                  <c:v>732000</c:v>
                </c:pt>
                <c:pt idx="24">
                  <c:v>15600</c:v>
                </c:pt>
                <c:pt idx="25">
                  <c:v>19600</c:v>
                </c:pt>
                <c:pt idx="26">
                  <c:v>94000</c:v>
                </c:pt>
                <c:pt idx="27">
                  <c:v>267000</c:v>
                </c:pt>
                <c:pt idx="28">
                  <c:v>396000</c:v>
                </c:pt>
                <c:pt idx="29">
                  <c:v>148000</c:v>
                </c:pt>
                <c:pt idx="30">
                  <c:v>273000</c:v>
                </c:pt>
                <c:pt idx="31">
                  <c:v>396000</c:v>
                </c:pt>
                <c:pt idx="32">
                  <c:v>54600</c:v>
                </c:pt>
                <c:pt idx="33">
                  <c:v>600</c:v>
                </c:pt>
                <c:pt idx="34">
                  <c:v>235000</c:v>
                </c:pt>
                <c:pt idx="35">
                  <c:v>600</c:v>
                </c:pt>
                <c:pt idx="36">
                  <c:v>14800</c:v>
                </c:pt>
                <c:pt idx="37">
                  <c:v>17800</c:v>
                </c:pt>
                <c:pt idx="38">
                  <c:v>1092000</c:v>
                </c:pt>
                <c:pt idx="39">
                  <c:v>145000</c:v>
                </c:pt>
                <c:pt idx="40">
                  <c:v>16400</c:v>
                </c:pt>
                <c:pt idx="41">
                  <c:v>160000</c:v>
                </c:pt>
                <c:pt idx="42">
                  <c:v>264000</c:v>
                </c:pt>
                <c:pt idx="43">
                  <c:v>420000</c:v>
                </c:pt>
                <c:pt idx="44">
                  <c:v>372000</c:v>
                </c:pt>
                <c:pt idx="45">
                  <c:v>168000</c:v>
                </c:pt>
                <c:pt idx="46">
                  <c:v>2000</c:v>
                </c:pt>
                <c:pt idx="47">
                  <c:v>134000</c:v>
                </c:pt>
                <c:pt idx="48">
                  <c:v>213500</c:v>
                </c:pt>
                <c:pt idx="49">
                  <c:v>16000</c:v>
                </c:pt>
                <c:pt idx="50">
                  <c:v>28800</c:v>
                </c:pt>
                <c:pt idx="51">
                  <c:v>23400</c:v>
                </c:pt>
                <c:pt idx="52">
                  <c:v>2200</c:v>
                </c:pt>
                <c:pt idx="53">
                  <c:v>6000</c:v>
                </c:pt>
                <c:pt idx="54">
                  <c:v>44000</c:v>
                </c:pt>
                <c:pt idx="55">
                  <c:v>1152000</c:v>
                </c:pt>
                <c:pt idx="56">
                  <c:v>52000</c:v>
                </c:pt>
                <c:pt idx="57">
                  <c:v>9000</c:v>
                </c:pt>
                <c:pt idx="58">
                  <c:v>297000</c:v>
                </c:pt>
                <c:pt idx="59">
                  <c:v>60000</c:v>
                </c:pt>
                <c:pt idx="60">
                  <c:v>11800</c:v>
                </c:pt>
                <c:pt idx="61">
                  <c:v>172000</c:v>
                </c:pt>
                <c:pt idx="62">
                  <c:v>14800</c:v>
                </c:pt>
                <c:pt idx="63">
                  <c:v>140000</c:v>
                </c:pt>
                <c:pt idx="64">
                  <c:v>5800</c:v>
                </c:pt>
                <c:pt idx="65">
                  <c:v>22000</c:v>
                </c:pt>
                <c:pt idx="66">
                  <c:v>18400</c:v>
                </c:pt>
                <c:pt idx="67">
                  <c:v>256000</c:v>
                </c:pt>
                <c:pt idx="68">
                  <c:v>40000</c:v>
                </c:pt>
                <c:pt idx="69">
                  <c:v>63000</c:v>
                </c:pt>
                <c:pt idx="70">
                  <c:v>84000</c:v>
                </c:pt>
                <c:pt idx="71">
                  <c:v>260000</c:v>
                </c:pt>
                <c:pt idx="72">
                  <c:v>588000</c:v>
                </c:pt>
                <c:pt idx="73">
                  <c:v>415000</c:v>
                </c:pt>
                <c:pt idx="74">
                  <c:v>212000</c:v>
                </c:pt>
                <c:pt idx="75">
                  <c:v>6800</c:v>
                </c:pt>
                <c:pt idx="76">
                  <c:v>100000</c:v>
                </c:pt>
                <c:pt idx="77">
                  <c:v>12600</c:v>
                </c:pt>
                <c:pt idx="78">
                  <c:v>5500</c:v>
                </c:pt>
                <c:pt idx="79">
                  <c:v>33600</c:v>
                </c:pt>
                <c:pt idx="80">
                  <c:v>175000</c:v>
                </c:pt>
                <c:pt idx="81">
                  <c:v>1200</c:v>
                </c:pt>
                <c:pt idx="82">
                  <c:v>196000</c:v>
                </c:pt>
                <c:pt idx="83">
                  <c:v>162000</c:v>
                </c:pt>
                <c:pt idx="84">
                  <c:v>328000</c:v>
                </c:pt>
                <c:pt idx="85">
                  <c:v>372000</c:v>
                </c:pt>
                <c:pt idx="86">
                  <c:v>425000</c:v>
                </c:pt>
                <c:pt idx="87">
                  <c:v>455000</c:v>
                </c:pt>
                <c:pt idx="88">
                  <c:v>380000</c:v>
                </c:pt>
                <c:pt idx="89">
                  <c:v>74000</c:v>
                </c:pt>
                <c:pt idx="90">
                  <c:v>12600</c:v>
                </c:pt>
                <c:pt idx="91">
                  <c:v>6000</c:v>
                </c:pt>
                <c:pt idx="92">
                  <c:v>23400</c:v>
                </c:pt>
                <c:pt idx="93">
                  <c:v>23000</c:v>
                </c:pt>
                <c:pt idx="94">
                  <c:v>15000</c:v>
                </c:pt>
                <c:pt idx="95">
                  <c:v>200000</c:v>
                </c:pt>
                <c:pt idx="96">
                  <c:v>7400</c:v>
                </c:pt>
                <c:pt idx="97">
                  <c:v>297500</c:v>
                </c:pt>
                <c:pt idx="98">
                  <c:v>36000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4-4E69-A3C4-B964CF6E2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409647"/>
        <c:axId val="848405807"/>
      </c:lineChart>
      <c:dateAx>
        <c:axId val="8484096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8405807"/>
        <c:crosses val="autoZero"/>
        <c:auto val="1"/>
        <c:lblOffset val="100"/>
        <c:baseTimeUnit val="days"/>
      </c:dateAx>
      <c:valAx>
        <c:axId val="8484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840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[productos.xlsx]Hoja4!TablaDinámica9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Total de ventas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C64-477C-9B95-325E005EED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Hoja4!$A$4:$A$6</c:f>
              <c:strCache>
                <c:ptCount val="3"/>
                <c:pt idx="0">
                  <c:v>Electrónica</c:v>
                </c:pt>
                <c:pt idx="1">
                  <c:v>Muebles</c:v>
                </c:pt>
                <c:pt idx="2">
                  <c:v>Zapatos</c:v>
                </c:pt>
              </c:strCache>
            </c:strRef>
          </c:cat>
          <c:val>
            <c:numRef>
              <c:f>Hoja4!$B$4:$B$6</c:f>
              <c:numCache>
                <c:formatCode>_("$"* #,##0.00_);_("$"* \(#,##0.00\);_("$"* "-"??_);_(@_)</c:formatCode>
                <c:ptCount val="3"/>
                <c:pt idx="0">
                  <c:v>14705000</c:v>
                </c:pt>
                <c:pt idx="1">
                  <c:v>989000</c:v>
                </c:pt>
                <c:pt idx="2">
                  <c:v>138200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4-477C-9B95-325E005EED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68971088"/>
        <c:axId val="1168973008"/>
      </c:barChart>
      <c:catAx>
        <c:axId val="116897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8973008"/>
        <c:crosses val="autoZero"/>
        <c:auto val="1"/>
        <c:lblAlgn val="ctr"/>
        <c:lblOffset val="100"/>
        <c:noMultiLvlLbl val="0"/>
      </c:catAx>
      <c:valAx>
        <c:axId val="11689730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16897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[productos.xlsx]Hoja5!TablaDinámica2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Descuentos</a:t>
            </a:r>
            <a:r>
              <a:rPr lang="en-US" baseline="0"/>
              <a:t> por categoría</a:t>
            </a:r>
            <a:endParaRPr lang="en-US"/>
          </a:p>
        </c:rich>
      </c:tx>
      <c:layout>
        <c:manualLayout>
          <c:xMode val="edge"/>
          <c:yMode val="edge"/>
          <c:x val="0.18826377952755902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Hoja5!$B$3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155-4976-B989-60A43B891B8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C6-4CD1-AD7C-233B5960432E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C6-4CD1-AD7C-233B596043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Hoja5!$A$4:$A$7</c:f>
              <c:strCache>
                <c:ptCount val="3"/>
                <c:pt idx="0">
                  <c:v>Electrónica</c:v>
                </c:pt>
                <c:pt idx="1">
                  <c:v>Muebles</c:v>
                </c:pt>
                <c:pt idx="2">
                  <c:v>Zapatos</c:v>
                </c:pt>
              </c:strCache>
            </c:strRef>
          </c:cat>
          <c:val>
            <c:numRef>
              <c:f>Hoja5!$B$4:$B$7</c:f>
              <c:numCache>
                <c:formatCode>General</c:formatCode>
                <c:ptCount val="3"/>
                <c:pt idx="0">
                  <c:v>40500</c:v>
                </c:pt>
                <c:pt idx="1">
                  <c:v>2070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5-4976-B989-60A43B891B8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Top 5 productos más vendidos en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800" b="0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Top 5 productos más vendidos en 2024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08A72CCB-4131-4847-B0E5-C476FF1CF9B0}"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>
                <a:solidFill>
                  <a:schemeClr val="tx1"/>
                </a:solidFill>
              </a:defRPr>
            </a:pPr>
            <a:endParaRPr lang="es-ES" sz="14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276087</xdr:colOff>
      <xdr:row>5</xdr:row>
      <xdr:rowOff>1</xdr:rowOff>
    </xdr:from>
    <xdr:to>
      <xdr:col>8</xdr:col>
      <xdr:colOff>21166</xdr:colOff>
      <xdr:row>22</xdr:row>
      <xdr:rowOff>90715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280D9D-2570-41D8-AE8F-223D63DA8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201748</xdr:colOff>
      <xdr:row>5</xdr:row>
      <xdr:rowOff>164558</xdr:rowOff>
    </xdr:from>
    <xdr:to>
      <xdr:col>8</xdr:col>
      <xdr:colOff>529167</xdr:colOff>
      <xdr:row>29</xdr:row>
      <xdr:rowOff>63500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B5634A12-02CC-7E37-66B5-50266D171453}"/>
            </a:ext>
          </a:extLst>
        </xdr:cNvPr>
        <xdr:cNvGrpSpPr/>
      </xdr:nvGrpSpPr>
      <xdr:grpSpPr>
        <a:xfrm>
          <a:off x="201748" y="1064141"/>
          <a:ext cx="6423419" cy="5053026"/>
          <a:chOff x="4807736" y="29307"/>
          <a:chExt cx="3553593" cy="3962909"/>
        </a:xfrm>
      </xdr:grpSpPr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A66660B8-B410-9E55-5DDC-2C4675A37578}"/>
              </a:ext>
            </a:extLst>
          </xdr:cNvPr>
          <xdr:cNvSpPr/>
        </xdr:nvSpPr>
        <xdr:spPr>
          <a:xfrm>
            <a:off x="4807736" y="29307"/>
            <a:ext cx="3553593" cy="3962909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 kern="1200"/>
          </a:p>
        </xdr:txBody>
      </xdr:sp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2A5C6D86-61D1-4C19-8BF8-1594E36FEF9F}"/>
              </a:ext>
            </a:extLst>
          </xdr:cNvPr>
          <xdr:cNvGraphicFramePr>
            <a:graphicFrameLocks/>
          </xdr:cNvGraphicFramePr>
        </xdr:nvGraphicFramePr>
        <xdr:xfrm>
          <a:off x="5089577" y="175847"/>
          <a:ext cx="3134738" cy="36923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225778</xdr:colOff>
      <xdr:row>0</xdr:row>
      <xdr:rowOff>141111</xdr:rowOff>
    </xdr:from>
    <xdr:to>
      <xdr:col>20</xdr:col>
      <xdr:colOff>42333</xdr:colOff>
      <xdr:row>4</xdr:row>
      <xdr:rowOff>42333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6A0B69A-7EA1-BE67-75AE-9072E0493AA7}"/>
            </a:ext>
          </a:extLst>
        </xdr:cNvPr>
        <xdr:cNvSpPr txBox="1"/>
      </xdr:nvSpPr>
      <xdr:spPr>
        <a:xfrm>
          <a:off x="987778" y="141111"/>
          <a:ext cx="16848666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200" b="1" kern="1200"/>
            <a:t>VENTAS DE</a:t>
          </a:r>
          <a:r>
            <a:rPr lang="es-MX" sz="3200" b="1" kern="1200" baseline="0"/>
            <a:t> 2024</a:t>
          </a:r>
          <a:endParaRPr lang="es-MX" sz="3200" b="1" kern="1200"/>
        </a:p>
      </xdr:txBody>
    </xdr:sp>
    <xdr:clientData/>
  </xdr:twoCellAnchor>
  <xdr:oneCellAnchor>
    <xdr:from>
      <xdr:col>15</xdr:col>
      <xdr:colOff>550765</xdr:colOff>
      <xdr:row>8</xdr:row>
      <xdr:rowOff>45358</xdr:rowOff>
    </xdr:from>
    <xdr:ext cx="184731" cy="280205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D310C77-2BE5-8155-339C-EBA0EDC8500F}"/>
            </a:ext>
          </a:extLst>
        </xdr:cNvPr>
        <xdr:cNvSpPr txBox="1"/>
      </xdr:nvSpPr>
      <xdr:spPr>
        <a:xfrm>
          <a:off x="8961275" y="1678215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200" b="1" kern="1200"/>
        </a:p>
      </xdr:txBody>
    </xdr:sp>
    <xdr:clientData/>
  </xdr:oneCellAnchor>
  <xdr:twoCellAnchor editAs="oneCell">
    <xdr:from>
      <xdr:col>0</xdr:col>
      <xdr:colOff>0</xdr:colOff>
      <xdr:row>31</xdr:row>
      <xdr:rowOff>126999</xdr:rowOff>
    </xdr:from>
    <xdr:to>
      <xdr:col>2</xdr:col>
      <xdr:colOff>482600</xdr:colOff>
      <xdr:row>45</xdr:row>
      <xdr:rowOff>114776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ategoría">
              <a:extLst>
                <a:ext uri="{FF2B5EF4-FFF2-40B4-BE49-F238E27FC236}">
                  <a16:creationId xmlns:a16="http://schemas.microsoft.com/office/drawing/2014/main" id="{A6CAF128-E74F-EF54-A377-33ED06FA51C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540499"/>
              <a:ext cx="2006600" cy="2506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289754</xdr:colOff>
      <xdr:row>5</xdr:row>
      <xdr:rowOff>116267</xdr:rowOff>
    </xdr:from>
    <xdr:to>
      <xdr:col>20</xdr:col>
      <xdr:colOff>754154</xdr:colOff>
      <xdr:row>24</xdr:row>
      <xdr:rowOff>58800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3D59902C-4EAE-F2F2-6BB8-F0FFF807210A}"/>
            </a:ext>
          </a:extLst>
        </xdr:cNvPr>
        <xdr:cNvGrpSpPr/>
      </xdr:nvGrpSpPr>
      <xdr:grpSpPr>
        <a:xfrm>
          <a:off x="14280921" y="1015850"/>
          <a:ext cx="4274400" cy="4048867"/>
          <a:chOff x="5613579" y="1333501"/>
          <a:chExt cx="5035643" cy="3221566"/>
        </a:xfrm>
      </xdr:grpSpPr>
      <xdr:sp macro="" textlink="">
        <xdr:nvSpPr>
          <xdr:cNvPr id="22" name="Rectángulo: esquinas redondeadas 21">
            <a:extLst>
              <a:ext uri="{FF2B5EF4-FFF2-40B4-BE49-F238E27FC236}">
                <a16:creationId xmlns:a16="http://schemas.microsoft.com/office/drawing/2014/main" id="{04AD9A15-8D20-5BF2-E86D-3A4BBD94E3BB}"/>
              </a:ext>
            </a:extLst>
          </xdr:cNvPr>
          <xdr:cNvSpPr/>
        </xdr:nvSpPr>
        <xdr:spPr>
          <a:xfrm>
            <a:off x="5613579" y="1333501"/>
            <a:ext cx="5035643" cy="3221566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 kern="1200"/>
          </a:p>
        </xdr:txBody>
      </xdr:sp>
      <xdr:graphicFrame macro="">
        <xdr:nvGraphicFramePr>
          <xdr:cNvPr id="23" name="Gráfico 22">
            <a:extLst>
              <a:ext uri="{FF2B5EF4-FFF2-40B4-BE49-F238E27FC236}">
                <a16:creationId xmlns:a16="http://schemas.microsoft.com/office/drawing/2014/main" id="{D2F55F67-89C3-0648-394C-A2638F489464}"/>
              </a:ext>
            </a:extLst>
          </xdr:cNvPr>
          <xdr:cNvGraphicFramePr>
            <a:graphicFrameLocks/>
          </xdr:cNvGraphicFramePr>
        </xdr:nvGraphicFramePr>
        <xdr:xfrm>
          <a:off x="5869853" y="1502793"/>
          <a:ext cx="4380096" cy="28737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2</xdr:col>
      <xdr:colOff>667659</xdr:colOff>
      <xdr:row>30</xdr:row>
      <xdr:rowOff>176709</xdr:rowOff>
    </xdr:from>
    <xdr:to>
      <xdr:col>8</xdr:col>
      <xdr:colOff>1227667</xdr:colOff>
      <xdr:row>56</xdr:row>
      <xdr:rowOff>84667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A943DFEF-A9A0-74A2-A218-8A408ED47F68}"/>
            </a:ext>
          </a:extLst>
        </xdr:cNvPr>
        <xdr:cNvGrpSpPr/>
      </xdr:nvGrpSpPr>
      <xdr:grpSpPr>
        <a:xfrm>
          <a:off x="2191659" y="6410292"/>
          <a:ext cx="5132008" cy="4585792"/>
          <a:chOff x="9715500" y="931333"/>
          <a:chExt cx="4974167" cy="3873499"/>
        </a:xfrm>
      </xdr:grpSpPr>
      <xdr:sp macro="" textlink="">
        <xdr:nvSpPr>
          <xdr:cNvPr id="28" name="Rectángulo: esquinas redondeadas 27">
            <a:extLst>
              <a:ext uri="{FF2B5EF4-FFF2-40B4-BE49-F238E27FC236}">
                <a16:creationId xmlns:a16="http://schemas.microsoft.com/office/drawing/2014/main" id="{0528D98A-8C70-1FF9-CF71-C7B99FE3ED02}"/>
              </a:ext>
            </a:extLst>
          </xdr:cNvPr>
          <xdr:cNvSpPr/>
        </xdr:nvSpPr>
        <xdr:spPr>
          <a:xfrm>
            <a:off x="9715500" y="931333"/>
            <a:ext cx="4974167" cy="3873499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 kern="1200"/>
          </a:p>
        </xdr:txBody>
      </xdr:sp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25" name="Gráfico 24">
                <a:extLst>
                  <a:ext uri="{FF2B5EF4-FFF2-40B4-BE49-F238E27FC236}">
                    <a16:creationId xmlns:a16="http://schemas.microsoft.com/office/drawing/2014/main" id="{F9707387-A7E5-414F-8293-7AE8CB615E1F}"/>
                  </a:ext>
                </a:extLst>
              </xdr:cNvPr>
              <xdr:cNvGraphicFramePr/>
            </xdr:nvGraphicFramePr>
            <xdr:xfrm>
              <a:off x="9950981" y="1214439"/>
              <a:ext cx="4561417" cy="320674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950981" y="1214439"/>
                <a:ext cx="4561417" cy="320674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MX" sz="1100"/>
                  <a:t>Este gráfico no está disponible en su versión de Excel.
Si edita esta forma o guarda el libro en un formato de archivo diferente, el gráfico no se podrá utilizar.</a:t>
                </a:r>
              </a:p>
            </xdr:txBody>
          </xdr:sp>
        </mc:Fallback>
      </mc:AlternateContent>
    </xdr:grpSp>
    <xdr:clientData/>
  </xdr:twoCellAnchor>
  <xdr:twoCellAnchor>
    <xdr:from>
      <xdr:col>8</xdr:col>
      <xdr:colOff>613834</xdr:colOff>
      <xdr:row>5</xdr:row>
      <xdr:rowOff>46903</xdr:rowOff>
    </xdr:from>
    <xdr:to>
      <xdr:col>15</xdr:col>
      <xdr:colOff>84667</xdr:colOff>
      <xdr:row>24</xdr:row>
      <xdr:rowOff>169333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1B16148A-1B40-AD5A-1AF5-A56840EEC619}"/>
            </a:ext>
          </a:extLst>
        </xdr:cNvPr>
        <xdr:cNvGrpSpPr/>
      </xdr:nvGrpSpPr>
      <xdr:grpSpPr>
        <a:xfrm>
          <a:off x="6709834" y="946486"/>
          <a:ext cx="7366000" cy="4228764"/>
          <a:chOff x="8962939" y="922746"/>
          <a:chExt cx="7106565" cy="3945814"/>
        </a:xfrm>
      </xdr:grpSpPr>
      <xdr:sp macro="" textlink="">
        <xdr:nvSpPr>
          <xdr:cNvPr id="11" name="Rectángulo: esquinas redondeadas 10">
            <a:extLst>
              <a:ext uri="{FF2B5EF4-FFF2-40B4-BE49-F238E27FC236}">
                <a16:creationId xmlns:a16="http://schemas.microsoft.com/office/drawing/2014/main" id="{301814BD-C0D0-4547-BE0B-AE0016224EB6}"/>
              </a:ext>
            </a:extLst>
          </xdr:cNvPr>
          <xdr:cNvSpPr/>
        </xdr:nvSpPr>
        <xdr:spPr>
          <a:xfrm>
            <a:off x="8962939" y="922746"/>
            <a:ext cx="7106565" cy="3945814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 kern="1200"/>
          </a:p>
        </xdr:txBody>
      </xdr:sp>
      <xdr:graphicFrame macro="">
        <xdr:nvGraphicFramePr>
          <xdr:cNvPr id="32" name="Gráfico 3">
            <a:extLst>
              <a:ext uri="{FF2B5EF4-FFF2-40B4-BE49-F238E27FC236}">
                <a16:creationId xmlns:a16="http://schemas.microsoft.com/office/drawing/2014/main" id="{23125215-007D-F0FE-273E-8C0711E2B60B}"/>
              </a:ext>
            </a:extLst>
          </xdr:cNvPr>
          <xdr:cNvGraphicFramePr/>
        </xdr:nvGraphicFramePr>
        <xdr:xfrm>
          <a:off x="9331895" y="1188106"/>
          <a:ext cx="6370028" cy="34392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8</xdr:col>
      <xdr:colOff>1284415</xdr:colOff>
      <xdr:row>26</xdr:row>
      <xdr:rowOff>24450</xdr:rowOff>
    </xdr:from>
    <xdr:to>
      <xdr:col>21</xdr:col>
      <xdr:colOff>42333</xdr:colOff>
      <xdr:row>56</xdr:row>
      <xdr:rowOff>127528</xdr:rowOff>
    </xdr:to>
    <xdr:grpSp>
      <xdr:nvGrpSpPr>
        <xdr:cNvPr id="37" name="Grupo 36">
          <a:extLst>
            <a:ext uri="{FF2B5EF4-FFF2-40B4-BE49-F238E27FC236}">
              <a16:creationId xmlns:a16="http://schemas.microsoft.com/office/drawing/2014/main" id="{1CE86ED2-D779-CDD7-E021-BB4B8CC69057}"/>
            </a:ext>
          </a:extLst>
        </xdr:cNvPr>
        <xdr:cNvGrpSpPr/>
      </xdr:nvGrpSpPr>
      <xdr:grpSpPr>
        <a:xfrm>
          <a:off x="7380415" y="5390200"/>
          <a:ext cx="11225085" cy="5648745"/>
          <a:chOff x="492672" y="5055223"/>
          <a:chExt cx="9849415" cy="5772045"/>
        </a:xfrm>
      </xdr:grpSpPr>
      <xdr:sp macro="" textlink="">
        <xdr:nvSpPr>
          <xdr:cNvPr id="6" name="Rectángulo: esquinas redondeadas 5">
            <a:extLst>
              <a:ext uri="{FF2B5EF4-FFF2-40B4-BE49-F238E27FC236}">
                <a16:creationId xmlns:a16="http://schemas.microsoft.com/office/drawing/2014/main" id="{3BD3C66B-7959-D542-C2B0-294F4342634B}"/>
              </a:ext>
            </a:extLst>
          </xdr:cNvPr>
          <xdr:cNvSpPr/>
        </xdr:nvSpPr>
        <xdr:spPr>
          <a:xfrm>
            <a:off x="492672" y="5055223"/>
            <a:ext cx="9849415" cy="5772045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 kern="1200"/>
          </a:p>
        </xdr:txBody>
      </xdr:sp>
      <xdr:graphicFrame macro="">
        <xdr:nvGraphicFramePr>
          <xdr:cNvPr id="36" name="Gráfico 2">
            <a:extLst>
              <a:ext uri="{FF2B5EF4-FFF2-40B4-BE49-F238E27FC236}">
                <a16:creationId xmlns:a16="http://schemas.microsoft.com/office/drawing/2014/main" id="{54575B99-472A-57A8-A3AD-852A91061256}"/>
              </a:ext>
            </a:extLst>
          </xdr:cNvPr>
          <xdr:cNvGraphicFramePr/>
        </xdr:nvGraphicFramePr>
        <xdr:xfrm>
          <a:off x="932908" y="5238249"/>
          <a:ext cx="8982196" cy="53942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536652</xdr:colOff>
      <xdr:row>12</xdr:row>
      <xdr:rowOff>181054</xdr:rowOff>
    </xdr:from>
    <xdr:to>
      <xdr:col>13</xdr:col>
      <xdr:colOff>485542</xdr:colOff>
      <xdr:row>27</xdr:row>
      <xdr:rowOff>136449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814F5BC-A1EF-F028-6F8F-51C3EE393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54263</xdr:colOff>
      <xdr:row>1</xdr:row>
      <xdr:rowOff>18185</xdr:rowOff>
    </xdr:from>
    <xdr:to>
      <xdr:col>7</xdr:col>
      <xdr:colOff>14142</xdr:colOff>
      <xdr:row>24</xdr:row>
      <xdr:rowOff>36944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54990528-85F9-58F1-EC6B-943B198427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97" y="205799"/>
              <a:ext cx="1828800" cy="4333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88900</xdr:rowOff>
    </xdr:from>
    <xdr:to>
      <xdr:col>8</xdr:col>
      <xdr:colOff>0</xdr:colOff>
      <xdr:row>20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7A62C5-BE1E-7877-9F53-40862D46A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</xdr:row>
      <xdr:rowOff>165100</xdr:rowOff>
    </xdr:from>
    <xdr:to>
      <xdr:col>8</xdr:col>
      <xdr:colOff>469900</xdr:colOff>
      <xdr:row>16</xdr:row>
      <xdr:rowOff>146050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5815A5-63B8-FCFA-47BF-C26E6A3CD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" refreshedDate="45678.879483101853" createdVersion="8" refreshedVersion="8" minRefreshableVersion="3" recordCount="96" xr:uid="{2CD652DA-0E34-4E75-99F7-23F53CD9FD3E}">
  <cacheSource type="worksheet">
    <worksheetSource ref="A1:G97" sheet="Hoja1"/>
  </cacheSource>
  <cacheFields count="7">
    <cacheField name="Fecha" numFmtId="14">
      <sharedItems containsSemiMixedTypes="0" containsNonDate="0" containsDate="1" containsString="0" minDate="2024-01-01T00:00:00" maxDate="2024-12-29T00:00:00"/>
    </cacheField>
    <cacheField name="Total de ventas" numFmtId="44">
      <sharedItems containsSemiMixedTypes="0" containsString="0" containsNumber="1" containsInteger="1" minValue="400" maxValue="1152000"/>
    </cacheField>
    <cacheField name="Producto" numFmtId="0">
      <sharedItems/>
    </cacheField>
    <cacheField name="Categoría" numFmtId="0">
      <sharedItems count="3">
        <s v="Zapatos"/>
        <s v="Electrónica"/>
        <s v="Muebles"/>
      </sharedItems>
    </cacheField>
    <cacheField name="Cantidad Vendida" numFmtId="0">
      <sharedItems containsSemiMixedTypes="0" containsString="0" containsNumber="1" containsInteger="1" minValue="2" maxValue="99"/>
    </cacheField>
    <cacheField name="Precio Unitario" numFmtId="0">
      <sharedItems containsSemiMixedTypes="0" containsString="0" containsNumber="1" containsInteger="1" minValue="200" maxValue="12000"/>
    </cacheField>
    <cacheField name="Descuentos" numFmtId="0">
      <sharedItems containsSemiMixedTypes="0" containsString="0" containsNumber="1" containsInteger="1" minValue="0" maxValue="1800"/>
    </cacheField>
  </cacheFields>
  <extLst>
    <ext xmlns:x14="http://schemas.microsoft.com/office/spreadsheetml/2009/9/main" uri="{725AE2AE-9491-48be-B2B4-4EB974FC3084}">
      <x14:pivotCacheDefinition pivotCacheId="6240891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" refreshedDate="45678.879484375" createdVersion="8" refreshedVersion="8" minRefreshableVersion="3" recordCount="99" xr:uid="{E0C87703-1634-479F-90A4-AE32F22FF933}">
  <cacheSource type="worksheet">
    <worksheetSource ref="A1:G100" sheet="Hoja1"/>
  </cacheSource>
  <cacheFields count="8">
    <cacheField name="Fecha" numFmtId="14">
      <sharedItems containsSemiMixedTypes="0" containsNonDate="0" containsDate="1" containsString="0" minDate="2024-01-01T00:00:00" maxDate="2025-01-01T00:00:00" count="284">
        <d v="2024-12-04T00:00:00"/>
        <d v="2024-12-05T00:00:00"/>
        <d v="2024-12-02T00:00:00"/>
        <d v="2024-12-03T00:00:00"/>
        <d v="2024-12-10T00:00:00"/>
        <d v="2024-12-06T00:00:00"/>
        <d v="2024-12-07T00:00:00"/>
        <d v="2024-12-08T00:00:00"/>
        <d v="2024-12-09T00:00:00"/>
        <d v="2024-12-01T00:00:00"/>
        <d v="2024-11-26T00:00:00"/>
        <d v="2024-01-30T00:00:00"/>
        <d v="2024-11-07T00:00:00"/>
        <d v="2024-11-05T00:00:00"/>
        <d v="2024-08-16T00:00:00"/>
        <d v="2024-10-22T00:00:00"/>
        <d v="2024-03-21T00:00:00"/>
        <d v="2024-12-16T00:00:00"/>
        <d v="2024-08-13T00:00:00"/>
        <d v="2024-04-21T00:00:00"/>
        <d v="2024-06-25T00:00:00"/>
        <d v="2024-10-05T00:00:00"/>
        <d v="2024-07-27T00:00:00"/>
        <d v="2024-01-17T00:00:00"/>
        <d v="2024-10-02T00:00:00"/>
        <d v="2024-10-21T00:00:00"/>
        <d v="2024-04-28T00:00:00"/>
        <d v="2024-08-08T00:00:00"/>
        <d v="2024-06-04T00:00:00"/>
        <d v="2024-10-14T00:00:00"/>
        <d v="2024-09-04T00:00:00"/>
        <d v="2024-06-23T00:00:00"/>
        <d v="2024-07-12T00:00:00"/>
        <d v="2024-05-22T00:00:00"/>
        <d v="2024-09-21T00:00:00"/>
        <d v="2024-05-16T00:00:00"/>
        <d v="2024-06-28T00:00:00"/>
        <d v="2024-01-19T00:00:00"/>
        <d v="2024-08-20T00:00:00"/>
        <d v="2024-12-28T00:00:00"/>
        <d v="2024-01-23T00:00:00"/>
        <d v="2024-05-24T00:00:00"/>
        <d v="2024-02-22T00:00:00"/>
        <d v="2024-09-25T00:00:00"/>
        <d v="2024-06-18T00:00:00"/>
        <d v="2024-01-10T00:00:00"/>
        <d v="2024-08-21T00:00:00"/>
        <d v="2024-03-23T00:00:00"/>
        <d v="2024-07-22T00:00:00"/>
        <d v="2024-12-11T00:00:00"/>
        <d v="2024-01-16T00:00:00"/>
        <d v="2024-01-29T00:00:00"/>
        <d v="2024-09-30T00:00:00"/>
        <d v="2024-08-19T00:00:00"/>
        <d v="2024-03-20T00:00:00"/>
        <d v="2024-07-13T00:00:00"/>
        <d v="2024-10-29T00:00:00"/>
        <d v="2024-01-01T00:00:00"/>
        <d v="2024-03-18T00:00:00"/>
        <d v="2024-03-15T00:00:00"/>
        <d v="2024-01-13T00:00:00"/>
        <d v="2024-09-08T00:00:00"/>
        <d v="2024-01-04T00:00:00"/>
        <d v="2024-07-20T00:00:00"/>
        <d v="2024-08-28T00:00:00"/>
        <d v="2024-05-27T00:00:00"/>
        <d v="2024-09-09T00:00:00"/>
        <d v="2024-02-18T00:00:00"/>
        <d v="2024-02-26T00:00:00"/>
        <d v="2024-05-19T00:00:00"/>
        <d v="2024-11-15T00:00:00"/>
        <d v="2024-12-15T00:00:00"/>
        <d v="2024-02-03T00:00:00"/>
        <d v="2024-12-19T00:00:00"/>
        <d v="2024-11-23T00:00:00"/>
        <d v="2024-12-23T00:00:00"/>
        <d v="2024-03-14T00:00:00"/>
        <d v="2024-08-25T00:00:00"/>
        <d v="2024-04-27T00:00:00"/>
        <d v="2024-07-02T00:00:00"/>
        <d v="2024-02-05T00:00:00"/>
        <d v="2024-03-03T00:00:00"/>
        <d v="2024-08-23T00:00:00"/>
        <d v="2024-04-15T00:00:00"/>
        <d v="2024-03-05T00:00:00"/>
        <d v="2024-02-13T00:00:00" u="1"/>
        <d v="2024-03-22T00:00:00" u="1"/>
        <d v="2024-03-11T00:00:00" u="1"/>
        <d v="2024-02-04T00:00:00" u="1"/>
        <d v="2024-09-24T00:00:00" u="1"/>
        <d v="2024-10-31T00:00:00" u="1"/>
        <d v="2024-02-21T00:00:00" u="1"/>
        <d v="2024-10-06T00:00:00" u="1"/>
        <d v="2024-03-01T00:00:00" u="1"/>
        <d v="2024-09-23T00:00:00" u="1"/>
        <d v="2024-03-06T00:00:00" u="1"/>
        <d v="2024-11-01T00:00:00" u="1"/>
        <d v="2024-12-20T00:00:00" u="1"/>
        <d v="2024-02-19T00:00:00" u="1"/>
        <d v="2024-03-08T00:00:00" u="1"/>
        <d v="2024-07-19T00:00:00" u="1"/>
        <d v="2024-01-12T00:00:00" u="1"/>
        <d v="2024-02-20T00:00:00" u="1"/>
        <d v="2024-12-12T00:00:00" u="1"/>
        <d v="2024-08-15T00:00:00" u="1"/>
        <d v="2024-11-04T00:00:00" u="1"/>
        <d v="2024-04-24T00:00:00" u="1"/>
        <d v="2024-07-05T00:00:00" u="1"/>
        <d v="2024-05-12T00:00:00" u="1"/>
        <d v="2024-09-02T00:00:00" u="1"/>
        <d v="2024-06-26T00:00:00" u="1"/>
        <d v="2024-11-20T00:00:00" u="1"/>
        <d v="2024-05-18T00:00:00" u="1"/>
        <d v="2024-11-25T00:00:00" u="1"/>
        <d v="2024-01-28T00:00:00" u="1"/>
        <d v="2024-12-13T00:00:00" u="1"/>
        <d v="2024-05-05T00:00:00" u="1"/>
        <d v="2024-06-10T00:00:00" u="1"/>
        <d v="2024-05-15T00:00:00" u="1"/>
        <d v="2024-02-08T00:00:00" u="1"/>
        <d v="2024-03-09T00:00:00" u="1"/>
        <d v="2024-11-06T00:00:00" u="1"/>
        <d v="2024-07-01T00:00:00" u="1"/>
        <d v="2024-12-26T00:00:00" u="1"/>
        <d v="2024-10-19T00:00:00" u="1"/>
        <d v="2024-06-03T00:00:00" u="1"/>
        <d v="2024-07-31T00:00:00" u="1"/>
        <d v="2024-01-11T00:00:00" u="1"/>
        <d v="2024-06-01T00:00:00" u="1"/>
        <d v="2024-07-09T00:00:00" u="1"/>
        <d v="2024-08-14T00:00:00" u="1"/>
        <d v="2024-07-08T00:00:00" u="1"/>
        <d v="2024-05-13T00:00:00" u="1"/>
        <d v="2024-04-23T00:00:00" u="1"/>
        <d v="2024-12-22T00:00:00" u="1"/>
        <d v="2024-10-13T00:00:00" u="1"/>
        <d v="2024-08-06T00:00:00" u="1"/>
        <d v="2024-10-01T00:00:00" u="1"/>
        <d v="2024-05-11T00:00:00" u="1"/>
        <d v="2024-06-14T00:00:00" u="1"/>
        <d v="2024-10-12T00:00:00" u="1"/>
        <d v="2024-08-05T00:00:00" u="1"/>
        <d v="2024-11-19T00:00:00" u="1"/>
        <d v="2024-06-07T00:00:00" u="1"/>
        <d v="2024-01-15T00:00:00" u="1"/>
        <d v="2024-04-19T00:00:00" u="1"/>
        <d v="2024-12-25T00:00:00" u="1"/>
        <d v="2024-12-24T00:00:00" u="1"/>
        <d v="2024-07-21T00:00:00" u="1"/>
        <d v="2024-03-19T00:00:00" u="1"/>
        <d v="2024-08-12T00:00:00" u="1"/>
        <d v="2024-02-09T00:00:00" u="1"/>
        <d v="2024-11-30T00:00:00" u="1"/>
        <d v="2024-12-31T00:00:00" u="1"/>
        <d v="2024-10-03T00:00:00" u="1"/>
        <d v="2024-07-03T00:00:00" u="1"/>
        <d v="2024-06-11T00:00:00" u="1"/>
        <d v="2024-09-27T00:00:00" u="1"/>
        <d v="2024-10-27T00:00:00" u="1"/>
        <d v="2024-10-17T00:00:00" u="1"/>
        <d v="2024-08-01T00:00:00" u="1"/>
        <d v="2024-04-02T00:00:00" u="1"/>
        <d v="2024-12-27T00:00:00" u="1"/>
        <d v="2024-11-02T00:00:00" u="1"/>
        <d v="2024-11-13T00:00:00" u="1"/>
        <d v="2024-06-21T00:00:00" u="1"/>
        <d v="2024-08-17T00:00:00" u="1"/>
        <d v="2024-04-08T00:00:00" u="1"/>
        <d v="2024-09-11T00:00:00" u="1"/>
        <d v="2024-05-25T00:00:00" u="1"/>
        <d v="2024-02-25T00:00:00" u="1"/>
        <d v="2024-12-29T00:00:00" u="1"/>
        <d v="2024-09-18T00:00:00" u="1"/>
        <d v="2024-04-04T00:00:00" u="1"/>
        <d v="2024-04-17T00:00:00" u="1"/>
        <d v="2024-11-16T00:00:00" u="1"/>
        <d v="2024-02-10T00:00:00" u="1"/>
        <d v="2024-06-24T00:00:00" u="1"/>
        <d v="2024-06-19T00:00:00" u="1"/>
        <d v="2024-09-10T00:00:00" u="1"/>
        <d v="2024-04-11T00:00:00" u="1"/>
        <d v="2024-02-07T00:00:00" u="1"/>
        <d v="2024-04-16T00:00:00" u="1"/>
        <d v="2024-11-10T00:00:00" u="1"/>
        <d v="2024-04-22T00:00:00" u="1"/>
        <d v="2024-08-09T00:00:00" u="1"/>
        <d v="2024-11-17T00:00:00" u="1"/>
        <d v="2024-07-30T00:00:00" u="1"/>
        <d v="2024-12-18T00:00:00" u="1"/>
        <d v="2024-01-14T00:00:00" u="1"/>
        <d v="2024-10-10T00:00:00" u="1"/>
        <d v="2024-03-29T00:00:00" u="1"/>
        <d v="2024-04-09T00:00:00" u="1"/>
        <d v="2024-09-01T00:00:00" u="1"/>
        <d v="2024-12-17T00:00:00" u="1"/>
        <d v="2024-11-08T00:00:00" u="1"/>
        <d v="2024-06-08T00:00:00" u="1"/>
        <d v="2024-09-13T00:00:00" u="1"/>
        <d v="2024-01-27T00:00:00" u="1"/>
        <d v="2024-05-29T00:00:00" u="1"/>
        <d v="2024-08-29T00:00:00" u="1"/>
        <d v="2024-05-03T00:00:00" u="1"/>
        <d v="2024-11-09T00:00:00" u="1"/>
        <d v="2024-11-24T00:00:00" u="1"/>
        <d v="2024-02-14T00:00:00" u="1"/>
        <d v="2024-03-28T00:00:00" u="1"/>
        <d v="2024-04-13T00:00:00" u="1"/>
        <d v="2024-02-23T00:00:00" u="1"/>
        <d v="2024-03-07T00:00:00" u="1"/>
        <d v="2024-02-27T00:00:00" u="1"/>
        <d v="2024-11-12T00:00:00" u="1"/>
        <d v="2024-09-28T00:00:00" u="1"/>
        <d v="2024-10-24T00:00:00" u="1"/>
        <d v="2024-10-08T00:00:00" u="1"/>
        <d v="2024-08-10T00:00:00" u="1"/>
        <d v="2024-12-21T00:00:00" u="1"/>
        <d v="2024-09-07T00:00:00" u="1"/>
        <d v="2024-10-09T00:00:00" u="1"/>
        <d v="2024-10-25T00:00:00" u="1"/>
        <d v="2024-09-29T00:00:00" u="1"/>
        <d v="2024-03-10T00:00:00" u="1"/>
        <d v="2024-04-01T00:00:00" u="1"/>
        <d v="2024-07-11T00:00:00" u="1"/>
        <d v="2024-07-26T00:00:00" u="1"/>
        <d v="2024-01-09T00:00:00" u="1"/>
        <d v="2024-11-14T00:00:00" u="1"/>
        <d v="2024-09-19T00:00:00" u="1"/>
        <d v="2024-09-26T00:00:00" u="1"/>
        <d v="2024-11-22T00:00:00" u="1"/>
        <d v="2024-08-07T00:00:00" u="1"/>
        <d v="2024-04-05T00:00:00" u="1"/>
        <d v="2024-05-06T00:00:00" u="1"/>
        <d v="2024-03-13T00:00:00" u="1"/>
        <d v="2024-03-16T00:00:00" u="1"/>
        <d v="2024-04-10T00:00:00" u="1"/>
        <d v="2024-04-20T00:00:00" u="1"/>
        <d v="2024-03-12T00:00:00" u="1"/>
        <d v="2024-05-28T00:00:00" u="1"/>
        <d v="2024-02-06T00:00:00" u="1"/>
        <d v="2024-07-16T00:00:00" u="1"/>
        <d v="2024-02-11T00:00:00" u="1"/>
        <d v="2024-06-22T00:00:00" u="1"/>
        <d v="2024-02-16T00:00:00" u="1"/>
        <d v="2024-05-26T00:00:00" u="1"/>
        <d v="2024-09-05T00:00:00" u="1"/>
        <d v="2024-07-17T00:00:00" u="1"/>
        <d v="2024-06-15T00:00:00" u="1"/>
        <d v="2024-09-22T00:00:00" u="1"/>
        <d v="2024-08-03T00:00:00" u="1"/>
        <d v="2024-06-17T00:00:00" u="1"/>
        <d v="2024-01-31T00:00:00" u="1"/>
        <d v="2024-03-17T00:00:00" u="1"/>
        <d v="2024-01-21T00:00:00" u="1"/>
        <d v="2024-03-24T00:00:00" u="1"/>
        <d v="2024-08-24T00:00:00" u="1"/>
        <d v="2024-06-05T00:00:00" u="1"/>
        <d v="2024-06-29T00:00:00" u="1"/>
        <d v="2024-07-04T00:00:00" u="1"/>
        <d v="2024-01-06T00:00:00" u="1"/>
        <d v="2024-10-04T00:00:00" u="1"/>
        <d v="2024-09-20T00:00:00" u="1"/>
        <d v="2024-03-31T00:00:00" u="1"/>
        <d v="2024-09-12T00:00:00" u="1"/>
        <d v="2024-05-04T00:00:00" u="1"/>
        <d v="2024-05-01T00:00:00" u="1"/>
        <d v="2024-07-10T00:00:00" u="1"/>
        <d v="2024-07-15T00:00:00" u="1"/>
        <d v="2024-04-12T00:00:00" u="1"/>
        <d v="2024-05-21T00:00:00" u="1"/>
        <d v="2024-02-24T00:00:00" u="1"/>
        <d v="2024-11-29T00:00:00" u="1"/>
        <d v="2024-05-31T00:00:00" u="1"/>
        <d v="2024-04-06T00:00:00" u="1"/>
        <d v="2024-08-31T00:00:00" u="1"/>
        <d v="2024-02-15T00:00:00" u="1"/>
        <d v="2024-11-11T00:00:00" u="1"/>
        <d v="2024-07-28T00:00:00" u="1"/>
        <d v="2024-06-06T00:00:00" u="1"/>
        <d v="2024-03-26T00:00:00" u="1"/>
        <d v="2024-02-02T00:00:00" u="1"/>
        <d v="2024-03-25T00:00:00" u="1"/>
        <d v="2024-11-03T00:00:00" u="1"/>
        <d v="2024-04-03T00:00:00" u="1"/>
        <d v="2024-05-10T00:00:00" u="1"/>
      </sharedItems>
    </cacheField>
    <cacheField name="Total de ventas" numFmtId="44">
      <sharedItems containsSemiMixedTypes="0" containsString="0" containsNumber="1" containsInteger="1" minValue="400" maxValue="1152000"/>
    </cacheField>
    <cacheField name="Producto" numFmtId="0">
      <sharedItems count="11">
        <s v="Pantunfla"/>
        <s v="Smartphone"/>
        <s v="Escritorio"/>
        <s v="Televisor"/>
        <s v="Silla"/>
        <s v="Monitor"/>
        <s v="Mesa"/>
        <s v="Cámara"/>
        <s v="Librero"/>
        <s v="Tablet"/>
        <s v="Laptop"/>
      </sharedItems>
    </cacheField>
    <cacheField name="Categoría" numFmtId="0">
      <sharedItems count="3">
        <s v="Zapatos"/>
        <s v="Electrónica"/>
        <s v="Muebles"/>
      </sharedItems>
    </cacheField>
    <cacheField name="Cantidad Vendida" numFmtId="0">
      <sharedItems containsSemiMixedTypes="0" containsString="0" containsNumber="1" containsInteger="1" minValue="2" maxValue="99"/>
    </cacheField>
    <cacheField name="Precio Unitario" numFmtId="0">
      <sharedItems containsSemiMixedTypes="0" containsString="0" containsNumber="1" containsInteger="1" minValue="200" maxValue="12000"/>
    </cacheField>
    <cacheField name="Descuentos" numFmtId="0">
      <sharedItems containsSemiMixedTypes="0" containsString="0" containsNumber="1" containsInteger="1" minValue="0" maxValue="1800"/>
    </cacheField>
    <cacheField name="Campo1" numFmtId="0" formula="Categoría" databaseField="0"/>
  </cacheFields>
  <extLst>
    <ext xmlns:x14="http://schemas.microsoft.com/office/spreadsheetml/2009/9/main" uri="{725AE2AE-9491-48be-B2B4-4EB974FC3084}">
      <x14:pivotCacheDefinition pivotCacheId="21100322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d v="2024-12-04T00:00:00"/>
    <n v="19600"/>
    <s v="Pantunfla"/>
    <x v="0"/>
    <n v="98"/>
    <n v="200"/>
    <n v="30"/>
  </r>
  <r>
    <d v="2024-12-05T00:00:00"/>
    <n v="180000"/>
    <s v="Smartphone"/>
    <x v="1"/>
    <n v="60"/>
    <n v="3000"/>
    <n v="450"/>
  </r>
  <r>
    <d v="2024-12-02T00:00:00"/>
    <n v="52500"/>
    <s v="Escritorio"/>
    <x v="2"/>
    <n v="15"/>
    <n v="3500"/>
    <n v="0"/>
  </r>
  <r>
    <d v="2024-12-03T00:00:00"/>
    <n v="250000"/>
    <s v="Televisor"/>
    <x v="1"/>
    <n v="50"/>
    <n v="5000"/>
    <n v="750"/>
  </r>
  <r>
    <d v="2024-12-04T00:00:00"/>
    <n v="12500"/>
    <s v="Silla"/>
    <x v="2"/>
    <n v="25"/>
    <n v="500"/>
    <n v="75"/>
  </r>
  <r>
    <d v="2024-12-10T00:00:00"/>
    <n v="180000"/>
    <s v="Monitor"/>
    <x v="1"/>
    <n v="45"/>
    <n v="4000"/>
    <n v="600"/>
  </r>
  <r>
    <d v="2024-12-06T00:00:00"/>
    <n v="4000"/>
    <s v="Mesa"/>
    <x v="2"/>
    <n v="20"/>
    <n v="200"/>
    <n v="0"/>
  </r>
  <r>
    <d v="2024-12-07T00:00:00"/>
    <n v="160000"/>
    <s v="Cámara"/>
    <x v="1"/>
    <n v="40"/>
    <n v="4000"/>
    <n v="600"/>
  </r>
  <r>
    <d v="2024-12-08T00:00:00"/>
    <n v="6000"/>
    <s v="Librero"/>
    <x v="2"/>
    <n v="10"/>
    <n v="600"/>
    <n v="0"/>
  </r>
  <r>
    <d v="2024-12-09T00:00:00"/>
    <n v="70000"/>
    <s v="Tablet"/>
    <x v="1"/>
    <n v="35"/>
    <n v="2000"/>
    <n v="300"/>
  </r>
  <r>
    <d v="2024-12-01T00:00:00"/>
    <n v="360000"/>
    <s v="Laptop"/>
    <x v="1"/>
    <n v="30"/>
    <n v="12000"/>
    <n v="1800"/>
  </r>
  <r>
    <d v="2024-11-26T00:00:00"/>
    <n v="60000"/>
    <s v="Laptop"/>
    <x v="1"/>
    <n v="5"/>
    <n v="12000"/>
    <n v="0"/>
  </r>
  <r>
    <d v="2024-01-30T00:00:00"/>
    <n v="10200"/>
    <s v="Librero"/>
    <x v="2"/>
    <n v="17"/>
    <n v="600"/>
    <n v="0"/>
  </r>
  <r>
    <d v="2024-11-07T00:00:00"/>
    <n v="39000"/>
    <s v="Librero"/>
    <x v="2"/>
    <n v="65"/>
    <n v="600"/>
    <n v="90"/>
  </r>
  <r>
    <d v="2024-11-05T00:00:00"/>
    <n v="10200"/>
    <s v="Mesa"/>
    <x v="2"/>
    <n v="51"/>
    <n v="200"/>
    <n v="30"/>
  </r>
  <r>
    <d v="2024-08-16T00:00:00"/>
    <n v="18400"/>
    <s v="Mesa"/>
    <x v="2"/>
    <n v="92"/>
    <n v="200"/>
    <n v="30"/>
  </r>
  <r>
    <d v="2024-10-22T00:00:00"/>
    <n v="261000"/>
    <s v="Smartphone"/>
    <x v="1"/>
    <n v="87"/>
    <n v="3000"/>
    <n v="450"/>
  </r>
  <r>
    <d v="2024-03-21T00:00:00"/>
    <n v="315000"/>
    <s v="Escritorio"/>
    <x v="2"/>
    <n v="90"/>
    <n v="3500"/>
    <n v="525"/>
  </r>
  <r>
    <d v="2024-12-16T00:00:00"/>
    <n v="8000"/>
    <s v="Silla"/>
    <x v="2"/>
    <n v="16"/>
    <n v="500"/>
    <n v="0"/>
  </r>
  <r>
    <d v="2024-08-13T00:00:00"/>
    <n v="400"/>
    <s v="Mesa"/>
    <x v="2"/>
    <n v="2"/>
    <n v="200"/>
    <n v="0"/>
  </r>
  <r>
    <d v="2024-04-21T00:00:00"/>
    <n v="312000"/>
    <s v="Laptop"/>
    <x v="1"/>
    <n v="26"/>
    <n v="12000"/>
    <n v="1800"/>
  </r>
  <r>
    <d v="2024-06-25T00:00:00"/>
    <n v="252000"/>
    <s v="Laptop"/>
    <x v="1"/>
    <n v="21"/>
    <n v="12000"/>
    <n v="1800"/>
  </r>
  <r>
    <d v="2024-12-07T00:00:00"/>
    <n v="600000"/>
    <s v="Laptop"/>
    <x v="1"/>
    <n v="50"/>
    <n v="12000"/>
    <n v="1800"/>
  </r>
  <r>
    <d v="2024-10-05T00:00:00"/>
    <n v="732000"/>
    <s v="Laptop"/>
    <x v="1"/>
    <n v="61"/>
    <n v="12000"/>
    <n v="1800"/>
  </r>
  <r>
    <d v="2024-07-27T00:00:00"/>
    <n v="15600"/>
    <s v="Mesa"/>
    <x v="2"/>
    <n v="78"/>
    <n v="200"/>
    <n v="30"/>
  </r>
  <r>
    <d v="2024-01-17T00:00:00"/>
    <n v="19600"/>
    <s v="Pantunfla"/>
    <x v="0"/>
    <n v="98"/>
    <n v="200"/>
    <n v="30"/>
  </r>
  <r>
    <d v="2024-10-02T00:00:00"/>
    <n v="94000"/>
    <s v="Tablet"/>
    <x v="1"/>
    <n v="47"/>
    <n v="2000"/>
    <n v="300"/>
  </r>
  <r>
    <d v="2024-10-21T00:00:00"/>
    <n v="267000"/>
    <s v="Smartphone"/>
    <x v="1"/>
    <n v="89"/>
    <n v="3000"/>
    <n v="450"/>
  </r>
  <r>
    <d v="2024-04-28T00:00:00"/>
    <n v="396000"/>
    <s v="Laptop"/>
    <x v="1"/>
    <n v="33"/>
    <n v="12000"/>
    <n v="1800"/>
  </r>
  <r>
    <d v="2024-08-08T00:00:00"/>
    <n v="148000"/>
    <s v="Monitor"/>
    <x v="1"/>
    <n v="37"/>
    <n v="4000"/>
    <n v="600"/>
  </r>
  <r>
    <d v="2024-06-04T00:00:00"/>
    <n v="273000"/>
    <s v="Smartphone"/>
    <x v="1"/>
    <n v="91"/>
    <n v="3000"/>
    <n v="450"/>
  </r>
  <r>
    <d v="2024-10-14T00:00:00"/>
    <n v="396000"/>
    <s v="Cámara"/>
    <x v="1"/>
    <n v="99"/>
    <n v="4000"/>
    <n v="600"/>
  </r>
  <r>
    <d v="2024-09-04T00:00:00"/>
    <n v="54600"/>
    <s v="Librero"/>
    <x v="2"/>
    <n v="91"/>
    <n v="600"/>
    <n v="90"/>
  </r>
  <r>
    <d v="2024-06-23T00:00:00"/>
    <n v="600"/>
    <s v="Mesa"/>
    <x v="2"/>
    <n v="3"/>
    <n v="200"/>
    <n v="0"/>
  </r>
  <r>
    <d v="2024-11-05T00:00:00"/>
    <n v="235000"/>
    <s v="Televisor"/>
    <x v="1"/>
    <n v="47"/>
    <n v="5000"/>
    <n v="750"/>
  </r>
  <r>
    <d v="2024-08-16T00:00:00"/>
    <n v="600"/>
    <s v="Mesa"/>
    <x v="2"/>
    <n v="3"/>
    <n v="200"/>
    <n v="0"/>
  </r>
  <r>
    <d v="2024-07-12T00:00:00"/>
    <n v="14800"/>
    <s v="Mesa"/>
    <x v="2"/>
    <n v="74"/>
    <n v="200"/>
    <n v="30"/>
  </r>
  <r>
    <d v="2024-05-22T00:00:00"/>
    <n v="17800"/>
    <s v="Pantunfla"/>
    <x v="0"/>
    <n v="89"/>
    <n v="200"/>
    <n v="30"/>
  </r>
  <r>
    <d v="2024-09-21T00:00:00"/>
    <n v="1092000"/>
    <s v="Laptop"/>
    <x v="1"/>
    <n v="91"/>
    <n v="12000"/>
    <n v="1800"/>
  </r>
  <r>
    <d v="2024-05-16T00:00:00"/>
    <n v="145000"/>
    <s v="Televisor"/>
    <x v="1"/>
    <n v="29"/>
    <n v="5000"/>
    <n v="750"/>
  </r>
  <r>
    <d v="2024-06-28T00:00:00"/>
    <n v="16400"/>
    <s v="Pantunfla"/>
    <x v="0"/>
    <n v="82"/>
    <n v="200"/>
    <n v="30"/>
  </r>
  <r>
    <d v="2024-05-22T00:00:00"/>
    <n v="160000"/>
    <s v="Monitor"/>
    <x v="1"/>
    <n v="40"/>
    <n v="4000"/>
    <n v="600"/>
  </r>
  <r>
    <d v="2024-01-19T00:00:00"/>
    <n v="264000"/>
    <s v="Laptop"/>
    <x v="1"/>
    <n v="22"/>
    <n v="12000"/>
    <n v="1800"/>
  </r>
  <r>
    <d v="2024-08-20T00:00:00"/>
    <n v="420000"/>
    <s v="Laptop"/>
    <x v="1"/>
    <n v="35"/>
    <n v="12000"/>
    <n v="1800"/>
  </r>
  <r>
    <d v="2024-12-28T00:00:00"/>
    <n v="372000"/>
    <s v="Laptop"/>
    <x v="1"/>
    <n v="31"/>
    <n v="12000"/>
    <n v="1800"/>
  </r>
  <r>
    <d v="2024-01-23T00:00:00"/>
    <n v="168000"/>
    <s v="Laptop"/>
    <x v="1"/>
    <n v="14"/>
    <n v="12000"/>
    <n v="0"/>
  </r>
  <r>
    <d v="2024-05-24T00:00:00"/>
    <n v="2000"/>
    <s v="Pantunfla"/>
    <x v="0"/>
    <n v="10"/>
    <n v="200"/>
    <n v="0"/>
  </r>
  <r>
    <d v="2024-12-28T00:00:00"/>
    <n v="134000"/>
    <s v="Tablet"/>
    <x v="1"/>
    <n v="67"/>
    <n v="2000"/>
    <n v="300"/>
  </r>
  <r>
    <d v="2024-02-22T00:00:00"/>
    <n v="213500"/>
    <s v="Escritorio"/>
    <x v="2"/>
    <n v="61"/>
    <n v="3500"/>
    <n v="525"/>
  </r>
  <r>
    <d v="2024-09-25T00:00:00"/>
    <n v="16000"/>
    <s v="Cámara"/>
    <x v="1"/>
    <n v="4"/>
    <n v="4000"/>
    <n v="0"/>
  </r>
  <r>
    <d v="2024-04-21T00:00:00"/>
    <n v="28800"/>
    <s v="Librero"/>
    <x v="2"/>
    <n v="48"/>
    <n v="600"/>
    <n v="90"/>
  </r>
  <r>
    <d v="2024-06-23T00:00:00"/>
    <n v="23400"/>
    <s v="Librero"/>
    <x v="2"/>
    <n v="39"/>
    <n v="600"/>
    <n v="90"/>
  </r>
  <r>
    <d v="2024-06-18T00:00:00"/>
    <n v="2200"/>
    <s v="Mesa"/>
    <x v="2"/>
    <n v="11"/>
    <n v="200"/>
    <n v="0"/>
  </r>
  <r>
    <d v="2024-01-10T00:00:00"/>
    <n v="6000"/>
    <s v="Librero"/>
    <x v="2"/>
    <n v="10"/>
    <n v="600"/>
    <n v="0"/>
  </r>
  <r>
    <d v="2024-08-21T00:00:00"/>
    <n v="44000"/>
    <s v="Tablet"/>
    <x v="1"/>
    <n v="22"/>
    <n v="2000"/>
    <n v="300"/>
  </r>
  <r>
    <d v="2024-03-23T00:00:00"/>
    <n v="1152000"/>
    <s v="Laptop"/>
    <x v="1"/>
    <n v="96"/>
    <n v="12000"/>
    <n v="1800"/>
  </r>
  <r>
    <d v="2024-07-22T00:00:00"/>
    <n v="52000"/>
    <s v="Cámara"/>
    <x v="1"/>
    <n v="13"/>
    <n v="4000"/>
    <n v="0"/>
  </r>
  <r>
    <d v="2024-12-11T00:00:00"/>
    <n v="9000"/>
    <s v="Pantunfla"/>
    <x v="0"/>
    <n v="45"/>
    <n v="200"/>
    <n v="30"/>
  </r>
  <r>
    <d v="2024-01-16T00:00:00"/>
    <n v="297000"/>
    <s v="Smartphone"/>
    <x v="1"/>
    <n v="99"/>
    <n v="3000"/>
    <n v="450"/>
  </r>
  <r>
    <d v="2024-01-29T00:00:00"/>
    <n v="60000"/>
    <s v="Smartphone"/>
    <x v="1"/>
    <n v="20"/>
    <n v="3000"/>
    <n v="0"/>
  </r>
  <r>
    <d v="2024-09-30T00:00:00"/>
    <n v="11800"/>
    <s v="Mesa"/>
    <x v="2"/>
    <n v="59"/>
    <n v="200"/>
    <n v="30"/>
  </r>
  <r>
    <d v="2024-08-19T00:00:00"/>
    <n v="172000"/>
    <s v="Tablet"/>
    <x v="1"/>
    <n v="86"/>
    <n v="2000"/>
    <n v="300"/>
  </r>
  <r>
    <d v="2024-03-20T00:00:00"/>
    <n v="14800"/>
    <s v="Pantunfla"/>
    <x v="0"/>
    <n v="74"/>
    <n v="200"/>
    <n v="30"/>
  </r>
  <r>
    <d v="2024-07-13T00:00:00"/>
    <n v="140000"/>
    <s v="Cámara"/>
    <x v="1"/>
    <n v="35"/>
    <n v="4000"/>
    <n v="600"/>
  </r>
  <r>
    <d v="2024-10-29T00:00:00"/>
    <n v="5800"/>
    <s v="Pantunfla"/>
    <x v="0"/>
    <n v="29"/>
    <n v="200"/>
    <n v="30"/>
  </r>
  <r>
    <d v="2024-10-22T00:00:00"/>
    <n v="22000"/>
    <s v="Silla"/>
    <x v="2"/>
    <n v="44"/>
    <n v="500"/>
    <n v="75"/>
  </r>
  <r>
    <d v="2024-01-01T00:00:00"/>
    <n v="18400"/>
    <s v="Mesa"/>
    <x v="2"/>
    <n v="92"/>
    <n v="200"/>
    <n v="30"/>
  </r>
  <r>
    <d v="2024-03-18T00:00:00"/>
    <n v="256000"/>
    <s v="Monitor"/>
    <x v="1"/>
    <n v="64"/>
    <n v="4000"/>
    <n v="600"/>
  </r>
  <r>
    <d v="2024-12-28T00:00:00"/>
    <n v="40000"/>
    <s v="Tablet"/>
    <x v="1"/>
    <n v="20"/>
    <n v="2000"/>
    <n v="0"/>
  </r>
  <r>
    <d v="2024-12-02T00:00:00"/>
    <n v="63000"/>
    <s v="Smartphone"/>
    <x v="1"/>
    <n v="21"/>
    <n v="3000"/>
    <n v="450"/>
  </r>
  <r>
    <d v="2024-03-15T00:00:00"/>
    <n v="84000"/>
    <s v="Laptop"/>
    <x v="1"/>
    <n v="7"/>
    <n v="12000"/>
    <n v="0"/>
  </r>
  <r>
    <d v="2024-01-13T00:00:00"/>
    <n v="260000"/>
    <s v="Televisor"/>
    <x v="1"/>
    <n v="52"/>
    <n v="5000"/>
    <n v="750"/>
  </r>
  <r>
    <d v="2024-12-28T00:00:00"/>
    <n v="588000"/>
    <s v="Laptop"/>
    <x v="1"/>
    <n v="49"/>
    <n v="12000"/>
    <n v="1800"/>
  </r>
  <r>
    <d v="2024-09-08T00:00:00"/>
    <n v="415000"/>
    <s v="Televisor"/>
    <x v="1"/>
    <n v="83"/>
    <n v="5000"/>
    <n v="750"/>
  </r>
  <r>
    <d v="2024-01-23T00:00:00"/>
    <n v="212000"/>
    <s v="Cámara"/>
    <x v="1"/>
    <n v="53"/>
    <n v="4000"/>
    <n v="600"/>
  </r>
  <r>
    <d v="2024-01-04T00:00:00"/>
    <n v="6800"/>
    <s v="Pantunfla"/>
    <x v="0"/>
    <n v="34"/>
    <n v="200"/>
    <n v="30"/>
  </r>
  <r>
    <d v="2024-07-20T00:00:00"/>
    <n v="100000"/>
    <s v="Tablet"/>
    <x v="1"/>
    <n v="50"/>
    <n v="2000"/>
    <n v="300"/>
  </r>
  <r>
    <d v="2024-08-28T00:00:00"/>
    <n v="12600"/>
    <s v="Pantunfla"/>
    <x v="0"/>
    <n v="63"/>
    <n v="200"/>
    <n v="30"/>
  </r>
  <r>
    <d v="2024-05-27T00:00:00"/>
    <n v="5500"/>
    <s v="Silla"/>
    <x v="2"/>
    <n v="11"/>
    <n v="500"/>
    <n v="0"/>
  </r>
  <r>
    <d v="2024-09-09T00:00:00"/>
    <n v="33600"/>
    <s v="Librero"/>
    <x v="2"/>
    <n v="56"/>
    <n v="600"/>
    <n v="90"/>
  </r>
  <r>
    <d v="2024-02-18T00:00:00"/>
    <n v="175000"/>
    <s v="Televisor"/>
    <x v="1"/>
    <n v="35"/>
    <n v="5000"/>
    <n v="750"/>
  </r>
  <r>
    <d v="2024-02-26T00:00:00"/>
    <n v="1200"/>
    <s v="Pantunfla"/>
    <x v="0"/>
    <n v="6"/>
    <n v="200"/>
    <n v="0"/>
  </r>
  <r>
    <d v="2024-05-19T00:00:00"/>
    <n v="196000"/>
    <s v="Tablet"/>
    <x v="1"/>
    <n v="98"/>
    <n v="2000"/>
    <n v="300"/>
  </r>
  <r>
    <d v="2024-11-15T00:00:00"/>
    <n v="162000"/>
    <s v="Smartphone"/>
    <x v="1"/>
    <n v="54"/>
    <n v="3000"/>
    <n v="450"/>
  </r>
  <r>
    <d v="2024-12-15T00:00:00"/>
    <n v="328000"/>
    <s v="Monitor"/>
    <x v="1"/>
    <n v="82"/>
    <n v="4000"/>
    <n v="600"/>
  </r>
  <r>
    <d v="2024-02-03T00:00:00"/>
    <n v="372000"/>
    <s v="Cámara"/>
    <x v="1"/>
    <n v="93"/>
    <n v="4000"/>
    <n v="600"/>
  </r>
  <r>
    <d v="2024-12-19T00:00:00"/>
    <n v="425000"/>
    <s v="Televisor"/>
    <x v="1"/>
    <n v="85"/>
    <n v="5000"/>
    <n v="750"/>
  </r>
  <r>
    <d v="2024-11-23T00:00:00"/>
    <n v="455000"/>
    <s v="Televisor"/>
    <x v="1"/>
    <n v="91"/>
    <n v="5000"/>
    <n v="750"/>
  </r>
  <r>
    <d v="2024-12-23T00:00:00"/>
    <n v="380000"/>
    <s v="Monitor"/>
    <x v="1"/>
    <n v="95"/>
    <n v="4000"/>
    <n v="600"/>
  </r>
  <r>
    <d v="2024-03-14T00:00:00"/>
    <n v="74000"/>
    <s v="Tablet"/>
    <x v="1"/>
    <n v="37"/>
    <n v="2000"/>
    <n v="300"/>
  </r>
  <r>
    <d v="2024-08-25T00:00:00"/>
    <n v="12600"/>
    <s v="Pantunfla"/>
    <x v="0"/>
    <n v="63"/>
    <n v="200"/>
    <n v="30"/>
  </r>
  <r>
    <d v="2024-04-27T00:00:00"/>
    <n v="6000"/>
    <s v="Smartphone"/>
    <x v="1"/>
    <n v="2"/>
    <n v="3000"/>
    <n v="0"/>
  </r>
  <r>
    <d v="2024-07-02T00:00:00"/>
    <n v="23400"/>
    <s v="Librero"/>
    <x v="2"/>
    <n v="39"/>
    <n v="600"/>
    <n v="90"/>
  </r>
  <r>
    <d v="2024-02-05T00:00:00"/>
    <n v="23000"/>
    <s v="Silla"/>
    <x v="2"/>
    <n v="46"/>
    <n v="500"/>
    <n v="75"/>
  </r>
  <r>
    <d v="2024-03-03T00:00:00"/>
    <n v="15000"/>
    <s v="Silla"/>
    <x v="2"/>
    <n v="30"/>
    <n v="500"/>
    <n v="75"/>
  </r>
  <r>
    <d v="2024-08-23T00:00:00"/>
    <n v="200000"/>
    <s v="Televisor"/>
    <x v="1"/>
    <n v="40"/>
    <n v="5000"/>
    <n v="7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n v="19600"/>
    <x v="0"/>
    <x v="0"/>
    <n v="98"/>
    <n v="200"/>
    <n v="30"/>
  </r>
  <r>
    <x v="1"/>
    <n v="180000"/>
    <x v="1"/>
    <x v="1"/>
    <n v="60"/>
    <n v="3000"/>
    <n v="450"/>
  </r>
  <r>
    <x v="2"/>
    <n v="52500"/>
    <x v="2"/>
    <x v="2"/>
    <n v="15"/>
    <n v="3500"/>
    <n v="0"/>
  </r>
  <r>
    <x v="3"/>
    <n v="250000"/>
    <x v="3"/>
    <x v="1"/>
    <n v="50"/>
    <n v="5000"/>
    <n v="750"/>
  </r>
  <r>
    <x v="0"/>
    <n v="12500"/>
    <x v="4"/>
    <x v="2"/>
    <n v="25"/>
    <n v="500"/>
    <n v="75"/>
  </r>
  <r>
    <x v="4"/>
    <n v="180000"/>
    <x v="5"/>
    <x v="1"/>
    <n v="45"/>
    <n v="4000"/>
    <n v="600"/>
  </r>
  <r>
    <x v="5"/>
    <n v="4000"/>
    <x v="6"/>
    <x v="2"/>
    <n v="20"/>
    <n v="200"/>
    <n v="0"/>
  </r>
  <r>
    <x v="6"/>
    <n v="160000"/>
    <x v="7"/>
    <x v="1"/>
    <n v="40"/>
    <n v="4000"/>
    <n v="600"/>
  </r>
  <r>
    <x v="7"/>
    <n v="6000"/>
    <x v="8"/>
    <x v="2"/>
    <n v="10"/>
    <n v="600"/>
    <n v="0"/>
  </r>
  <r>
    <x v="8"/>
    <n v="70000"/>
    <x v="9"/>
    <x v="1"/>
    <n v="35"/>
    <n v="2000"/>
    <n v="300"/>
  </r>
  <r>
    <x v="9"/>
    <n v="360000"/>
    <x v="10"/>
    <x v="1"/>
    <n v="30"/>
    <n v="12000"/>
    <n v="1800"/>
  </r>
  <r>
    <x v="10"/>
    <n v="60000"/>
    <x v="10"/>
    <x v="1"/>
    <n v="5"/>
    <n v="12000"/>
    <n v="0"/>
  </r>
  <r>
    <x v="11"/>
    <n v="10200"/>
    <x v="8"/>
    <x v="2"/>
    <n v="17"/>
    <n v="600"/>
    <n v="0"/>
  </r>
  <r>
    <x v="12"/>
    <n v="39000"/>
    <x v="8"/>
    <x v="2"/>
    <n v="65"/>
    <n v="600"/>
    <n v="90"/>
  </r>
  <r>
    <x v="13"/>
    <n v="10200"/>
    <x v="6"/>
    <x v="2"/>
    <n v="51"/>
    <n v="200"/>
    <n v="30"/>
  </r>
  <r>
    <x v="14"/>
    <n v="18400"/>
    <x v="6"/>
    <x v="2"/>
    <n v="92"/>
    <n v="200"/>
    <n v="30"/>
  </r>
  <r>
    <x v="15"/>
    <n v="261000"/>
    <x v="1"/>
    <x v="1"/>
    <n v="87"/>
    <n v="3000"/>
    <n v="450"/>
  </r>
  <r>
    <x v="16"/>
    <n v="315000"/>
    <x v="2"/>
    <x v="2"/>
    <n v="90"/>
    <n v="3500"/>
    <n v="525"/>
  </r>
  <r>
    <x v="17"/>
    <n v="8000"/>
    <x v="4"/>
    <x v="2"/>
    <n v="16"/>
    <n v="500"/>
    <n v="0"/>
  </r>
  <r>
    <x v="18"/>
    <n v="400"/>
    <x v="6"/>
    <x v="2"/>
    <n v="2"/>
    <n v="200"/>
    <n v="0"/>
  </r>
  <r>
    <x v="19"/>
    <n v="312000"/>
    <x v="10"/>
    <x v="1"/>
    <n v="26"/>
    <n v="12000"/>
    <n v="1800"/>
  </r>
  <r>
    <x v="20"/>
    <n v="252000"/>
    <x v="10"/>
    <x v="1"/>
    <n v="21"/>
    <n v="12000"/>
    <n v="1800"/>
  </r>
  <r>
    <x v="6"/>
    <n v="600000"/>
    <x v="10"/>
    <x v="1"/>
    <n v="50"/>
    <n v="12000"/>
    <n v="1800"/>
  </r>
  <r>
    <x v="21"/>
    <n v="732000"/>
    <x v="10"/>
    <x v="1"/>
    <n v="61"/>
    <n v="12000"/>
    <n v="1800"/>
  </r>
  <r>
    <x v="22"/>
    <n v="15600"/>
    <x v="6"/>
    <x v="2"/>
    <n v="78"/>
    <n v="200"/>
    <n v="30"/>
  </r>
  <r>
    <x v="23"/>
    <n v="19600"/>
    <x v="0"/>
    <x v="0"/>
    <n v="98"/>
    <n v="200"/>
    <n v="30"/>
  </r>
  <r>
    <x v="24"/>
    <n v="94000"/>
    <x v="9"/>
    <x v="1"/>
    <n v="47"/>
    <n v="2000"/>
    <n v="300"/>
  </r>
  <r>
    <x v="25"/>
    <n v="267000"/>
    <x v="1"/>
    <x v="1"/>
    <n v="89"/>
    <n v="3000"/>
    <n v="450"/>
  </r>
  <r>
    <x v="26"/>
    <n v="396000"/>
    <x v="10"/>
    <x v="1"/>
    <n v="33"/>
    <n v="12000"/>
    <n v="1800"/>
  </r>
  <r>
    <x v="27"/>
    <n v="148000"/>
    <x v="5"/>
    <x v="1"/>
    <n v="37"/>
    <n v="4000"/>
    <n v="600"/>
  </r>
  <r>
    <x v="28"/>
    <n v="273000"/>
    <x v="1"/>
    <x v="1"/>
    <n v="91"/>
    <n v="3000"/>
    <n v="450"/>
  </r>
  <r>
    <x v="29"/>
    <n v="396000"/>
    <x v="7"/>
    <x v="1"/>
    <n v="99"/>
    <n v="4000"/>
    <n v="600"/>
  </r>
  <r>
    <x v="30"/>
    <n v="54600"/>
    <x v="8"/>
    <x v="2"/>
    <n v="91"/>
    <n v="600"/>
    <n v="90"/>
  </r>
  <r>
    <x v="31"/>
    <n v="600"/>
    <x v="6"/>
    <x v="2"/>
    <n v="3"/>
    <n v="200"/>
    <n v="0"/>
  </r>
  <r>
    <x v="13"/>
    <n v="235000"/>
    <x v="3"/>
    <x v="1"/>
    <n v="47"/>
    <n v="5000"/>
    <n v="750"/>
  </r>
  <r>
    <x v="14"/>
    <n v="600"/>
    <x v="6"/>
    <x v="2"/>
    <n v="3"/>
    <n v="200"/>
    <n v="0"/>
  </r>
  <r>
    <x v="32"/>
    <n v="14800"/>
    <x v="6"/>
    <x v="2"/>
    <n v="74"/>
    <n v="200"/>
    <n v="30"/>
  </r>
  <r>
    <x v="33"/>
    <n v="17800"/>
    <x v="0"/>
    <x v="0"/>
    <n v="89"/>
    <n v="200"/>
    <n v="30"/>
  </r>
  <r>
    <x v="34"/>
    <n v="1092000"/>
    <x v="10"/>
    <x v="1"/>
    <n v="91"/>
    <n v="12000"/>
    <n v="1800"/>
  </r>
  <r>
    <x v="35"/>
    <n v="145000"/>
    <x v="3"/>
    <x v="1"/>
    <n v="29"/>
    <n v="5000"/>
    <n v="750"/>
  </r>
  <r>
    <x v="36"/>
    <n v="16400"/>
    <x v="0"/>
    <x v="0"/>
    <n v="82"/>
    <n v="200"/>
    <n v="30"/>
  </r>
  <r>
    <x v="33"/>
    <n v="160000"/>
    <x v="5"/>
    <x v="1"/>
    <n v="40"/>
    <n v="4000"/>
    <n v="600"/>
  </r>
  <r>
    <x v="37"/>
    <n v="264000"/>
    <x v="10"/>
    <x v="1"/>
    <n v="22"/>
    <n v="12000"/>
    <n v="1800"/>
  </r>
  <r>
    <x v="38"/>
    <n v="420000"/>
    <x v="10"/>
    <x v="1"/>
    <n v="35"/>
    <n v="12000"/>
    <n v="1800"/>
  </r>
  <r>
    <x v="39"/>
    <n v="372000"/>
    <x v="10"/>
    <x v="1"/>
    <n v="31"/>
    <n v="12000"/>
    <n v="1800"/>
  </r>
  <r>
    <x v="40"/>
    <n v="168000"/>
    <x v="10"/>
    <x v="1"/>
    <n v="14"/>
    <n v="12000"/>
    <n v="0"/>
  </r>
  <r>
    <x v="41"/>
    <n v="2000"/>
    <x v="0"/>
    <x v="0"/>
    <n v="10"/>
    <n v="200"/>
    <n v="0"/>
  </r>
  <r>
    <x v="39"/>
    <n v="134000"/>
    <x v="9"/>
    <x v="1"/>
    <n v="67"/>
    <n v="2000"/>
    <n v="300"/>
  </r>
  <r>
    <x v="42"/>
    <n v="213500"/>
    <x v="2"/>
    <x v="2"/>
    <n v="61"/>
    <n v="3500"/>
    <n v="525"/>
  </r>
  <r>
    <x v="43"/>
    <n v="16000"/>
    <x v="7"/>
    <x v="1"/>
    <n v="4"/>
    <n v="4000"/>
    <n v="0"/>
  </r>
  <r>
    <x v="19"/>
    <n v="28800"/>
    <x v="8"/>
    <x v="2"/>
    <n v="48"/>
    <n v="600"/>
    <n v="90"/>
  </r>
  <r>
    <x v="31"/>
    <n v="23400"/>
    <x v="8"/>
    <x v="2"/>
    <n v="39"/>
    <n v="600"/>
    <n v="90"/>
  </r>
  <r>
    <x v="44"/>
    <n v="2200"/>
    <x v="6"/>
    <x v="2"/>
    <n v="11"/>
    <n v="200"/>
    <n v="0"/>
  </r>
  <r>
    <x v="45"/>
    <n v="6000"/>
    <x v="8"/>
    <x v="2"/>
    <n v="10"/>
    <n v="600"/>
    <n v="0"/>
  </r>
  <r>
    <x v="46"/>
    <n v="44000"/>
    <x v="9"/>
    <x v="1"/>
    <n v="22"/>
    <n v="2000"/>
    <n v="300"/>
  </r>
  <r>
    <x v="47"/>
    <n v="1152000"/>
    <x v="10"/>
    <x v="1"/>
    <n v="96"/>
    <n v="12000"/>
    <n v="1800"/>
  </r>
  <r>
    <x v="48"/>
    <n v="52000"/>
    <x v="7"/>
    <x v="1"/>
    <n v="13"/>
    <n v="4000"/>
    <n v="0"/>
  </r>
  <r>
    <x v="49"/>
    <n v="9000"/>
    <x v="0"/>
    <x v="0"/>
    <n v="45"/>
    <n v="200"/>
    <n v="30"/>
  </r>
  <r>
    <x v="50"/>
    <n v="297000"/>
    <x v="1"/>
    <x v="1"/>
    <n v="99"/>
    <n v="3000"/>
    <n v="450"/>
  </r>
  <r>
    <x v="51"/>
    <n v="60000"/>
    <x v="1"/>
    <x v="1"/>
    <n v="20"/>
    <n v="3000"/>
    <n v="0"/>
  </r>
  <r>
    <x v="52"/>
    <n v="11800"/>
    <x v="6"/>
    <x v="2"/>
    <n v="59"/>
    <n v="200"/>
    <n v="30"/>
  </r>
  <r>
    <x v="53"/>
    <n v="172000"/>
    <x v="9"/>
    <x v="1"/>
    <n v="86"/>
    <n v="2000"/>
    <n v="300"/>
  </r>
  <r>
    <x v="54"/>
    <n v="14800"/>
    <x v="0"/>
    <x v="0"/>
    <n v="74"/>
    <n v="200"/>
    <n v="30"/>
  </r>
  <r>
    <x v="55"/>
    <n v="140000"/>
    <x v="7"/>
    <x v="1"/>
    <n v="35"/>
    <n v="4000"/>
    <n v="600"/>
  </r>
  <r>
    <x v="56"/>
    <n v="5800"/>
    <x v="0"/>
    <x v="0"/>
    <n v="29"/>
    <n v="200"/>
    <n v="30"/>
  </r>
  <r>
    <x v="15"/>
    <n v="22000"/>
    <x v="4"/>
    <x v="2"/>
    <n v="44"/>
    <n v="500"/>
    <n v="75"/>
  </r>
  <r>
    <x v="57"/>
    <n v="18400"/>
    <x v="6"/>
    <x v="2"/>
    <n v="92"/>
    <n v="200"/>
    <n v="30"/>
  </r>
  <r>
    <x v="58"/>
    <n v="256000"/>
    <x v="5"/>
    <x v="1"/>
    <n v="64"/>
    <n v="4000"/>
    <n v="600"/>
  </r>
  <r>
    <x v="39"/>
    <n v="40000"/>
    <x v="9"/>
    <x v="1"/>
    <n v="20"/>
    <n v="2000"/>
    <n v="0"/>
  </r>
  <r>
    <x v="2"/>
    <n v="63000"/>
    <x v="1"/>
    <x v="1"/>
    <n v="21"/>
    <n v="3000"/>
    <n v="450"/>
  </r>
  <r>
    <x v="59"/>
    <n v="84000"/>
    <x v="10"/>
    <x v="1"/>
    <n v="7"/>
    <n v="12000"/>
    <n v="0"/>
  </r>
  <r>
    <x v="60"/>
    <n v="260000"/>
    <x v="3"/>
    <x v="1"/>
    <n v="52"/>
    <n v="5000"/>
    <n v="750"/>
  </r>
  <r>
    <x v="39"/>
    <n v="588000"/>
    <x v="10"/>
    <x v="1"/>
    <n v="49"/>
    <n v="12000"/>
    <n v="1800"/>
  </r>
  <r>
    <x v="61"/>
    <n v="415000"/>
    <x v="3"/>
    <x v="1"/>
    <n v="83"/>
    <n v="5000"/>
    <n v="750"/>
  </r>
  <r>
    <x v="40"/>
    <n v="212000"/>
    <x v="7"/>
    <x v="1"/>
    <n v="53"/>
    <n v="4000"/>
    <n v="600"/>
  </r>
  <r>
    <x v="62"/>
    <n v="6800"/>
    <x v="0"/>
    <x v="0"/>
    <n v="34"/>
    <n v="200"/>
    <n v="30"/>
  </r>
  <r>
    <x v="63"/>
    <n v="100000"/>
    <x v="9"/>
    <x v="1"/>
    <n v="50"/>
    <n v="2000"/>
    <n v="300"/>
  </r>
  <r>
    <x v="64"/>
    <n v="12600"/>
    <x v="0"/>
    <x v="0"/>
    <n v="63"/>
    <n v="200"/>
    <n v="30"/>
  </r>
  <r>
    <x v="65"/>
    <n v="5500"/>
    <x v="4"/>
    <x v="2"/>
    <n v="11"/>
    <n v="500"/>
    <n v="0"/>
  </r>
  <r>
    <x v="66"/>
    <n v="33600"/>
    <x v="8"/>
    <x v="2"/>
    <n v="56"/>
    <n v="600"/>
    <n v="90"/>
  </r>
  <r>
    <x v="67"/>
    <n v="175000"/>
    <x v="3"/>
    <x v="1"/>
    <n v="35"/>
    <n v="5000"/>
    <n v="750"/>
  </r>
  <r>
    <x v="68"/>
    <n v="1200"/>
    <x v="0"/>
    <x v="0"/>
    <n v="6"/>
    <n v="200"/>
    <n v="0"/>
  </r>
  <r>
    <x v="69"/>
    <n v="196000"/>
    <x v="9"/>
    <x v="1"/>
    <n v="98"/>
    <n v="2000"/>
    <n v="300"/>
  </r>
  <r>
    <x v="70"/>
    <n v="162000"/>
    <x v="1"/>
    <x v="1"/>
    <n v="54"/>
    <n v="3000"/>
    <n v="450"/>
  </r>
  <r>
    <x v="71"/>
    <n v="328000"/>
    <x v="5"/>
    <x v="1"/>
    <n v="82"/>
    <n v="4000"/>
    <n v="600"/>
  </r>
  <r>
    <x v="72"/>
    <n v="372000"/>
    <x v="7"/>
    <x v="1"/>
    <n v="93"/>
    <n v="4000"/>
    <n v="600"/>
  </r>
  <r>
    <x v="73"/>
    <n v="425000"/>
    <x v="3"/>
    <x v="1"/>
    <n v="85"/>
    <n v="5000"/>
    <n v="750"/>
  </r>
  <r>
    <x v="74"/>
    <n v="455000"/>
    <x v="3"/>
    <x v="1"/>
    <n v="91"/>
    <n v="5000"/>
    <n v="750"/>
  </r>
  <r>
    <x v="75"/>
    <n v="380000"/>
    <x v="5"/>
    <x v="1"/>
    <n v="95"/>
    <n v="4000"/>
    <n v="600"/>
  </r>
  <r>
    <x v="76"/>
    <n v="74000"/>
    <x v="9"/>
    <x v="1"/>
    <n v="37"/>
    <n v="2000"/>
    <n v="300"/>
  </r>
  <r>
    <x v="77"/>
    <n v="12600"/>
    <x v="0"/>
    <x v="0"/>
    <n v="63"/>
    <n v="200"/>
    <n v="30"/>
  </r>
  <r>
    <x v="78"/>
    <n v="6000"/>
    <x v="1"/>
    <x v="1"/>
    <n v="2"/>
    <n v="3000"/>
    <n v="0"/>
  </r>
  <r>
    <x v="79"/>
    <n v="23400"/>
    <x v="8"/>
    <x v="2"/>
    <n v="39"/>
    <n v="600"/>
    <n v="90"/>
  </r>
  <r>
    <x v="80"/>
    <n v="23000"/>
    <x v="4"/>
    <x v="2"/>
    <n v="46"/>
    <n v="500"/>
    <n v="75"/>
  </r>
  <r>
    <x v="81"/>
    <n v="15000"/>
    <x v="4"/>
    <x v="2"/>
    <n v="30"/>
    <n v="500"/>
    <n v="75"/>
  </r>
  <r>
    <x v="82"/>
    <n v="200000"/>
    <x v="3"/>
    <x v="1"/>
    <n v="40"/>
    <n v="5000"/>
    <n v="750"/>
  </r>
  <r>
    <x v="36"/>
    <n v="7400"/>
    <x v="0"/>
    <x v="0"/>
    <n v="37"/>
    <n v="200"/>
    <n v="30"/>
  </r>
  <r>
    <x v="83"/>
    <n v="297500"/>
    <x v="2"/>
    <x v="2"/>
    <n v="85"/>
    <n v="3500"/>
    <n v="525"/>
  </r>
  <r>
    <x v="84"/>
    <n v="36000"/>
    <x v="10"/>
    <x v="1"/>
    <n v="3"/>
    <n v="12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009E8-5509-4B80-992E-0EF8E40932BC}" name="TablaDinámica3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:G10" firstHeaderRow="1" firstDataRow="1" firstDataCol="1"/>
  <pivotFields count="8">
    <pivotField numFmtId="14" showAll="0"/>
    <pivotField numFmtId="44" showAll="0"/>
    <pivotField axis="axisRow" showAll="0">
      <items count="12">
        <item x="7"/>
        <item x="2"/>
        <item x="10"/>
        <item x="8"/>
        <item x="6"/>
        <item x="5"/>
        <item x="0"/>
        <item x="4"/>
        <item x="1"/>
        <item x="9"/>
        <item x="3"/>
        <item t="default"/>
      </items>
    </pivotField>
    <pivotField showAll="0">
      <items count="4">
        <item x="1"/>
        <item h="1" x="2"/>
        <item h="1" x="0"/>
        <item t="default"/>
      </items>
    </pivotField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7">
    <i>
      <x/>
    </i>
    <i>
      <x v="2"/>
    </i>
    <i>
      <x v="5"/>
    </i>
    <i>
      <x v="8"/>
    </i>
    <i>
      <x v="9"/>
    </i>
    <i>
      <x v="10"/>
    </i>
    <i t="grand">
      <x/>
    </i>
  </rowItems>
  <colItems count="1">
    <i/>
  </colItems>
  <dataFields count="1">
    <dataField name="Suma de Cantidad Vendid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88BD8-1774-4224-B52E-373CA64EBAA6}" name="TablaDinámica5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0">
  <location ref="A3:B15" firstHeaderRow="1" firstDataRow="2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ortType="descending" defaultSubtotal="0">
      <items count="11">
        <item x="7"/>
        <item x="2"/>
        <item x="10"/>
        <item x="8"/>
        <item x="6"/>
        <item x="5"/>
        <item x="4"/>
        <item x="1"/>
        <item x="9"/>
        <item x="3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h="1"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1">
    <i>
      <x v="2"/>
    </i>
    <i>
      <x v="9"/>
    </i>
    <i>
      <x v="7"/>
    </i>
    <i>
      <x v="5"/>
    </i>
    <i>
      <x/>
    </i>
    <i>
      <x v="8"/>
    </i>
    <i>
      <x v="4"/>
    </i>
    <i>
      <x v="3"/>
    </i>
    <i>
      <x v="10"/>
    </i>
    <i>
      <x v="6"/>
    </i>
    <i>
      <x v="1"/>
    </i>
  </rowItems>
  <colFields count="1">
    <field x="3"/>
  </colFields>
  <colItems count="1">
    <i>
      <x/>
    </i>
  </colItems>
  <dataFields count="1">
    <dataField name="Suma de Total de ventas" fld="1" baseField="2" baseItem="8" numFmtId="44"/>
  </dataFields>
  <chartFormats count="12">
    <chartFormat chart="29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9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9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9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9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9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0"/>
          </reference>
        </references>
      </pivotArea>
    </chartFormat>
    <chartFormat chart="29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9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1"/>
          </reference>
        </references>
      </pivotArea>
    </chartFormat>
    <chartFormat chart="29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9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614E7-DB4F-4286-9168-DB52A9DBA6A8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C56" firstHeaderRow="1" firstDataRow="2" firstDataCol="1" rowPageCount="1" colPageCount="1"/>
  <pivotFields count="8">
    <pivotField axis="axisRow" numFmtId="14" showAll="0" sortType="ascending">
      <items count="285">
        <item x="57"/>
        <item x="62"/>
        <item m="1" x="258"/>
        <item m="1" x="224"/>
        <item x="45"/>
        <item m="1" x="127"/>
        <item m="1" x="101"/>
        <item x="60"/>
        <item m="1" x="189"/>
        <item m="1" x="144"/>
        <item x="50"/>
        <item x="23"/>
        <item x="37"/>
        <item m="1" x="252"/>
        <item x="40"/>
        <item m="1" x="198"/>
        <item m="1" x="114"/>
        <item x="51"/>
        <item x="11"/>
        <item m="1" x="250"/>
        <item m="1" x="279"/>
        <item x="72"/>
        <item m="1" x="88"/>
        <item x="80"/>
        <item m="1" x="238"/>
        <item m="1" x="181"/>
        <item m="1" x="119"/>
        <item m="1" x="151"/>
        <item m="1" x="176"/>
        <item m="1" x="240"/>
        <item m="1" x="85"/>
        <item m="1" x="204"/>
        <item m="1" x="274"/>
        <item m="1" x="242"/>
        <item x="67"/>
        <item m="1" x="98"/>
        <item m="1" x="102"/>
        <item m="1" x="91"/>
        <item x="42"/>
        <item m="1" x="207"/>
        <item m="1" x="269"/>
        <item m="1" x="170"/>
        <item x="68"/>
        <item m="1" x="209"/>
        <item m="1" x="93"/>
        <item x="81"/>
        <item x="84"/>
        <item m="1" x="95"/>
        <item m="1" x="208"/>
        <item m="1" x="99"/>
        <item m="1" x="120"/>
        <item m="1" x="220"/>
        <item m="1" x="87"/>
        <item m="1" x="236"/>
        <item m="1" x="232"/>
        <item x="76"/>
        <item x="59"/>
        <item m="1" x="233"/>
        <item m="1" x="251"/>
        <item x="58"/>
        <item m="1" x="149"/>
        <item x="54"/>
        <item x="16"/>
        <item m="1" x="86"/>
        <item x="47"/>
        <item m="1" x="253"/>
        <item m="1" x="280"/>
        <item m="1" x="278"/>
        <item m="1" x="205"/>
        <item m="1" x="191"/>
        <item m="1" x="261"/>
        <item m="1" x="221"/>
        <item m="1" x="161"/>
        <item m="1" x="282"/>
        <item m="1" x="173"/>
        <item m="1" x="230"/>
        <item m="1" x="272"/>
        <item m="1" x="167"/>
        <item m="1" x="192"/>
        <item m="1" x="234"/>
        <item m="1" x="180"/>
        <item m="1" x="267"/>
        <item m="1" x="206"/>
        <item x="83"/>
        <item m="1" x="182"/>
        <item m="1" x="174"/>
        <item m="1" x="145"/>
        <item m="1" x="235"/>
        <item x="19"/>
        <item m="1" x="184"/>
        <item m="1" x="133"/>
        <item m="1" x="106"/>
        <item x="78"/>
        <item x="26"/>
        <item m="1" x="264"/>
        <item m="1" x="201"/>
        <item m="1" x="263"/>
        <item m="1" x="116"/>
        <item m="1" x="231"/>
        <item m="1" x="283"/>
        <item m="1" x="138"/>
        <item m="1" x="108"/>
        <item m="1" x="132"/>
        <item m="1" x="118"/>
        <item x="35"/>
        <item m="1" x="112"/>
        <item x="69"/>
        <item m="1" x="268"/>
        <item x="33"/>
        <item x="41"/>
        <item m="1" x="169"/>
        <item m="1" x="243"/>
        <item x="65"/>
        <item m="1" x="237"/>
        <item m="1" x="199"/>
        <item m="1" x="271"/>
        <item m="1" x="128"/>
        <item m="1" x="125"/>
        <item x="28"/>
        <item m="1" x="255"/>
        <item m="1" x="277"/>
        <item m="1" x="143"/>
        <item m="1" x="196"/>
        <item m="1" x="117"/>
        <item m="1" x="156"/>
        <item m="1" x="139"/>
        <item m="1" x="246"/>
        <item m="1" x="249"/>
        <item x="44"/>
        <item m="1" x="178"/>
        <item m="1" x="165"/>
        <item m="1" x="241"/>
        <item x="31"/>
        <item m="1" x="177"/>
        <item x="20"/>
        <item m="1" x="110"/>
        <item x="36"/>
        <item m="1" x="256"/>
        <item m="1" x="122"/>
        <item x="79"/>
        <item m="1" x="155"/>
        <item m="1" x="257"/>
        <item m="1" x="107"/>
        <item m="1" x="131"/>
        <item m="1" x="129"/>
        <item m="1" x="265"/>
        <item m="1" x="222"/>
        <item x="32"/>
        <item x="55"/>
        <item m="1" x="266"/>
        <item m="1" x="239"/>
        <item m="1" x="245"/>
        <item m="1" x="100"/>
        <item x="63"/>
        <item m="1" x="148"/>
        <item x="48"/>
        <item m="1" x="223"/>
        <item x="22"/>
        <item m="1" x="276"/>
        <item m="1" x="187"/>
        <item m="1" x="126"/>
        <item m="1" x="160"/>
        <item m="1" x="248"/>
        <item m="1" x="141"/>
        <item m="1" x="136"/>
        <item m="1" x="229"/>
        <item x="27"/>
        <item m="1" x="185"/>
        <item m="1" x="214"/>
        <item m="1" x="150"/>
        <item x="18"/>
        <item m="1" x="130"/>
        <item m="1" x="104"/>
        <item x="14"/>
        <item m="1" x="166"/>
        <item x="53"/>
        <item x="38"/>
        <item x="46"/>
        <item x="82"/>
        <item m="1" x="254"/>
        <item x="77"/>
        <item x="64"/>
        <item m="1" x="200"/>
        <item m="1" x="273"/>
        <item m="1" x="193"/>
        <item m="1" x="109"/>
        <item x="30"/>
        <item m="1" x="244"/>
        <item m="1" x="216"/>
        <item x="61"/>
        <item x="66"/>
        <item m="1" x="179"/>
        <item m="1" x="168"/>
        <item m="1" x="262"/>
        <item m="1" x="197"/>
        <item m="1" x="172"/>
        <item m="1" x="226"/>
        <item m="1" x="260"/>
        <item x="34"/>
        <item m="1" x="247"/>
        <item m="1" x="94"/>
        <item m="1" x="89"/>
        <item x="43"/>
        <item m="1" x="227"/>
        <item m="1" x="157"/>
        <item m="1" x="211"/>
        <item m="1" x="219"/>
        <item x="52"/>
        <item m="1" x="137"/>
        <item x="24"/>
        <item m="1" x="154"/>
        <item m="1" x="259"/>
        <item x="21"/>
        <item m="1" x="92"/>
        <item m="1" x="213"/>
        <item m="1" x="217"/>
        <item m="1" x="190"/>
        <item m="1" x="140"/>
        <item m="1" x="135"/>
        <item x="29"/>
        <item m="1" x="159"/>
        <item m="1" x="124"/>
        <item x="25"/>
        <item x="15"/>
        <item m="1" x="212"/>
        <item m="1" x="218"/>
        <item m="1" x="158"/>
        <item x="56"/>
        <item m="1" x="90"/>
        <item m="1" x="96"/>
        <item m="1" x="163"/>
        <item m="1" x="281"/>
        <item m="1" x="105"/>
        <item x="13"/>
        <item m="1" x="121"/>
        <item x="12"/>
        <item m="1" x="195"/>
        <item m="1" x="202"/>
        <item m="1" x="183"/>
        <item m="1" x="275"/>
        <item m="1" x="210"/>
        <item m="1" x="164"/>
        <item m="1" x="225"/>
        <item x="70"/>
        <item m="1" x="175"/>
        <item m="1" x="186"/>
        <item m="1" x="142"/>
        <item m="1" x="111"/>
        <item m="1" x="228"/>
        <item x="74"/>
        <item m="1" x="203"/>
        <item m="1" x="113"/>
        <item x="10"/>
        <item m="1" x="270"/>
        <item m="1" x="152"/>
        <item x="9"/>
        <item x="2"/>
        <item x="3"/>
        <item x="0"/>
        <item x="1"/>
        <item x="5"/>
        <item x="6"/>
        <item x="7"/>
        <item x="8"/>
        <item x="4"/>
        <item x="49"/>
        <item m="1" x="103"/>
        <item m="1" x="115"/>
        <item x="71"/>
        <item x="17"/>
        <item m="1" x="194"/>
        <item m="1" x="188"/>
        <item x="73"/>
        <item m="1" x="97"/>
        <item m="1" x="215"/>
        <item m="1" x="134"/>
        <item x="75"/>
        <item m="1" x="147"/>
        <item m="1" x="146"/>
        <item m="1" x="123"/>
        <item m="1" x="162"/>
        <item x="39"/>
        <item m="1" x="171"/>
        <item m="1" x="153"/>
        <item t="default"/>
      </items>
    </pivotField>
    <pivotField dataField="1" numFmtId="44" showAll="0"/>
    <pivotField axis="axisPage" multipleItemSelectionAllowed="1" showAll="0">
      <items count="12">
        <item x="7"/>
        <item x="2"/>
        <item x="10"/>
        <item x="8"/>
        <item x="6"/>
        <item x="5"/>
        <item x="4"/>
        <item x="1"/>
        <item x="9"/>
        <item x="3"/>
        <item x="0"/>
        <item t="default"/>
      </items>
    </pivotField>
    <pivotField axis="axisCol" showAll="0">
      <items count="4">
        <item x="1"/>
        <item h="1" x="2"/>
        <item h="1" x="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0"/>
  </rowFields>
  <rowItems count="52">
    <i>
      <x v="7"/>
    </i>
    <i>
      <x v="10"/>
    </i>
    <i>
      <x v="12"/>
    </i>
    <i>
      <x v="14"/>
    </i>
    <i>
      <x v="17"/>
    </i>
    <i>
      <x v="21"/>
    </i>
    <i>
      <x v="34"/>
    </i>
    <i>
      <x v="46"/>
    </i>
    <i>
      <x v="55"/>
    </i>
    <i>
      <x v="56"/>
    </i>
    <i>
      <x v="59"/>
    </i>
    <i>
      <x v="64"/>
    </i>
    <i>
      <x v="88"/>
    </i>
    <i>
      <x v="92"/>
    </i>
    <i>
      <x v="93"/>
    </i>
    <i>
      <x v="104"/>
    </i>
    <i>
      <x v="106"/>
    </i>
    <i>
      <x v="108"/>
    </i>
    <i>
      <x v="118"/>
    </i>
    <i>
      <x v="134"/>
    </i>
    <i>
      <x v="148"/>
    </i>
    <i>
      <x v="153"/>
    </i>
    <i>
      <x v="155"/>
    </i>
    <i>
      <x v="166"/>
    </i>
    <i>
      <x v="175"/>
    </i>
    <i>
      <x v="176"/>
    </i>
    <i>
      <x v="177"/>
    </i>
    <i>
      <x v="178"/>
    </i>
    <i>
      <x v="189"/>
    </i>
    <i>
      <x v="198"/>
    </i>
    <i>
      <x v="202"/>
    </i>
    <i>
      <x v="209"/>
    </i>
    <i>
      <x v="212"/>
    </i>
    <i>
      <x v="219"/>
    </i>
    <i>
      <x v="222"/>
    </i>
    <i>
      <x v="223"/>
    </i>
    <i>
      <x v="233"/>
    </i>
    <i>
      <x v="243"/>
    </i>
    <i>
      <x v="249"/>
    </i>
    <i>
      <x v="252"/>
    </i>
    <i>
      <x v="255"/>
    </i>
    <i>
      <x v="256"/>
    </i>
    <i>
      <x v="257"/>
    </i>
    <i>
      <x v="259"/>
    </i>
    <i>
      <x v="261"/>
    </i>
    <i>
      <x v="263"/>
    </i>
    <i>
      <x v="264"/>
    </i>
    <i>
      <x v="268"/>
    </i>
    <i>
      <x v="272"/>
    </i>
    <i>
      <x v="276"/>
    </i>
    <i>
      <x v="281"/>
    </i>
    <i t="grand">
      <x/>
    </i>
  </rowItems>
  <colFields count="1">
    <field x="3"/>
  </colFields>
  <colItems count="2">
    <i>
      <x/>
    </i>
    <i t="grand">
      <x/>
    </i>
  </colItems>
  <pageFields count="1">
    <pageField fld="2" hier="-1"/>
  </pageFields>
  <dataFields count="1">
    <dataField name="Suma de Total de ventas" fld="1" baseField="0" baseItem="0" numFmtId="44"/>
  </dataField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8B89F-A449-4B86-9BDD-8B3EF7EA652A}" name="TablaDinámica9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8">
  <location ref="A3:B6" firstHeaderRow="1" firstDataRow="1" firstDataCol="1"/>
  <pivotFields count="7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a de Total de ventas" fld="1" baseField="0" baseItem="0" numFmtId="44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B0821-C3C0-4154-90C9-C5E0340239B9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B7" firstHeaderRow="1" firstDataRow="1" firstDataCol="1"/>
  <pivotFields count="7">
    <pivotField numFmtId="1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Descuentos" fld="6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BD8406BF-0D39-4D90-BAB0-23887E8D9774}" sourceName="Categoría">
  <pivotTables>
    <pivotTable tabId="10" name="TablaDinámica5"/>
    <pivotTable tabId="5" name="TablaDinámica4"/>
    <pivotTable tabId="10" name="TablaDinámica37"/>
  </pivotTables>
  <data>
    <tabular pivotCacheId="2110032289">
      <items count="3">
        <i x="1" s="1"/>
        <i x="2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" xr10:uid="{3B1409EE-BD5C-4BBD-B79A-7930DE1ACA4E}" cache="SegmentaciónDeDatos_Categoría" caption="Categoría" style="SlicerStyleLight5" rowHeight="684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 1" xr10:uid="{197A234D-446C-4459-88DD-9E023A51EFFB}" cache="SegmentaciónDeDatos_Categoría" caption="Categoría" rowHeight="442383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AB2-6CC3-4548-9F6C-644B3249777D}">
  <sheetPr codeName="Hoja6"/>
  <dimension ref="I1:Q28"/>
  <sheetViews>
    <sheetView showGridLines="0" tabSelected="1" zoomScale="60" zoomScaleNormal="60" workbookViewId="0">
      <selection activeCell="P25" sqref="P25"/>
    </sheetView>
  </sheetViews>
  <sheetFormatPr baseColWidth="10" defaultRowHeight="14.5" x14ac:dyDescent="0.35"/>
  <cols>
    <col min="1" max="8" width="10.90625" style="11"/>
    <col min="9" max="9" width="20.26953125" style="11" customWidth="1"/>
    <col min="10" max="10" width="13.7265625" style="11" bestFit="1" customWidth="1"/>
    <col min="11" max="11" width="10.90625" style="11"/>
    <col min="12" max="12" width="17.90625" style="11" customWidth="1"/>
    <col min="13" max="13" width="18.6328125" style="11" bestFit="1" customWidth="1"/>
    <col min="14" max="14" width="20.6328125" style="11" bestFit="1" customWidth="1"/>
    <col min="15" max="16384" width="10.90625" style="11"/>
  </cols>
  <sheetData>
    <row r="1" spans="15:17" s="12" customFormat="1" x14ac:dyDescent="0.35"/>
    <row r="2" spans="15:17" s="12" customFormat="1" x14ac:dyDescent="0.35"/>
    <row r="3" spans="15:17" s="12" customFormat="1" x14ac:dyDescent="0.35"/>
    <row r="4" spans="15:17" s="12" customFormat="1" x14ac:dyDescent="0.35"/>
    <row r="5" spans="15:17" s="12" customFormat="1" x14ac:dyDescent="0.35"/>
    <row r="8" spans="15:17" ht="28.5" x14ac:dyDescent="0.65">
      <c r="Q8" s="13"/>
    </row>
    <row r="11" spans="15:17" ht="21" x14ac:dyDescent="0.5">
      <c r="O11" s="17"/>
    </row>
    <row r="12" spans="15:17" ht="21" customHeight="1" x14ac:dyDescent="0.35"/>
    <row r="13" spans="15:17" ht="21" customHeight="1" x14ac:dyDescent="0.35"/>
    <row r="14" spans="15:17" ht="21" customHeight="1" x14ac:dyDescent="0.35"/>
    <row r="15" spans="15:17" ht="21" customHeight="1" x14ac:dyDescent="0.35"/>
    <row r="16" spans="15:17" ht="21" customHeight="1" x14ac:dyDescent="0.35"/>
    <row r="17" spans="9:9" ht="14.5" customHeight="1" x14ac:dyDescent="0.35"/>
    <row r="18" spans="9:9" ht="14.5" customHeight="1" x14ac:dyDescent="0.35"/>
    <row r="19" spans="9:9" ht="14.5" customHeight="1" x14ac:dyDescent="0.35"/>
    <row r="28" spans="9:9" ht="26" x14ac:dyDescent="0.6">
      <c r="I28" s="16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C905-FF8F-45E5-8FF1-194F17275AA4}">
  <sheetPr codeName="Hoja4"/>
  <dimension ref="A1:M100"/>
  <sheetViews>
    <sheetView zoomScale="86" zoomScaleNormal="86" workbookViewId="0">
      <selection activeCell="M8" sqref="M8"/>
    </sheetView>
  </sheetViews>
  <sheetFormatPr baseColWidth="10" defaultRowHeight="14.5" x14ac:dyDescent="0.35"/>
  <cols>
    <col min="1" max="1" width="10.90625" style="2"/>
    <col min="2" max="2" width="14.36328125" style="18" bestFit="1" customWidth="1"/>
    <col min="4" max="4" width="11.1796875" bestFit="1" customWidth="1"/>
    <col min="9" max="9" width="11.7265625" bestFit="1" customWidth="1"/>
    <col min="10" max="11" width="11.1796875" bestFit="1" customWidth="1"/>
  </cols>
  <sheetData>
    <row r="1" spans="1:13" ht="43.5" x14ac:dyDescent="0.35">
      <c r="A1" s="14" t="s">
        <v>0</v>
      </c>
      <c r="B1" s="19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I1" s="23" t="s">
        <v>18</v>
      </c>
      <c r="J1" s="21" t="s">
        <v>22</v>
      </c>
      <c r="K1" s="22" t="s">
        <v>31</v>
      </c>
      <c r="L1" s="1"/>
      <c r="M1" s="1"/>
    </row>
    <row r="2" spans="1:13" x14ac:dyDescent="0.35">
      <c r="A2" s="3">
        <v>45630</v>
      </c>
      <c r="B2" s="5">
        <v>19600</v>
      </c>
      <c r="C2" s="15" t="s">
        <v>25</v>
      </c>
      <c r="D2" s="15" t="s">
        <v>26</v>
      </c>
      <c r="E2" s="4">
        <v>98</v>
      </c>
      <c r="F2" s="20">
        <v>200</v>
      </c>
      <c r="G2">
        <v>30</v>
      </c>
      <c r="H2" s="1"/>
      <c r="I2" s="9">
        <f>SUMIF(D3:D12,"Muebles",B3:B12)</f>
        <v>75000</v>
      </c>
      <c r="J2">
        <f>VLOOKUP("Laptop",C1:F12,4,FALSE)</f>
        <v>12000</v>
      </c>
      <c r="K2" t="str">
        <f>INDEX(C1:C100, MATCH(MAX(E1:E100),E1:E100, 0))</f>
        <v>Cámara</v>
      </c>
    </row>
    <row r="3" spans="1:13" x14ac:dyDescent="0.35">
      <c r="A3" s="3">
        <v>45631</v>
      </c>
      <c r="B3" s="5">
        <v>180000</v>
      </c>
      <c r="C3" s="4" t="s">
        <v>11</v>
      </c>
      <c r="D3" s="4" t="s">
        <v>6</v>
      </c>
      <c r="E3" s="4">
        <v>60</v>
      </c>
      <c r="F3" s="4">
        <v>3000</v>
      </c>
      <c r="G3">
        <v>450</v>
      </c>
    </row>
    <row r="4" spans="1:13" x14ac:dyDescent="0.35">
      <c r="A4" s="3">
        <v>45628</v>
      </c>
      <c r="B4" s="5">
        <v>52500</v>
      </c>
      <c r="C4" s="4" t="s">
        <v>7</v>
      </c>
      <c r="D4" s="4" t="s">
        <v>8</v>
      </c>
      <c r="E4" s="4">
        <v>15</v>
      </c>
      <c r="F4" s="4">
        <v>3500</v>
      </c>
      <c r="G4">
        <v>0</v>
      </c>
      <c r="I4" s="24" t="s">
        <v>30</v>
      </c>
      <c r="J4" s="24"/>
      <c r="K4" s="24"/>
    </row>
    <row r="5" spans="1:13" x14ac:dyDescent="0.35">
      <c r="A5" s="3">
        <v>45629</v>
      </c>
      <c r="B5" s="5">
        <v>250000</v>
      </c>
      <c r="C5" s="4" t="s">
        <v>9</v>
      </c>
      <c r="D5" s="4" t="s">
        <v>6</v>
      </c>
      <c r="E5" s="4">
        <v>50</v>
      </c>
      <c r="F5" s="4">
        <v>5000</v>
      </c>
      <c r="G5">
        <v>750</v>
      </c>
      <c r="I5" t="str" cm="1">
        <f t="array" ref="I5:K9">_xlfn.TAKE(_xlfn._xlws.SORT(C:E, 3, -1),5)</f>
        <v>Producto</v>
      </c>
      <c r="J5" t="str">
        <v>Categoría</v>
      </c>
      <c r="K5" t="str">
        <v>Cantidad Vendida</v>
      </c>
    </row>
    <row r="6" spans="1:13" x14ac:dyDescent="0.35">
      <c r="A6" s="3">
        <v>45630</v>
      </c>
      <c r="B6" s="5">
        <v>12500</v>
      </c>
      <c r="C6" s="4" t="s">
        <v>10</v>
      </c>
      <c r="D6" s="4" t="s">
        <v>8</v>
      </c>
      <c r="E6" s="4">
        <v>25</v>
      </c>
      <c r="F6" s="4">
        <v>500</v>
      </c>
      <c r="G6">
        <v>75</v>
      </c>
      <c r="I6" t="str">
        <v>Cámara</v>
      </c>
      <c r="J6" t="str">
        <v>Electrónica</v>
      </c>
      <c r="K6">
        <v>99</v>
      </c>
    </row>
    <row r="7" spans="1:13" x14ac:dyDescent="0.35">
      <c r="A7" s="3">
        <v>45636</v>
      </c>
      <c r="B7" s="5">
        <v>180000</v>
      </c>
      <c r="C7" s="4" t="s">
        <v>16</v>
      </c>
      <c r="D7" s="4" t="s">
        <v>6</v>
      </c>
      <c r="E7" s="4">
        <v>45</v>
      </c>
      <c r="F7" s="4">
        <v>4000</v>
      </c>
      <c r="G7">
        <v>600</v>
      </c>
      <c r="I7" t="str">
        <v>Smartphone</v>
      </c>
      <c r="J7" t="str">
        <v>Electrónica</v>
      </c>
      <c r="K7">
        <v>99</v>
      </c>
    </row>
    <row r="8" spans="1:13" x14ac:dyDescent="0.35">
      <c r="A8" s="3">
        <v>45632</v>
      </c>
      <c r="B8" s="5">
        <v>4000</v>
      </c>
      <c r="C8" s="4" t="s">
        <v>12</v>
      </c>
      <c r="D8" s="4" t="s">
        <v>8</v>
      </c>
      <c r="E8" s="4">
        <v>20</v>
      </c>
      <c r="F8" s="4">
        <v>200</v>
      </c>
      <c r="G8">
        <v>0</v>
      </c>
      <c r="I8" t="str">
        <v>Pantunfla</v>
      </c>
      <c r="J8" t="str">
        <v>Zapatos</v>
      </c>
      <c r="K8">
        <v>98</v>
      </c>
    </row>
    <row r="9" spans="1:13" x14ac:dyDescent="0.35">
      <c r="A9" s="3">
        <v>45633</v>
      </c>
      <c r="B9" s="5">
        <v>160000</v>
      </c>
      <c r="C9" s="4" t="s">
        <v>13</v>
      </c>
      <c r="D9" s="4" t="s">
        <v>6</v>
      </c>
      <c r="E9" s="4">
        <v>40</v>
      </c>
      <c r="F9" s="4">
        <v>4000</v>
      </c>
      <c r="G9">
        <v>600</v>
      </c>
      <c r="I9" t="str">
        <v>Pantunfla</v>
      </c>
      <c r="J9" t="str">
        <v>Zapatos</v>
      </c>
      <c r="K9">
        <v>98</v>
      </c>
    </row>
    <row r="10" spans="1:13" x14ac:dyDescent="0.35">
      <c r="A10" s="3">
        <v>45634</v>
      </c>
      <c r="B10" s="5">
        <v>6000</v>
      </c>
      <c r="C10" s="4" t="s">
        <v>14</v>
      </c>
      <c r="D10" s="4" t="s">
        <v>8</v>
      </c>
      <c r="E10" s="4">
        <v>10</v>
      </c>
      <c r="F10" s="4">
        <v>600</v>
      </c>
      <c r="G10">
        <v>0</v>
      </c>
    </row>
    <row r="11" spans="1:13" x14ac:dyDescent="0.35">
      <c r="A11" s="3">
        <v>45635</v>
      </c>
      <c r="B11" s="5">
        <v>70000</v>
      </c>
      <c r="C11" s="4" t="s">
        <v>15</v>
      </c>
      <c r="D11" s="4" t="s">
        <v>6</v>
      </c>
      <c r="E11" s="4">
        <v>35</v>
      </c>
      <c r="F11" s="4">
        <v>2000</v>
      </c>
      <c r="G11">
        <v>300</v>
      </c>
    </row>
    <row r="12" spans="1:13" x14ac:dyDescent="0.35">
      <c r="A12" s="3">
        <v>45627</v>
      </c>
      <c r="B12" s="5">
        <v>360000</v>
      </c>
      <c r="C12" s="4" t="s">
        <v>5</v>
      </c>
      <c r="D12" s="4" t="s">
        <v>6</v>
      </c>
      <c r="E12" s="4">
        <v>30</v>
      </c>
      <c r="F12" s="4">
        <v>12000</v>
      </c>
      <c r="G12">
        <v>1800</v>
      </c>
    </row>
    <row r="13" spans="1:13" x14ac:dyDescent="0.35">
      <c r="A13" s="2">
        <v>45622</v>
      </c>
      <c r="B13" s="5">
        <v>60000</v>
      </c>
      <c r="C13" t="s">
        <v>5</v>
      </c>
      <c r="D13" t="s">
        <v>6</v>
      </c>
      <c r="E13">
        <v>5</v>
      </c>
      <c r="F13">
        <v>12000</v>
      </c>
      <c r="G13">
        <v>0</v>
      </c>
    </row>
    <row r="14" spans="1:13" x14ac:dyDescent="0.35">
      <c r="A14" s="2">
        <v>45321</v>
      </c>
      <c r="B14" s="5">
        <v>10200</v>
      </c>
      <c r="C14" t="s">
        <v>14</v>
      </c>
      <c r="D14" t="s">
        <v>8</v>
      </c>
      <c r="E14">
        <v>17</v>
      </c>
      <c r="F14">
        <v>600</v>
      </c>
      <c r="G14">
        <v>0</v>
      </c>
    </row>
    <row r="15" spans="1:13" x14ac:dyDescent="0.35">
      <c r="A15" s="2">
        <v>45603</v>
      </c>
      <c r="B15" s="5">
        <v>39000</v>
      </c>
      <c r="C15" t="s">
        <v>14</v>
      </c>
      <c r="D15" t="s">
        <v>8</v>
      </c>
      <c r="E15">
        <v>65</v>
      </c>
      <c r="F15">
        <v>600</v>
      </c>
      <c r="G15">
        <v>90</v>
      </c>
    </row>
    <row r="16" spans="1:13" x14ac:dyDescent="0.35">
      <c r="A16" s="2">
        <v>45601</v>
      </c>
      <c r="B16" s="5">
        <v>10200</v>
      </c>
      <c r="C16" t="s">
        <v>12</v>
      </c>
      <c r="D16" t="s">
        <v>8</v>
      </c>
      <c r="E16">
        <v>51</v>
      </c>
      <c r="F16">
        <v>200</v>
      </c>
      <c r="G16">
        <v>30</v>
      </c>
    </row>
    <row r="17" spans="1:7" x14ac:dyDescent="0.35">
      <c r="A17" s="2">
        <v>45520</v>
      </c>
      <c r="B17" s="5">
        <v>18400</v>
      </c>
      <c r="C17" t="s">
        <v>12</v>
      </c>
      <c r="D17" t="s">
        <v>8</v>
      </c>
      <c r="E17">
        <v>92</v>
      </c>
      <c r="F17">
        <v>200</v>
      </c>
      <c r="G17">
        <v>30</v>
      </c>
    </row>
    <row r="18" spans="1:7" x14ac:dyDescent="0.35">
      <c r="A18" s="2">
        <v>45587</v>
      </c>
      <c r="B18" s="5">
        <v>261000</v>
      </c>
      <c r="C18" t="s">
        <v>11</v>
      </c>
      <c r="D18" t="s">
        <v>6</v>
      </c>
      <c r="E18">
        <v>87</v>
      </c>
      <c r="F18">
        <v>3000</v>
      </c>
      <c r="G18">
        <v>450</v>
      </c>
    </row>
    <row r="19" spans="1:7" x14ac:dyDescent="0.35">
      <c r="A19" s="2">
        <v>45372</v>
      </c>
      <c r="B19" s="5">
        <v>315000</v>
      </c>
      <c r="C19" t="s">
        <v>7</v>
      </c>
      <c r="D19" t="s">
        <v>8</v>
      </c>
      <c r="E19">
        <v>90</v>
      </c>
      <c r="F19">
        <v>3500</v>
      </c>
      <c r="G19">
        <v>525</v>
      </c>
    </row>
    <row r="20" spans="1:7" x14ac:dyDescent="0.35">
      <c r="A20" s="2">
        <v>45642</v>
      </c>
      <c r="B20" s="5">
        <v>8000</v>
      </c>
      <c r="C20" t="s">
        <v>10</v>
      </c>
      <c r="D20" t="s">
        <v>8</v>
      </c>
      <c r="E20">
        <v>16</v>
      </c>
      <c r="F20">
        <v>500</v>
      </c>
      <c r="G20">
        <v>0</v>
      </c>
    </row>
    <row r="21" spans="1:7" x14ac:dyDescent="0.35">
      <c r="A21" s="2">
        <v>45517</v>
      </c>
      <c r="B21" s="5">
        <v>400</v>
      </c>
      <c r="C21" t="s">
        <v>12</v>
      </c>
      <c r="D21" t="s">
        <v>8</v>
      </c>
      <c r="E21">
        <v>2</v>
      </c>
      <c r="F21">
        <v>200</v>
      </c>
      <c r="G21">
        <v>0</v>
      </c>
    </row>
    <row r="22" spans="1:7" x14ac:dyDescent="0.35">
      <c r="A22" s="2">
        <v>45403</v>
      </c>
      <c r="B22" s="5">
        <v>312000</v>
      </c>
      <c r="C22" t="s">
        <v>5</v>
      </c>
      <c r="D22" t="s">
        <v>6</v>
      </c>
      <c r="E22">
        <v>26</v>
      </c>
      <c r="F22">
        <v>12000</v>
      </c>
      <c r="G22">
        <v>1800</v>
      </c>
    </row>
    <row r="23" spans="1:7" x14ac:dyDescent="0.35">
      <c r="A23" s="2">
        <v>45468</v>
      </c>
      <c r="B23" s="5">
        <v>252000</v>
      </c>
      <c r="C23" t="s">
        <v>5</v>
      </c>
      <c r="D23" t="s">
        <v>6</v>
      </c>
      <c r="E23">
        <v>21</v>
      </c>
      <c r="F23">
        <v>12000</v>
      </c>
      <c r="G23">
        <v>1800</v>
      </c>
    </row>
    <row r="24" spans="1:7" x14ac:dyDescent="0.35">
      <c r="A24" s="2">
        <v>45633</v>
      </c>
      <c r="B24" s="5">
        <v>600000</v>
      </c>
      <c r="C24" t="s">
        <v>5</v>
      </c>
      <c r="D24" t="s">
        <v>6</v>
      </c>
      <c r="E24">
        <v>50</v>
      </c>
      <c r="F24">
        <v>12000</v>
      </c>
      <c r="G24">
        <v>1800</v>
      </c>
    </row>
    <row r="25" spans="1:7" x14ac:dyDescent="0.35">
      <c r="A25" s="2">
        <v>45570</v>
      </c>
      <c r="B25" s="5">
        <v>732000</v>
      </c>
      <c r="C25" t="s">
        <v>5</v>
      </c>
      <c r="D25" t="s">
        <v>6</v>
      </c>
      <c r="E25">
        <v>61</v>
      </c>
      <c r="F25">
        <v>12000</v>
      </c>
      <c r="G25">
        <v>1800</v>
      </c>
    </row>
    <row r="26" spans="1:7" x14ac:dyDescent="0.35">
      <c r="A26" s="2">
        <v>45500</v>
      </c>
      <c r="B26" s="5">
        <v>15600</v>
      </c>
      <c r="C26" t="s">
        <v>12</v>
      </c>
      <c r="D26" t="s">
        <v>8</v>
      </c>
      <c r="E26">
        <v>78</v>
      </c>
      <c r="F26">
        <v>200</v>
      </c>
      <c r="G26">
        <v>30</v>
      </c>
    </row>
    <row r="27" spans="1:7" x14ac:dyDescent="0.35">
      <c r="A27" s="2">
        <v>45308</v>
      </c>
      <c r="B27" s="5">
        <v>19600</v>
      </c>
      <c r="C27" t="s">
        <v>25</v>
      </c>
      <c r="D27" t="s">
        <v>26</v>
      </c>
      <c r="E27">
        <v>98</v>
      </c>
      <c r="F27">
        <v>200</v>
      </c>
      <c r="G27">
        <v>30</v>
      </c>
    </row>
    <row r="28" spans="1:7" x14ac:dyDescent="0.35">
      <c r="A28" s="2">
        <v>45567</v>
      </c>
      <c r="B28" s="5">
        <v>94000</v>
      </c>
      <c r="C28" t="s">
        <v>15</v>
      </c>
      <c r="D28" t="s">
        <v>6</v>
      </c>
      <c r="E28">
        <v>47</v>
      </c>
      <c r="F28">
        <v>2000</v>
      </c>
      <c r="G28">
        <v>300</v>
      </c>
    </row>
    <row r="29" spans="1:7" x14ac:dyDescent="0.35">
      <c r="A29" s="2">
        <v>45586</v>
      </c>
      <c r="B29" s="5">
        <v>267000</v>
      </c>
      <c r="C29" t="s">
        <v>11</v>
      </c>
      <c r="D29" t="s">
        <v>6</v>
      </c>
      <c r="E29">
        <v>89</v>
      </c>
      <c r="F29">
        <v>3000</v>
      </c>
      <c r="G29">
        <v>450</v>
      </c>
    </row>
    <row r="30" spans="1:7" x14ac:dyDescent="0.35">
      <c r="A30" s="2">
        <v>45410</v>
      </c>
      <c r="B30" s="5">
        <v>396000</v>
      </c>
      <c r="C30" t="s">
        <v>5</v>
      </c>
      <c r="D30" t="s">
        <v>6</v>
      </c>
      <c r="E30">
        <v>33</v>
      </c>
      <c r="F30">
        <v>12000</v>
      </c>
      <c r="G30">
        <v>1800</v>
      </c>
    </row>
    <row r="31" spans="1:7" x14ac:dyDescent="0.35">
      <c r="A31" s="2">
        <v>45512</v>
      </c>
      <c r="B31" s="5">
        <v>148000</v>
      </c>
      <c r="C31" t="s">
        <v>16</v>
      </c>
      <c r="D31" t="s">
        <v>6</v>
      </c>
      <c r="E31">
        <v>37</v>
      </c>
      <c r="F31">
        <v>4000</v>
      </c>
      <c r="G31">
        <v>600</v>
      </c>
    </row>
    <row r="32" spans="1:7" x14ac:dyDescent="0.35">
      <c r="A32" s="2">
        <v>45447</v>
      </c>
      <c r="B32" s="5">
        <v>273000</v>
      </c>
      <c r="C32" t="s">
        <v>11</v>
      </c>
      <c r="D32" t="s">
        <v>6</v>
      </c>
      <c r="E32">
        <v>91</v>
      </c>
      <c r="F32">
        <v>3000</v>
      </c>
      <c r="G32">
        <v>450</v>
      </c>
    </row>
    <row r="33" spans="1:7" x14ac:dyDescent="0.35">
      <c r="A33" s="2">
        <v>45579</v>
      </c>
      <c r="B33" s="5">
        <v>396000</v>
      </c>
      <c r="C33" t="s">
        <v>13</v>
      </c>
      <c r="D33" t="s">
        <v>6</v>
      </c>
      <c r="E33">
        <v>99</v>
      </c>
      <c r="F33">
        <v>4000</v>
      </c>
      <c r="G33">
        <v>600</v>
      </c>
    </row>
    <row r="34" spans="1:7" x14ac:dyDescent="0.35">
      <c r="A34" s="2">
        <v>45539</v>
      </c>
      <c r="B34" s="5">
        <v>54600</v>
      </c>
      <c r="C34" t="s">
        <v>14</v>
      </c>
      <c r="D34" t="s">
        <v>8</v>
      </c>
      <c r="E34">
        <v>91</v>
      </c>
      <c r="F34">
        <v>600</v>
      </c>
      <c r="G34">
        <v>90</v>
      </c>
    </row>
    <row r="35" spans="1:7" x14ac:dyDescent="0.35">
      <c r="A35" s="2">
        <v>45466</v>
      </c>
      <c r="B35" s="5">
        <v>600</v>
      </c>
      <c r="C35" t="s">
        <v>12</v>
      </c>
      <c r="D35" t="s">
        <v>8</v>
      </c>
      <c r="E35">
        <v>3</v>
      </c>
      <c r="F35">
        <v>200</v>
      </c>
      <c r="G35">
        <v>0</v>
      </c>
    </row>
    <row r="36" spans="1:7" x14ac:dyDescent="0.35">
      <c r="A36" s="2">
        <v>45601</v>
      </c>
      <c r="B36" s="5">
        <v>235000</v>
      </c>
      <c r="C36" t="s">
        <v>9</v>
      </c>
      <c r="D36" t="s">
        <v>6</v>
      </c>
      <c r="E36">
        <v>47</v>
      </c>
      <c r="F36">
        <v>5000</v>
      </c>
      <c r="G36">
        <v>750</v>
      </c>
    </row>
    <row r="37" spans="1:7" x14ac:dyDescent="0.35">
      <c r="A37" s="2">
        <v>45520</v>
      </c>
      <c r="B37" s="5">
        <v>600</v>
      </c>
      <c r="C37" t="s">
        <v>12</v>
      </c>
      <c r="D37" t="s">
        <v>8</v>
      </c>
      <c r="E37">
        <v>3</v>
      </c>
      <c r="F37">
        <v>200</v>
      </c>
      <c r="G37">
        <v>0</v>
      </c>
    </row>
    <row r="38" spans="1:7" x14ac:dyDescent="0.35">
      <c r="A38" s="2">
        <v>45485</v>
      </c>
      <c r="B38" s="5">
        <v>14800</v>
      </c>
      <c r="C38" t="s">
        <v>12</v>
      </c>
      <c r="D38" t="s">
        <v>8</v>
      </c>
      <c r="E38">
        <v>74</v>
      </c>
      <c r="F38">
        <v>200</v>
      </c>
      <c r="G38">
        <v>30</v>
      </c>
    </row>
    <row r="39" spans="1:7" x14ac:dyDescent="0.35">
      <c r="A39" s="2">
        <v>45434</v>
      </c>
      <c r="B39" s="5">
        <v>17800</v>
      </c>
      <c r="C39" t="s">
        <v>25</v>
      </c>
      <c r="D39" t="s">
        <v>26</v>
      </c>
      <c r="E39">
        <v>89</v>
      </c>
      <c r="F39">
        <v>200</v>
      </c>
      <c r="G39">
        <v>30</v>
      </c>
    </row>
    <row r="40" spans="1:7" x14ac:dyDescent="0.35">
      <c r="A40" s="2">
        <v>45556</v>
      </c>
      <c r="B40" s="5">
        <v>1092000</v>
      </c>
      <c r="C40" t="s">
        <v>5</v>
      </c>
      <c r="D40" t="s">
        <v>6</v>
      </c>
      <c r="E40">
        <v>91</v>
      </c>
      <c r="F40">
        <v>12000</v>
      </c>
      <c r="G40">
        <v>1800</v>
      </c>
    </row>
    <row r="41" spans="1:7" x14ac:dyDescent="0.35">
      <c r="A41" s="2">
        <v>45428</v>
      </c>
      <c r="B41" s="5">
        <v>145000</v>
      </c>
      <c r="C41" t="s">
        <v>9</v>
      </c>
      <c r="D41" t="s">
        <v>6</v>
      </c>
      <c r="E41">
        <v>29</v>
      </c>
      <c r="F41">
        <v>5000</v>
      </c>
      <c r="G41">
        <v>750</v>
      </c>
    </row>
    <row r="42" spans="1:7" x14ac:dyDescent="0.35">
      <c r="A42" s="2">
        <v>45471</v>
      </c>
      <c r="B42" s="5">
        <v>16400</v>
      </c>
      <c r="C42" t="s">
        <v>25</v>
      </c>
      <c r="D42" t="s">
        <v>26</v>
      </c>
      <c r="E42">
        <v>82</v>
      </c>
      <c r="F42">
        <v>200</v>
      </c>
      <c r="G42">
        <v>30</v>
      </c>
    </row>
    <row r="43" spans="1:7" x14ac:dyDescent="0.35">
      <c r="A43" s="2">
        <v>45434</v>
      </c>
      <c r="B43" s="5">
        <v>160000</v>
      </c>
      <c r="C43" t="s">
        <v>16</v>
      </c>
      <c r="D43" t="s">
        <v>6</v>
      </c>
      <c r="E43">
        <v>40</v>
      </c>
      <c r="F43">
        <v>4000</v>
      </c>
      <c r="G43">
        <v>600</v>
      </c>
    </row>
    <row r="44" spans="1:7" x14ac:dyDescent="0.35">
      <c r="A44" s="2">
        <v>45310</v>
      </c>
      <c r="B44" s="5">
        <v>264000</v>
      </c>
      <c r="C44" t="s">
        <v>5</v>
      </c>
      <c r="D44" t="s">
        <v>6</v>
      </c>
      <c r="E44">
        <v>22</v>
      </c>
      <c r="F44">
        <v>12000</v>
      </c>
      <c r="G44">
        <v>1800</v>
      </c>
    </row>
    <row r="45" spans="1:7" x14ac:dyDescent="0.35">
      <c r="A45" s="2">
        <v>45524</v>
      </c>
      <c r="B45" s="5">
        <v>420000</v>
      </c>
      <c r="C45" t="s">
        <v>5</v>
      </c>
      <c r="D45" t="s">
        <v>6</v>
      </c>
      <c r="E45">
        <v>35</v>
      </c>
      <c r="F45">
        <v>12000</v>
      </c>
      <c r="G45">
        <v>1800</v>
      </c>
    </row>
    <row r="46" spans="1:7" x14ac:dyDescent="0.35">
      <c r="A46" s="2">
        <v>45654</v>
      </c>
      <c r="B46" s="5">
        <v>372000</v>
      </c>
      <c r="C46" t="s">
        <v>5</v>
      </c>
      <c r="D46" t="s">
        <v>6</v>
      </c>
      <c r="E46">
        <v>31</v>
      </c>
      <c r="F46">
        <v>12000</v>
      </c>
      <c r="G46">
        <v>1800</v>
      </c>
    </row>
    <row r="47" spans="1:7" x14ac:dyDescent="0.35">
      <c r="A47" s="2">
        <v>45314</v>
      </c>
      <c r="B47" s="5">
        <v>168000</v>
      </c>
      <c r="C47" t="s">
        <v>5</v>
      </c>
      <c r="D47" t="s">
        <v>6</v>
      </c>
      <c r="E47">
        <v>14</v>
      </c>
      <c r="F47">
        <v>12000</v>
      </c>
      <c r="G47">
        <v>0</v>
      </c>
    </row>
    <row r="48" spans="1:7" x14ac:dyDescent="0.35">
      <c r="A48" s="2">
        <v>45436</v>
      </c>
      <c r="B48" s="5">
        <v>2000</v>
      </c>
      <c r="C48" t="s">
        <v>25</v>
      </c>
      <c r="D48" t="s">
        <v>26</v>
      </c>
      <c r="E48">
        <v>10</v>
      </c>
      <c r="F48">
        <v>200</v>
      </c>
      <c r="G48">
        <v>0</v>
      </c>
    </row>
    <row r="49" spans="1:7" x14ac:dyDescent="0.35">
      <c r="A49" s="2">
        <v>45654</v>
      </c>
      <c r="B49" s="5">
        <v>134000</v>
      </c>
      <c r="C49" t="s">
        <v>15</v>
      </c>
      <c r="D49" t="s">
        <v>6</v>
      </c>
      <c r="E49">
        <v>67</v>
      </c>
      <c r="F49">
        <v>2000</v>
      </c>
      <c r="G49">
        <v>300</v>
      </c>
    </row>
    <row r="50" spans="1:7" x14ac:dyDescent="0.35">
      <c r="A50" s="2">
        <v>45344</v>
      </c>
      <c r="B50" s="5">
        <v>213500</v>
      </c>
      <c r="C50" t="s">
        <v>7</v>
      </c>
      <c r="D50" t="s">
        <v>8</v>
      </c>
      <c r="E50">
        <v>61</v>
      </c>
      <c r="F50">
        <v>3500</v>
      </c>
      <c r="G50">
        <v>525</v>
      </c>
    </row>
    <row r="51" spans="1:7" x14ac:dyDescent="0.35">
      <c r="A51" s="2">
        <v>45560</v>
      </c>
      <c r="B51" s="5">
        <v>16000</v>
      </c>
      <c r="C51" t="s">
        <v>13</v>
      </c>
      <c r="D51" t="s">
        <v>6</v>
      </c>
      <c r="E51">
        <v>4</v>
      </c>
      <c r="F51">
        <v>4000</v>
      </c>
      <c r="G51">
        <v>0</v>
      </c>
    </row>
    <row r="52" spans="1:7" x14ac:dyDescent="0.35">
      <c r="A52" s="2">
        <v>45403</v>
      </c>
      <c r="B52" s="5">
        <v>28800</v>
      </c>
      <c r="C52" t="s">
        <v>14</v>
      </c>
      <c r="D52" t="s">
        <v>8</v>
      </c>
      <c r="E52">
        <v>48</v>
      </c>
      <c r="F52">
        <v>600</v>
      </c>
      <c r="G52">
        <v>90</v>
      </c>
    </row>
    <row r="53" spans="1:7" x14ac:dyDescent="0.35">
      <c r="A53" s="2">
        <v>45466</v>
      </c>
      <c r="B53" s="5">
        <v>23400</v>
      </c>
      <c r="C53" t="s">
        <v>14</v>
      </c>
      <c r="D53" t="s">
        <v>8</v>
      </c>
      <c r="E53">
        <v>39</v>
      </c>
      <c r="F53">
        <v>600</v>
      </c>
      <c r="G53">
        <v>90</v>
      </c>
    </row>
    <row r="54" spans="1:7" x14ac:dyDescent="0.35">
      <c r="A54" s="2">
        <v>45461</v>
      </c>
      <c r="B54" s="5">
        <v>2200</v>
      </c>
      <c r="C54" t="s">
        <v>12</v>
      </c>
      <c r="D54" t="s">
        <v>8</v>
      </c>
      <c r="E54">
        <v>11</v>
      </c>
      <c r="F54">
        <v>200</v>
      </c>
      <c r="G54">
        <v>0</v>
      </c>
    </row>
    <row r="55" spans="1:7" x14ac:dyDescent="0.35">
      <c r="A55" s="2">
        <v>45301</v>
      </c>
      <c r="B55" s="5">
        <v>6000</v>
      </c>
      <c r="C55" t="s">
        <v>14</v>
      </c>
      <c r="D55" t="s">
        <v>8</v>
      </c>
      <c r="E55">
        <v>10</v>
      </c>
      <c r="F55">
        <v>600</v>
      </c>
      <c r="G55">
        <v>0</v>
      </c>
    </row>
    <row r="56" spans="1:7" x14ac:dyDescent="0.35">
      <c r="A56" s="2">
        <v>45525</v>
      </c>
      <c r="B56" s="5">
        <v>44000</v>
      </c>
      <c r="C56" t="s">
        <v>15</v>
      </c>
      <c r="D56" t="s">
        <v>6</v>
      </c>
      <c r="E56">
        <v>22</v>
      </c>
      <c r="F56">
        <v>2000</v>
      </c>
      <c r="G56">
        <v>300</v>
      </c>
    </row>
    <row r="57" spans="1:7" x14ac:dyDescent="0.35">
      <c r="A57" s="2">
        <v>45374</v>
      </c>
      <c r="B57" s="5">
        <v>1152000</v>
      </c>
      <c r="C57" t="s">
        <v>5</v>
      </c>
      <c r="D57" t="s">
        <v>6</v>
      </c>
      <c r="E57">
        <v>96</v>
      </c>
      <c r="F57">
        <v>12000</v>
      </c>
      <c r="G57">
        <v>1800</v>
      </c>
    </row>
    <row r="58" spans="1:7" x14ac:dyDescent="0.35">
      <c r="A58" s="2">
        <v>45495</v>
      </c>
      <c r="B58" s="5">
        <v>52000</v>
      </c>
      <c r="C58" t="s">
        <v>13</v>
      </c>
      <c r="D58" t="s">
        <v>6</v>
      </c>
      <c r="E58">
        <v>13</v>
      </c>
      <c r="F58">
        <v>4000</v>
      </c>
      <c r="G58">
        <v>0</v>
      </c>
    </row>
    <row r="59" spans="1:7" x14ac:dyDescent="0.35">
      <c r="A59" s="2">
        <v>45637</v>
      </c>
      <c r="B59" s="5">
        <v>9000</v>
      </c>
      <c r="C59" t="s">
        <v>25</v>
      </c>
      <c r="D59" t="s">
        <v>26</v>
      </c>
      <c r="E59">
        <v>45</v>
      </c>
      <c r="F59">
        <v>200</v>
      </c>
      <c r="G59">
        <v>30</v>
      </c>
    </row>
    <row r="60" spans="1:7" x14ac:dyDescent="0.35">
      <c r="A60" s="2">
        <v>45307</v>
      </c>
      <c r="B60" s="5">
        <v>297000</v>
      </c>
      <c r="C60" t="s">
        <v>11</v>
      </c>
      <c r="D60" t="s">
        <v>6</v>
      </c>
      <c r="E60">
        <v>99</v>
      </c>
      <c r="F60">
        <v>3000</v>
      </c>
      <c r="G60">
        <v>450</v>
      </c>
    </row>
    <row r="61" spans="1:7" x14ac:dyDescent="0.35">
      <c r="A61" s="2">
        <v>45320</v>
      </c>
      <c r="B61" s="5">
        <v>60000</v>
      </c>
      <c r="C61" t="s">
        <v>11</v>
      </c>
      <c r="D61" t="s">
        <v>6</v>
      </c>
      <c r="E61">
        <v>20</v>
      </c>
      <c r="F61">
        <v>3000</v>
      </c>
      <c r="G61">
        <v>0</v>
      </c>
    </row>
    <row r="62" spans="1:7" x14ac:dyDescent="0.35">
      <c r="A62" s="2">
        <v>45565</v>
      </c>
      <c r="B62" s="5">
        <v>11800</v>
      </c>
      <c r="C62" t="s">
        <v>12</v>
      </c>
      <c r="D62" t="s">
        <v>8</v>
      </c>
      <c r="E62">
        <v>59</v>
      </c>
      <c r="F62">
        <v>200</v>
      </c>
      <c r="G62">
        <v>30</v>
      </c>
    </row>
    <row r="63" spans="1:7" x14ac:dyDescent="0.35">
      <c r="A63" s="2">
        <v>45523</v>
      </c>
      <c r="B63" s="5">
        <v>172000</v>
      </c>
      <c r="C63" t="s">
        <v>15</v>
      </c>
      <c r="D63" t="s">
        <v>6</v>
      </c>
      <c r="E63">
        <v>86</v>
      </c>
      <c r="F63">
        <v>2000</v>
      </c>
      <c r="G63">
        <v>300</v>
      </c>
    </row>
    <row r="64" spans="1:7" x14ac:dyDescent="0.35">
      <c r="A64" s="2">
        <v>45371</v>
      </c>
      <c r="B64" s="5">
        <v>14800</v>
      </c>
      <c r="C64" t="s">
        <v>25</v>
      </c>
      <c r="D64" t="s">
        <v>26</v>
      </c>
      <c r="E64">
        <v>74</v>
      </c>
      <c r="F64">
        <v>200</v>
      </c>
      <c r="G64">
        <v>30</v>
      </c>
    </row>
    <row r="65" spans="1:7" x14ac:dyDescent="0.35">
      <c r="A65" s="2">
        <v>45486</v>
      </c>
      <c r="B65" s="5">
        <v>140000</v>
      </c>
      <c r="C65" t="s">
        <v>13</v>
      </c>
      <c r="D65" t="s">
        <v>6</v>
      </c>
      <c r="E65">
        <v>35</v>
      </c>
      <c r="F65">
        <v>4000</v>
      </c>
      <c r="G65">
        <v>600</v>
      </c>
    </row>
    <row r="66" spans="1:7" x14ac:dyDescent="0.35">
      <c r="A66" s="2">
        <v>45594</v>
      </c>
      <c r="B66" s="5">
        <v>5800</v>
      </c>
      <c r="C66" t="s">
        <v>25</v>
      </c>
      <c r="D66" t="s">
        <v>26</v>
      </c>
      <c r="E66">
        <v>29</v>
      </c>
      <c r="F66">
        <v>200</v>
      </c>
      <c r="G66">
        <v>30</v>
      </c>
    </row>
    <row r="67" spans="1:7" x14ac:dyDescent="0.35">
      <c r="A67" s="2">
        <v>45587</v>
      </c>
      <c r="B67" s="5">
        <v>22000</v>
      </c>
      <c r="C67" t="s">
        <v>10</v>
      </c>
      <c r="D67" t="s">
        <v>8</v>
      </c>
      <c r="E67">
        <v>44</v>
      </c>
      <c r="F67">
        <v>500</v>
      </c>
      <c r="G67">
        <v>75</v>
      </c>
    </row>
    <row r="68" spans="1:7" x14ac:dyDescent="0.35">
      <c r="A68" s="2">
        <v>45292</v>
      </c>
      <c r="B68" s="5">
        <v>18400</v>
      </c>
      <c r="C68" t="s">
        <v>12</v>
      </c>
      <c r="D68" t="s">
        <v>8</v>
      </c>
      <c r="E68">
        <v>92</v>
      </c>
      <c r="F68">
        <v>200</v>
      </c>
      <c r="G68">
        <v>30</v>
      </c>
    </row>
    <row r="69" spans="1:7" x14ac:dyDescent="0.35">
      <c r="A69" s="2">
        <v>45369</v>
      </c>
      <c r="B69" s="5">
        <v>256000</v>
      </c>
      <c r="C69" t="s">
        <v>16</v>
      </c>
      <c r="D69" t="s">
        <v>6</v>
      </c>
      <c r="E69">
        <v>64</v>
      </c>
      <c r="F69">
        <v>4000</v>
      </c>
      <c r="G69">
        <v>600</v>
      </c>
    </row>
    <row r="70" spans="1:7" x14ac:dyDescent="0.35">
      <c r="A70" s="2">
        <v>45654</v>
      </c>
      <c r="B70" s="5">
        <v>40000</v>
      </c>
      <c r="C70" t="s">
        <v>15</v>
      </c>
      <c r="D70" t="s">
        <v>6</v>
      </c>
      <c r="E70">
        <v>20</v>
      </c>
      <c r="F70">
        <v>2000</v>
      </c>
      <c r="G70">
        <v>0</v>
      </c>
    </row>
    <row r="71" spans="1:7" x14ac:dyDescent="0.35">
      <c r="A71" s="2">
        <v>45628</v>
      </c>
      <c r="B71" s="5">
        <v>63000</v>
      </c>
      <c r="C71" t="s">
        <v>11</v>
      </c>
      <c r="D71" t="s">
        <v>6</v>
      </c>
      <c r="E71">
        <v>21</v>
      </c>
      <c r="F71">
        <v>3000</v>
      </c>
      <c r="G71">
        <v>450</v>
      </c>
    </row>
    <row r="72" spans="1:7" x14ac:dyDescent="0.35">
      <c r="A72" s="2">
        <v>45366</v>
      </c>
      <c r="B72" s="5">
        <v>84000</v>
      </c>
      <c r="C72" t="s">
        <v>5</v>
      </c>
      <c r="D72" t="s">
        <v>6</v>
      </c>
      <c r="E72">
        <v>7</v>
      </c>
      <c r="F72">
        <v>12000</v>
      </c>
      <c r="G72">
        <v>0</v>
      </c>
    </row>
    <row r="73" spans="1:7" x14ac:dyDescent="0.35">
      <c r="A73" s="2">
        <v>45304</v>
      </c>
      <c r="B73" s="5">
        <v>260000</v>
      </c>
      <c r="C73" t="s">
        <v>9</v>
      </c>
      <c r="D73" t="s">
        <v>6</v>
      </c>
      <c r="E73">
        <v>52</v>
      </c>
      <c r="F73">
        <v>5000</v>
      </c>
      <c r="G73">
        <v>750</v>
      </c>
    </row>
    <row r="74" spans="1:7" x14ac:dyDescent="0.35">
      <c r="A74" s="2">
        <v>45654</v>
      </c>
      <c r="B74" s="5">
        <v>588000</v>
      </c>
      <c r="C74" t="s">
        <v>5</v>
      </c>
      <c r="D74" t="s">
        <v>6</v>
      </c>
      <c r="E74">
        <v>49</v>
      </c>
      <c r="F74">
        <v>12000</v>
      </c>
      <c r="G74">
        <v>1800</v>
      </c>
    </row>
    <row r="75" spans="1:7" x14ac:dyDescent="0.35">
      <c r="A75" s="2">
        <v>45543</v>
      </c>
      <c r="B75" s="5">
        <v>415000</v>
      </c>
      <c r="C75" t="s">
        <v>9</v>
      </c>
      <c r="D75" t="s">
        <v>6</v>
      </c>
      <c r="E75">
        <v>83</v>
      </c>
      <c r="F75">
        <v>5000</v>
      </c>
      <c r="G75">
        <v>750</v>
      </c>
    </row>
    <row r="76" spans="1:7" x14ac:dyDescent="0.35">
      <c r="A76" s="2">
        <v>45314</v>
      </c>
      <c r="B76" s="5">
        <v>212000</v>
      </c>
      <c r="C76" t="s">
        <v>13</v>
      </c>
      <c r="D76" t="s">
        <v>6</v>
      </c>
      <c r="E76">
        <v>53</v>
      </c>
      <c r="F76">
        <v>4000</v>
      </c>
      <c r="G76">
        <v>600</v>
      </c>
    </row>
    <row r="77" spans="1:7" x14ac:dyDescent="0.35">
      <c r="A77" s="2">
        <v>45295</v>
      </c>
      <c r="B77" s="5">
        <v>6800</v>
      </c>
      <c r="C77" t="s">
        <v>25</v>
      </c>
      <c r="D77" t="s">
        <v>26</v>
      </c>
      <c r="E77">
        <v>34</v>
      </c>
      <c r="F77">
        <v>200</v>
      </c>
      <c r="G77">
        <v>30</v>
      </c>
    </row>
    <row r="78" spans="1:7" x14ac:dyDescent="0.35">
      <c r="A78" s="2">
        <v>45493</v>
      </c>
      <c r="B78" s="5">
        <v>100000</v>
      </c>
      <c r="C78" t="s">
        <v>15</v>
      </c>
      <c r="D78" t="s">
        <v>6</v>
      </c>
      <c r="E78">
        <v>50</v>
      </c>
      <c r="F78">
        <v>2000</v>
      </c>
      <c r="G78">
        <v>300</v>
      </c>
    </row>
    <row r="79" spans="1:7" x14ac:dyDescent="0.35">
      <c r="A79" s="2">
        <v>45532</v>
      </c>
      <c r="B79" s="5">
        <v>12600</v>
      </c>
      <c r="C79" t="s">
        <v>25</v>
      </c>
      <c r="D79" t="s">
        <v>26</v>
      </c>
      <c r="E79">
        <v>63</v>
      </c>
      <c r="F79">
        <v>200</v>
      </c>
      <c r="G79">
        <v>30</v>
      </c>
    </row>
    <row r="80" spans="1:7" x14ac:dyDescent="0.35">
      <c r="A80" s="2">
        <v>45439</v>
      </c>
      <c r="B80" s="5">
        <v>5500</v>
      </c>
      <c r="C80" t="s">
        <v>10</v>
      </c>
      <c r="D80" t="s">
        <v>8</v>
      </c>
      <c r="E80">
        <v>11</v>
      </c>
      <c r="F80">
        <v>500</v>
      </c>
      <c r="G80">
        <v>0</v>
      </c>
    </row>
    <row r="81" spans="1:7" x14ac:dyDescent="0.35">
      <c r="A81" s="2">
        <v>45544</v>
      </c>
      <c r="B81" s="5">
        <v>33600</v>
      </c>
      <c r="C81" t="s">
        <v>14</v>
      </c>
      <c r="D81" t="s">
        <v>8</v>
      </c>
      <c r="E81">
        <v>56</v>
      </c>
      <c r="F81">
        <v>600</v>
      </c>
      <c r="G81">
        <v>90</v>
      </c>
    </row>
    <row r="82" spans="1:7" x14ac:dyDescent="0.35">
      <c r="A82" s="2">
        <v>45340</v>
      </c>
      <c r="B82" s="5">
        <v>175000</v>
      </c>
      <c r="C82" t="s">
        <v>9</v>
      </c>
      <c r="D82" t="s">
        <v>6</v>
      </c>
      <c r="E82">
        <v>35</v>
      </c>
      <c r="F82">
        <v>5000</v>
      </c>
      <c r="G82">
        <v>750</v>
      </c>
    </row>
    <row r="83" spans="1:7" x14ac:dyDescent="0.35">
      <c r="A83" s="2">
        <v>45348</v>
      </c>
      <c r="B83" s="5">
        <v>1200</v>
      </c>
      <c r="C83" t="s">
        <v>25</v>
      </c>
      <c r="D83" t="s">
        <v>26</v>
      </c>
      <c r="E83">
        <v>6</v>
      </c>
      <c r="F83">
        <v>200</v>
      </c>
      <c r="G83">
        <v>0</v>
      </c>
    </row>
    <row r="84" spans="1:7" x14ac:dyDescent="0.35">
      <c r="A84" s="2">
        <v>45431</v>
      </c>
      <c r="B84" s="5">
        <v>196000</v>
      </c>
      <c r="C84" t="s">
        <v>15</v>
      </c>
      <c r="D84" t="s">
        <v>6</v>
      </c>
      <c r="E84">
        <v>98</v>
      </c>
      <c r="F84">
        <v>2000</v>
      </c>
      <c r="G84">
        <v>300</v>
      </c>
    </row>
    <row r="85" spans="1:7" x14ac:dyDescent="0.35">
      <c r="A85" s="2">
        <v>45611</v>
      </c>
      <c r="B85" s="5">
        <v>162000</v>
      </c>
      <c r="C85" t="s">
        <v>11</v>
      </c>
      <c r="D85" t="s">
        <v>6</v>
      </c>
      <c r="E85">
        <v>54</v>
      </c>
      <c r="F85">
        <v>3000</v>
      </c>
      <c r="G85">
        <v>450</v>
      </c>
    </row>
    <row r="86" spans="1:7" x14ac:dyDescent="0.35">
      <c r="A86" s="2">
        <v>45641</v>
      </c>
      <c r="B86" s="5">
        <v>328000</v>
      </c>
      <c r="C86" t="s">
        <v>16</v>
      </c>
      <c r="D86" t="s">
        <v>6</v>
      </c>
      <c r="E86">
        <v>82</v>
      </c>
      <c r="F86">
        <v>4000</v>
      </c>
      <c r="G86">
        <v>600</v>
      </c>
    </row>
    <row r="87" spans="1:7" x14ac:dyDescent="0.35">
      <c r="A87" s="2">
        <v>45325</v>
      </c>
      <c r="B87" s="5">
        <v>372000</v>
      </c>
      <c r="C87" t="s">
        <v>13</v>
      </c>
      <c r="D87" t="s">
        <v>6</v>
      </c>
      <c r="E87">
        <v>93</v>
      </c>
      <c r="F87">
        <v>4000</v>
      </c>
      <c r="G87">
        <v>600</v>
      </c>
    </row>
    <row r="88" spans="1:7" x14ac:dyDescent="0.35">
      <c r="A88" s="2">
        <v>45645</v>
      </c>
      <c r="B88" s="5">
        <v>425000</v>
      </c>
      <c r="C88" t="s">
        <v>9</v>
      </c>
      <c r="D88" t="s">
        <v>6</v>
      </c>
      <c r="E88">
        <v>85</v>
      </c>
      <c r="F88">
        <v>5000</v>
      </c>
      <c r="G88">
        <v>750</v>
      </c>
    </row>
    <row r="89" spans="1:7" x14ac:dyDescent="0.35">
      <c r="A89" s="2">
        <v>45619</v>
      </c>
      <c r="B89" s="5">
        <v>455000</v>
      </c>
      <c r="C89" t="s">
        <v>9</v>
      </c>
      <c r="D89" t="s">
        <v>6</v>
      </c>
      <c r="E89">
        <v>91</v>
      </c>
      <c r="F89">
        <v>5000</v>
      </c>
      <c r="G89">
        <v>750</v>
      </c>
    </row>
    <row r="90" spans="1:7" x14ac:dyDescent="0.35">
      <c r="A90" s="2">
        <v>45649</v>
      </c>
      <c r="B90" s="5">
        <v>380000</v>
      </c>
      <c r="C90" t="s">
        <v>16</v>
      </c>
      <c r="D90" t="s">
        <v>6</v>
      </c>
      <c r="E90">
        <v>95</v>
      </c>
      <c r="F90">
        <v>4000</v>
      </c>
      <c r="G90">
        <v>600</v>
      </c>
    </row>
    <row r="91" spans="1:7" x14ac:dyDescent="0.35">
      <c r="A91" s="2">
        <v>45365</v>
      </c>
      <c r="B91" s="5">
        <v>74000</v>
      </c>
      <c r="C91" t="s">
        <v>15</v>
      </c>
      <c r="D91" t="s">
        <v>6</v>
      </c>
      <c r="E91">
        <v>37</v>
      </c>
      <c r="F91">
        <v>2000</v>
      </c>
      <c r="G91">
        <v>300</v>
      </c>
    </row>
    <row r="92" spans="1:7" x14ac:dyDescent="0.35">
      <c r="A92" s="2">
        <v>45529</v>
      </c>
      <c r="B92" s="5">
        <v>12600</v>
      </c>
      <c r="C92" t="s">
        <v>25</v>
      </c>
      <c r="D92" t="s">
        <v>26</v>
      </c>
      <c r="E92">
        <v>63</v>
      </c>
      <c r="F92">
        <v>200</v>
      </c>
      <c r="G92">
        <v>30</v>
      </c>
    </row>
    <row r="93" spans="1:7" x14ac:dyDescent="0.35">
      <c r="A93" s="2">
        <v>45409</v>
      </c>
      <c r="B93" s="5">
        <v>6000</v>
      </c>
      <c r="C93" t="s">
        <v>11</v>
      </c>
      <c r="D93" t="s">
        <v>6</v>
      </c>
      <c r="E93">
        <v>2</v>
      </c>
      <c r="F93">
        <v>3000</v>
      </c>
      <c r="G93">
        <v>0</v>
      </c>
    </row>
    <row r="94" spans="1:7" x14ac:dyDescent="0.35">
      <c r="A94" s="2">
        <v>45475</v>
      </c>
      <c r="B94" s="5">
        <v>23400</v>
      </c>
      <c r="C94" t="s">
        <v>14</v>
      </c>
      <c r="D94" t="s">
        <v>8</v>
      </c>
      <c r="E94">
        <v>39</v>
      </c>
      <c r="F94">
        <v>600</v>
      </c>
      <c r="G94">
        <v>90</v>
      </c>
    </row>
    <row r="95" spans="1:7" x14ac:dyDescent="0.35">
      <c r="A95" s="2">
        <v>45327</v>
      </c>
      <c r="B95" s="5">
        <v>23000</v>
      </c>
      <c r="C95" t="s">
        <v>10</v>
      </c>
      <c r="D95" t="s">
        <v>8</v>
      </c>
      <c r="E95">
        <v>46</v>
      </c>
      <c r="F95">
        <v>500</v>
      </c>
      <c r="G95">
        <v>75</v>
      </c>
    </row>
    <row r="96" spans="1:7" x14ac:dyDescent="0.35">
      <c r="A96" s="2">
        <v>45354</v>
      </c>
      <c r="B96" s="5">
        <v>15000</v>
      </c>
      <c r="C96" t="s">
        <v>10</v>
      </c>
      <c r="D96" t="s">
        <v>8</v>
      </c>
      <c r="E96">
        <v>30</v>
      </c>
      <c r="F96">
        <v>500</v>
      </c>
      <c r="G96">
        <v>75</v>
      </c>
    </row>
    <row r="97" spans="1:7" x14ac:dyDescent="0.35">
      <c r="A97" s="2">
        <v>45527</v>
      </c>
      <c r="B97" s="5">
        <v>200000</v>
      </c>
      <c r="C97" t="s">
        <v>9</v>
      </c>
      <c r="D97" t="s">
        <v>6</v>
      </c>
      <c r="E97">
        <v>40</v>
      </c>
      <c r="F97">
        <v>5000</v>
      </c>
      <c r="G97">
        <v>750</v>
      </c>
    </row>
    <row r="98" spans="1:7" x14ac:dyDescent="0.35">
      <c r="A98" s="2">
        <v>45471</v>
      </c>
      <c r="B98" s="5">
        <v>7400</v>
      </c>
      <c r="C98" t="s">
        <v>25</v>
      </c>
      <c r="D98" t="s">
        <v>26</v>
      </c>
      <c r="E98">
        <v>37</v>
      </c>
      <c r="F98">
        <v>200</v>
      </c>
      <c r="G98">
        <v>30</v>
      </c>
    </row>
    <row r="99" spans="1:7" x14ac:dyDescent="0.35">
      <c r="A99" s="2">
        <v>45397</v>
      </c>
      <c r="B99" s="5">
        <v>297500</v>
      </c>
      <c r="C99" t="s">
        <v>7</v>
      </c>
      <c r="D99" t="s">
        <v>8</v>
      </c>
      <c r="E99">
        <v>85</v>
      </c>
      <c r="F99">
        <v>3500</v>
      </c>
      <c r="G99">
        <v>525</v>
      </c>
    </row>
    <row r="100" spans="1:7" x14ac:dyDescent="0.35">
      <c r="A100" s="2">
        <v>45356</v>
      </c>
      <c r="B100" s="5">
        <v>36000</v>
      </c>
      <c r="C100" t="s">
        <v>5</v>
      </c>
      <c r="D100" t="s">
        <v>6</v>
      </c>
      <c r="E100">
        <v>3</v>
      </c>
      <c r="F100">
        <v>12000</v>
      </c>
      <c r="G100">
        <v>0</v>
      </c>
    </row>
  </sheetData>
  <autoFilter ref="A1:G100" xr:uid="{D62FC905-FF8F-45E5-8FF1-194F17275AA4}"/>
  <mergeCells count="1">
    <mergeCell ref="I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4EC-70B8-446D-B412-BC0FB25B0329}">
  <dimension ref="A1:G100"/>
  <sheetViews>
    <sheetView topLeftCell="A15" workbookViewId="0">
      <selection activeCell="F8" sqref="F8"/>
    </sheetView>
  </sheetViews>
  <sheetFormatPr baseColWidth="10" defaultRowHeight="14.5" x14ac:dyDescent="0.35"/>
  <cols>
    <col min="1" max="1" width="10.90625" style="2"/>
    <col min="2" max="2" width="13.7265625" style="18" bestFit="1" customWidth="1"/>
    <col min="4" max="4" width="11.1796875" bestFit="1" customWidth="1"/>
  </cols>
  <sheetData>
    <row r="1" spans="1:7" ht="29" x14ac:dyDescent="0.35">
      <c r="A1" s="14" t="s">
        <v>0</v>
      </c>
      <c r="B1" s="19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</row>
    <row r="2" spans="1:7" x14ac:dyDescent="0.35">
      <c r="A2" s="3">
        <v>45630</v>
      </c>
      <c r="B2" s="5">
        <f t="shared" ref="B2:B7" si="0">E2*F2</f>
        <v>19600</v>
      </c>
      <c r="C2" s="15" t="s">
        <v>25</v>
      </c>
      <c r="D2" s="15" t="s">
        <v>26</v>
      </c>
      <c r="E2" s="4">
        <v>98</v>
      </c>
      <c r="F2" s="20">
        <v>200</v>
      </c>
      <c r="G2">
        <f>IF(E2&gt;20, ((15*F2)/100),0)</f>
        <v>30</v>
      </c>
    </row>
    <row r="3" spans="1:7" x14ac:dyDescent="0.35">
      <c r="A3" s="3">
        <v>45631</v>
      </c>
      <c r="B3" s="5">
        <f>E3*F3</f>
        <v>180000</v>
      </c>
      <c r="C3" s="4" t="s">
        <v>11</v>
      </c>
      <c r="D3" s="4" t="s">
        <v>6</v>
      </c>
      <c r="E3" s="4">
        <v>60</v>
      </c>
      <c r="F3" s="4">
        <v>3000</v>
      </c>
      <c r="G3">
        <f t="shared" ref="G3:G66" si="1">IF(E3&gt;20, ((15*F3)/100),0)</f>
        <v>450</v>
      </c>
    </row>
    <row r="4" spans="1:7" x14ac:dyDescent="0.35">
      <c r="A4" s="3">
        <v>45628</v>
      </c>
      <c r="B4" s="5">
        <f t="shared" si="0"/>
        <v>52500</v>
      </c>
      <c r="C4" s="4" t="s">
        <v>7</v>
      </c>
      <c r="D4" s="4" t="s">
        <v>8</v>
      </c>
      <c r="E4" s="4">
        <v>15</v>
      </c>
      <c r="F4" s="4">
        <v>3500</v>
      </c>
      <c r="G4">
        <f t="shared" si="1"/>
        <v>0</v>
      </c>
    </row>
    <row r="5" spans="1:7" x14ac:dyDescent="0.35">
      <c r="A5" s="3">
        <v>45629</v>
      </c>
      <c r="B5" s="5">
        <f t="shared" si="0"/>
        <v>250000</v>
      </c>
      <c r="C5" s="4" t="s">
        <v>9</v>
      </c>
      <c r="D5" s="4" t="s">
        <v>6</v>
      </c>
      <c r="E5" s="4">
        <v>50</v>
      </c>
      <c r="F5" s="4">
        <v>5000</v>
      </c>
      <c r="G5">
        <f t="shared" si="1"/>
        <v>750</v>
      </c>
    </row>
    <row r="6" spans="1:7" x14ac:dyDescent="0.35">
      <c r="A6" s="3">
        <v>45630</v>
      </c>
      <c r="B6" s="5">
        <f t="shared" si="0"/>
        <v>12500</v>
      </c>
      <c r="C6" s="4" t="s">
        <v>10</v>
      </c>
      <c r="D6" s="4" t="s">
        <v>8</v>
      </c>
      <c r="E6" s="4">
        <v>25</v>
      </c>
      <c r="F6" s="4">
        <v>500</v>
      </c>
      <c r="G6">
        <f t="shared" si="1"/>
        <v>75</v>
      </c>
    </row>
    <row r="7" spans="1:7" x14ac:dyDescent="0.35">
      <c r="A7" s="3">
        <v>45636</v>
      </c>
      <c r="B7" s="5">
        <f t="shared" si="0"/>
        <v>180000</v>
      </c>
      <c r="C7" s="4" t="s">
        <v>16</v>
      </c>
      <c r="D7" s="4" t="s">
        <v>6</v>
      </c>
      <c r="E7" s="4">
        <v>45</v>
      </c>
      <c r="F7" s="4">
        <v>4000</v>
      </c>
      <c r="G7">
        <f t="shared" si="1"/>
        <v>600</v>
      </c>
    </row>
    <row r="8" spans="1:7" x14ac:dyDescent="0.35">
      <c r="A8" s="3">
        <v>45632</v>
      </c>
      <c r="B8" s="5">
        <f>E8*F8</f>
        <v>4000</v>
      </c>
      <c r="C8" s="4" t="s">
        <v>12</v>
      </c>
      <c r="D8" s="4" t="s">
        <v>8</v>
      </c>
      <c r="E8" s="4">
        <v>20</v>
      </c>
      <c r="F8" s="4">
        <v>200</v>
      </c>
      <c r="G8">
        <f t="shared" si="1"/>
        <v>0</v>
      </c>
    </row>
    <row r="9" spans="1:7" x14ac:dyDescent="0.35">
      <c r="A9" s="3">
        <v>45633</v>
      </c>
      <c r="B9" s="5">
        <f>E9*F9</f>
        <v>160000</v>
      </c>
      <c r="C9" s="4" t="s">
        <v>13</v>
      </c>
      <c r="D9" s="4" t="s">
        <v>6</v>
      </c>
      <c r="E9" s="4">
        <v>40</v>
      </c>
      <c r="F9" s="4">
        <v>4000</v>
      </c>
      <c r="G9">
        <f t="shared" si="1"/>
        <v>600</v>
      </c>
    </row>
    <row r="10" spans="1:7" x14ac:dyDescent="0.35">
      <c r="A10" s="3">
        <v>45634</v>
      </c>
      <c r="B10" s="5">
        <f>E10*F10</f>
        <v>6000</v>
      </c>
      <c r="C10" s="4" t="s">
        <v>14</v>
      </c>
      <c r="D10" s="4" t="s">
        <v>8</v>
      </c>
      <c r="E10" s="4">
        <v>10</v>
      </c>
      <c r="F10" s="4">
        <v>600</v>
      </c>
      <c r="G10">
        <f t="shared" si="1"/>
        <v>0</v>
      </c>
    </row>
    <row r="11" spans="1:7" x14ac:dyDescent="0.35">
      <c r="A11" s="3">
        <v>45635</v>
      </c>
      <c r="B11" s="5">
        <f>E11*F11</f>
        <v>70000</v>
      </c>
      <c r="C11" s="4" t="s">
        <v>15</v>
      </c>
      <c r="D11" s="4" t="s">
        <v>6</v>
      </c>
      <c r="E11" s="4">
        <v>35</v>
      </c>
      <c r="F11" s="4">
        <v>2000</v>
      </c>
      <c r="G11">
        <f t="shared" si="1"/>
        <v>300</v>
      </c>
    </row>
    <row r="12" spans="1:7" x14ac:dyDescent="0.35">
      <c r="A12" s="3">
        <v>45627</v>
      </c>
      <c r="B12" s="5">
        <f>E12*F12</f>
        <v>360000</v>
      </c>
      <c r="C12" s="4" t="s">
        <v>5</v>
      </c>
      <c r="D12" s="4" t="s">
        <v>6</v>
      </c>
      <c r="E12" s="4">
        <v>30</v>
      </c>
      <c r="F12" s="4">
        <v>12000</v>
      </c>
      <c r="G12">
        <f t="shared" si="1"/>
        <v>1800</v>
      </c>
    </row>
    <row r="13" spans="1:7" x14ac:dyDescent="0.35">
      <c r="A13" s="2">
        <f t="shared" ref="A13:A76" ca="1" si="2">RANDBETWEEN(DATE(2024,1,1), DATE(2024,12,31))</f>
        <v>45609</v>
      </c>
      <c r="B13" s="5">
        <f t="shared" ref="B13:B76" ca="1" si="3">E13*F13</f>
        <v>335000</v>
      </c>
      <c r="C13" t="str" cm="1">
        <f t="array" aca="1" ref="C13" ca="1">INDEX($C$2:$C$12, RANDBETWEEN(1, COUNTA($C$2:$C$12)))</f>
        <v>Televisor</v>
      </c>
      <c r="D13" t="str">
        <f t="shared" ref="D13:D14" ca="1" si="4">IF(C13="Smartphone","Electrónica",IF(C13="Tablet","Electrónica",IF(C13="Laptop","Electrónica",IF(C13="Cámara","Electrónica",IF(C13="Televisor","Electrónica",IF(C13="Pantunfla","Zapatos",IF(C13="Mesa","Muebles",IF(C13="Escritorio","Muebles",IF(C13="Silla","Muebles",IF(C13="Monitor","Electrónica",IF(C13="Librero","Muebles",0)))))))))))</f>
        <v>Electrónica</v>
      </c>
      <c r="E13">
        <f t="shared" ref="E13:E76" ca="1" si="5">RANDBETWEEN(1, 100)</f>
        <v>67</v>
      </c>
      <c r="F13">
        <f ca="1">_xlfn.XLOOKUP(C13,$C$2:$C$12,$F$2:$F$12,2,0)</f>
        <v>5000</v>
      </c>
      <c r="G13">
        <f t="shared" ca="1" si="1"/>
        <v>750</v>
      </c>
    </row>
    <row r="14" spans="1:7" x14ac:dyDescent="0.35">
      <c r="A14" s="2">
        <f t="shared" ca="1" si="2"/>
        <v>45381</v>
      </c>
      <c r="B14" s="5">
        <f t="shared" ca="1" si="3"/>
        <v>380000</v>
      </c>
      <c r="C14" t="str" cm="1">
        <f t="array" aca="1" ref="C14" ca="1">INDEX($C$2:$C$12, RANDBETWEEN(1, COUNTA($C$2:$C$12)))</f>
        <v>Cámara</v>
      </c>
      <c r="D14" t="str">
        <f t="shared" ca="1" si="4"/>
        <v>Electrónica</v>
      </c>
      <c r="E14">
        <f t="shared" ca="1" si="5"/>
        <v>95</v>
      </c>
      <c r="F14">
        <f t="shared" ref="F14:F77" ca="1" si="6">_xlfn.XLOOKUP(C14,$C$2:$C$12,$F$2:$F$12,2,0)</f>
        <v>4000</v>
      </c>
      <c r="G14">
        <f t="shared" ca="1" si="1"/>
        <v>600</v>
      </c>
    </row>
    <row r="15" spans="1:7" x14ac:dyDescent="0.35">
      <c r="A15" s="2">
        <f t="shared" ca="1" si="2"/>
        <v>45390</v>
      </c>
      <c r="B15" s="5">
        <f t="shared" ca="1" si="3"/>
        <v>128000</v>
      </c>
      <c r="C15" t="str" cm="1">
        <f t="array" aca="1" ref="C15" ca="1">INDEX($C$2:$C$12, RANDBETWEEN(1, COUNTA($C$2:$C$12)))</f>
        <v>Monitor</v>
      </c>
      <c r="D15" t="str">
        <f ca="1">IF(C15="Smartphone","Electrónica",IF(C15="Tablet","Electrónica",IF(C15="Laptop","Electrónica",IF(C15="Cámara","Electrónica",IF(C15="Televisor","Electrónica",IF(C15="Pantunfla","Zapatos",IF(C15="Mesa","Muebles",IF(C15="Escritorio","Muebles",IF(C15="Silla","Muebles",IF(C15="Monitor","Electrónica",IF(C15="Librero","Muebles",0)))))))))))</f>
        <v>Electrónica</v>
      </c>
      <c r="E15">
        <f t="shared" ca="1" si="5"/>
        <v>32</v>
      </c>
      <c r="F15">
        <f t="shared" ca="1" si="6"/>
        <v>4000</v>
      </c>
      <c r="G15">
        <f t="shared" ca="1" si="1"/>
        <v>600</v>
      </c>
    </row>
    <row r="16" spans="1:7" x14ac:dyDescent="0.35">
      <c r="A16" s="2">
        <f t="shared" ca="1" si="2"/>
        <v>45358</v>
      </c>
      <c r="B16" s="5">
        <f t="shared" ca="1" si="3"/>
        <v>128000</v>
      </c>
      <c r="C16" t="str" cm="1">
        <f t="array" aca="1" ref="C16" ca="1">INDEX($C$2:$C$12, RANDBETWEEN(1, COUNTA($C$2:$C$12)))</f>
        <v>Cámara</v>
      </c>
      <c r="D16" t="str">
        <f t="shared" ref="D16:D79" ca="1" si="7">IF(C16="Smartphone","Electrónica",IF(C16="Tablet","Electrónica",IF(C16="Laptop","Electrónica",IF(C16="Cámara","Electrónica",IF(C16="Televisor","Electrónica",IF(C16="Pantunfla","Zapatos",IF(C16="Mesa","Muebles",IF(C16="Escritorio","Muebles",IF(C16="Silla","Muebles",IF(C16="Monitor","Electrónica",IF(C16="Librero","Muebles",0)))))))))))</f>
        <v>Electrónica</v>
      </c>
      <c r="E16">
        <f t="shared" ca="1" si="5"/>
        <v>32</v>
      </c>
      <c r="F16">
        <f t="shared" ca="1" si="6"/>
        <v>4000</v>
      </c>
      <c r="G16">
        <f t="shared" ca="1" si="1"/>
        <v>600</v>
      </c>
    </row>
    <row r="17" spans="1:7" x14ac:dyDescent="0.35">
      <c r="A17" s="2">
        <f t="shared" ca="1" si="2"/>
        <v>45381</v>
      </c>
      <c r="B17" s="5">
        <f t="shared" ca="1" si="3"/>
        <v>12400</v>
      </c>
      <c r="C17" t="str" cm="1">
        <f t="array" aca="1" ref="C17" ca="1">INDEX($C$2:$C$12, RANDBETWEEN(1, COUNTA($C$2:$C$12)))</f>
        <v>Mesa</v>
      </c>
      <c r="D17" t="str">
        <f t="shared" ca="1" si="7"/>
        <v>Muebles</v>
      </c>
      <c r="E17">
        <f t="shared" ca="1" si="5"/>
        <v>62</v>
      </c>
      <c r="F17">
        <f t="shared" ca="1" si="6"/>
        <v>200</v>
      </c>
      <c r="G17">
        <f t="shared" ca="1" si="1"/>
        <v>30</v>
      </c>
    </row>
    <row r="18" spans="1:7" x14ac:dyDescent="0.35">
      <c r="A18" s="2">
        <f t="shared" ca="1" si="2"/>
        <v>45595</v>
      </c>
      <c r="B18" s="5">
        <f t="shared" ca="1" si="3"/>
        <v>3000</v>
      </c>
      <c r="C18" t="str" cm="1">
        <f t="array" aca="1" ref="C18" ca="1">INDEX($C$2:$C$12, RANDBETWEEN(1, COUNTA($C$2:$C$12)))</f>
        <v>Librero</v>
      </c>
      <c r="D18" t="str">
        <f t="shared" ca="1" si="7"/>
        <v>Muebles</v>
      </c>
      <c r="E18">
        <f t="shared" ca="1" si="5"/>
        <v>5</v>
      </c>
      <c r="F18">
        <f t="shared" ca="1" si="6"/>
        <v>600</v>
      </c>
      <c r="G18">
        <f t="shared" ca="1" si="1"/>
        <v>0</v>
      </c>
    </row>
    <row r="19" spans="1:7" x14ac:dyDescent="0.35">
      <c r="A19" s="2">
        <f t="shared" ca="1" si="2"/>
        <v>45364</v>
      </c>
      <c r="B19" s="5">
        <f t="shared" ca="1" si="3"/>
        <v>364000</v>
      </c>
      <c r="C19" t="str" cm="1">
        <f t="array" aca="1" ref="C19" ca="1">INDEX($C$2:$C$12, RANDBETWEEN(1, COUNTA($C$2:$C$12)))</f>
        <v>Monitor</v>
      </c>
      <c r="D19" t="str">
        <f t="shared" ca="1" si="7"/>
        <v>Electrónica</v>
      </c>
      <c r="E19">
        <f t="shared" ca="1" si="5"/>
        <v>91</v>
      </c>
      <c r="F19">
        <f t="shared" ca="1" si="6"/>
        <v>4000</v>
      </c>
      <c r="G19">
        <f t="shared" ca="1" si="1"/>
        <v>600</v>
      </c>
    </row>
    <row r="20" spans="1:7" x14ac:dyDescent="0.35">
      <c r="A20" s="2">
        <f t="shared" ca="1" si="2"/>
        <v>45533</v>
      </c>
      <c r="B20" s="5">
        <f t="shared" ca="1" si="3"/>
        <v>1800</v>
      </c>
      <c r="C20" t="str" cm="1">
        <f t="array" aca="1" ref="C20" ca="1">INDEX($C$2:$C$12, RANDBETWEEN(1, COUNTA($C$2:$C$12)))</f>
        <v>Librero</v>
      </c>
      <c r="D20" t="str">
        <f t="shared" ca="1" si="7"/>
        <v>Muebles</v>
      </c>
      <c r="E20">
        <f t="shared" ca="1" si="5"/>
        <v>3</v>
      </c>
      <c r="F20">
        <f t="shared" ca="1" si="6"/>
        <v>600</v>
      </c>
      <c r="G20">
        <f t="shared" ca="1" si="1"/>
        <v>0</v>
      </c>
    </row>
    <row r="21" spans="1:7" x14ac:dyDescent="0.35">
      <c r="A21" s="2">
        <f t="shared" ca="1" si="2"/>
        <v>45416</v>
      </c>
      <c r="B21" s="5">
        <f t="shared" ca="1" si="3"/>
        <v>38400</v>
      </c>
      <c r="C21" t="str" cm="1">
        <f t="array" aca="1" ref="C21" ca="1">INDEX($C$2:$C$12, RANDBETWEEN(1, COUNTA($C$2:$C$12)))</f>
        <v>Librero</v>
      </c>
      <c r="D21" t="str">
        <f t="shared" ca="1" si="7"/>
        <v>Muebles</v>
      </c>
      <c r="E21">
        <f t="shared" ca="1" si="5"/>
        <v>64</v>
      </c>
      <c r="F21">
        <f t="shared" ca="1" si="6"/>
        <v>600</v>
      </c>
      <c r="G21">
        <f t="shared" ca="1" si="1"/>
        <v>90</v>
      </c>
    </row>
    <row r="22" spans="1:7" x14ac:dyDescent="0.35">
      <c r="A22" s="2">
        <f t="shared" ca="1" si="2"/>
        <v>45378</v>
      </c>
      <c r="B22" s="5">
        <f t="shared" ca="1" si="3"/>
        <v>852000</v>
      </c>
      <c r="C22" t="str" cm="1">
        <f t="array" aca="1" ref="C22" ca="1">INDEX($C$2:$C$12, RANDBETWEEN(1, COUNTA($C$2:$C$12)))</f>
        <v>Laptop</v>
      </c>
      <c r="D22" t="str">
        <f t="shared" ca="1" si="7"/>
        <v>Electrónica</v>
      </c>
      <c r="E22">
        <f t="shared" ca="1" si="5"/>
        <v>71</v>
      </c>
      <c r="F22">
        <f t="shared" ca="1" si="6"/>
        <v>12000</v>
      </c>
      <c r="G22">
        <f t="shared" ca="1" si="1"/>
        <v>1800</v>
      </c>
    </row>
    <row r="23" spans="1:7" x14ac:dyDescent="0.35">
      <c r="A23" s="2">
        <f t="shared" ca="1" si="2"/>
        <v>45618</v>
      </c>
      <c r="B23" s="5">
        <f t="shared" ca="1" si="3"/>
        <v>95000</v>
      </c>
      <c r="C23" t="str" cm="1">
        <f t="array" aca="1" ref="C23" ca="1">INDEX($C$2:$C$12, RANDBETWEEN(1, COUNTA($C$2:$C$12)))</f>
        <v>Televisor</v>
      </c>
      <c r="D23" t="str">
        <f t="shared" ca="1" si="7"/>
        <v>Electrónica</v>
      </c>
      <c r="E23">
        <f t="shared" ca="1" si="5"/>
        <v>19</v>
      </c>
      <c r="F23">
        <f t="shared" ca="1" si="6"/>
        <v>5000</v>
      </c>
      <c r="G23">
        <f t="shared" ca="1" si="1"/>
        <v>0</v>
      </c>
    </row>
    <row r="24" spans="1:7" x14ac:dyDescent="0.35">
      <c r="A24" s="2">
        <f t="shared" ca="1" si="2"/>
        <v>45361</v>
      </c>
      <c r="B24" s="5">
        <f t="shared" ca="1" si="3"/>
        <v>200</v>
      </c>
      <c r="C24" t="str" cm="1">
        <f t="array" aca="1" ref="C24" ca="1">INDEX($C$2:$C$12, RANDBETWEEN(1, COUNTA($C$2:$C$12)))</f>
        <v>Pantunfla</v>
      </c>
      <c r="D24" t="str">
        <f t="shared" ca="1" si="7"/>
        <v>Zapatos</v>
      </c>
      <c r="E24">
        <f t="shared" ca="1" si="5"/>
        <v>1</v>
      </c>
      <c r="F24">
        <f t="shared" ca="1" si="6"/>
        <v>200</v>
      </c>
      <c r="G24">
        <f t="shared" ca="1" si="1"/>
        <v>0</v>
      </c>
    </row>
    <row r="25" spans="1:7" x14ac:dyDescent="0.35">
      <c r="A25" s="2">
        <f t="shared" ca="1" si="2"/>
        <v>45536</v>
      </c>
      <c r="B25" s="5">
        <f t="shared" ca="1" si="3"/>
        <v>280000</v>
      </c>
      <c r="C25" t="str" cm="1">
        <f t="array" aca="1" ref="C25" ca="1">INDEX($C$2:$C$12, RANDBETWEEN(1, COUNTA($C$2:$C$12)))</f>
        <v>Cámara</v>
      </c>
      <c r="D25" t="str">
        <f t="shared" ca="1" si="7"/>
        <v>Electrónica</v>
      </c>
      <c r="E25">
        <f t="shared" ca="1" si="5"/>
        <v>70</v>
      </c>
      <c r="F25">
        <f t="shared" ca="1" si="6"/>
        <v>4000</v>
      </c>
      <c r="G25">
        <f t="shared" ca="1" si="1"/>
        <v>600</v>
      </c>
    </row>
    <row r="26" spans="1:7" x14ac:dyDescent="0.35">
      <c r="A26" s="2">
        <f t="shared" ca="1" si="2"/>
        <v>45374</v>
      </c>
      <c r="B26" s="5">
        <f t="shared" ca="1" si="3"/>
        <v>12000</v>
      </c>
      <c r="C26" t="str" cm="1">
        <f t="array" aca="1" ref="C26" ca="1">INDEX($C$2:$C$12, RANDBETWEEN(1, COUNTA($C$2:$C$12)))</f>
        <v>Monitor</v>
      </c>
      <c r="D26" t="str">
        <f t="shared" ca="1" si="7"/>
        <v>Electrónica</v>
      </c>
      <c r="E26">
        <f t="shared" ca="1" si="5"/>
        <v>3</v>
      </c>
      <c r="F26">
        <f t="shared" ca="1" si="6"/>
        <v>4000</v>
      </c>
      <c r="G26">
        <f t="shared" ca="1" si="1"/>
        <v>0</v>
      </c>
    </row>
    <row r="27" spans="1:7" x14ac:dyDescent="0.35">
      <c r="A27" s="2">
        <f t="shared" ca="1" si="2"/>
        <v>45389</v>
      </c>
      <c r="B27" s="5">
        <f t="shared" ca="1" si="3"/>
        <v>86000</v>
      </c>
      <c r="C27" t="str" cm="1">
        <f t="array" aca="1" ref="C27" ca="1">INDEX($C$2:$C$12, RANDBETWEEN(1, COUNTA($C$2:$C$12)))</f>
        <v>Tablet</v>
      </c>
      <c r="D27" t="str">
        <f t="shared" ca="1" si="7"/>
        <v>Electrónica</v>
      </c>
      <c r="E27">
        <f t="shared" ca="1" si="5"/>
        <v>43</v>
      </c>
      <c r="F27">
        <f t="shared" ca="1" si="6"/>
        <v>2000</v>
      </c>
      <c r="G27">
        <f t="shared" ca="1" si="1"/>
        <v>300</v>
      </c>
    </row>
    <row r="28" spans="1:7" x14ac:dyDescent="0.35">
      <c r="A28" s="2">
        <f t="shared" ca="1" si="2"/>
        <v>45524</v>
      </c>
      <c r="B28" s="5">
        <f t="shared" ca="1" si="3"/>
        <v>392000</v>
      </c>
      <c r="C28" t="str" cm="1">
        <f t="array" aca="1" ref="C28" ca="1">INDEX($C$2:$C$12, RANDBETWEEN(1, COUNTA($C$2:$C$12)))</f>
        <v>Monitor</v>
      </c>
      <c r="D28" t="str">
        <f t="shared" ca="1" si="7"/>
        <v>Electrónica</v>
      </c>
      <c r="E28">
        <f t="shared" ca="1" si="5"/>
        <v>98</v>
      </c>
      <c r="F28">
        <f t="shared" ca="1" si="6"/>
        <v>4000</v>
      </c>
      <c r="G28">
        <f t="shared" ca="1" si="1"/>
        <v>600</v>
      </c>
    </row>
    <row r="29" spans="1:7" x14ac:dyDescent="0.35">
      <c r="A29" s="2">
        <f t="shared" ca="1" si="2"/>
        <v>45559</v>
      </c>
      <c r="B29" s="5">
        <f t="shared" ca="1" si="3"/>
        <v>264000</v>
      </c>
      <c r="C29" t="str" cm="1">
        <f t="array" aca="1" ref="C29" ca="1">INDEX($C$2:$C$12, RANDBETWEEN(1, COUNTA($C$2:$C$12)))</f>
        <v>Cámara</v>
      </c>
      <c r="D29" t="str">
        <f t="shared" ca="1" si="7"/>
        <v>Electrónica</v>
      </c>
      <c r="E29">
        <f t="shared" ca="1" si="5"/>
        <v>66</v>
      </c>
      <c r="F29">
        <f t="shared" ca="1" si="6"/>
        <v>4000</v>
      </c>
      <c r="G29">
        <f t="shared" ca="1" si="1"/>
        <v>600</v>
      </c>
    </row>
    <row r="30" spans="1:7" x14ac:dyDescent="0.35">
      <c r="A30" s="2">
        <f t="shared" ca="1" si="2"/>
        <v>45455</v>
      </c>
      <c r="B30" s="5">
        <f t="shared" ca="1" si="3"/>
        <v>348000</v>
      </c>
      <c r="C30" t="str" cm="1">
        <f t="array" aca="1" ref="C30" ca="1">INDEX($C$2:$C$12, RANDBETWEEN(1, COUNTA($C$2:$C$12)))</f>
        <v>Monitor</v>
      </c>
      <c r="D30" t="str">
        <f t="shared" ca="1" si="7"/>
        <v>Electrónica</v>
      </c>
      <c r="E30">
        <f t="shared" ca="1" si="5"/>
        <v>87</v>
      </c>
      <c r="F30">
        <f t="shared" ca="1" si="6"/>
        <v>4000</v>
      </c>
      <c r="G30">
        <f t="shared" ca="1" si="1"/>
        <v>600</v>
      </c>
    </row>
    <row r="31" spans="1:7" x14ac:dyDescent="0.35">
      <c r="A31" s="2">
        <f t="shared" ca="1" si="2"/>
        <v>45497</v>
      </c>
      <c r="B31" s="5">
        <f t="shared" ca="1" si="3"/>
        <v>16000</v>
      </c>
      <c r="C31" t="str" cm="1">
        <f t="array" aca="1" ref="C31" ca="1">INDEX($C$2:$C$12, RANDBETWEEN(1, COUNTA($C$2:$C$12)))</f>
        <v>Silla</v>
      </c>
      <c r="D31" t="str">
        <f t="shared" ca="1" si="7"/>
        <v>Muebles</v>
      </c>
      <c r="E31">
        <f t="shared" ca="1" si="5"/>
        <v>32</v>
      </c>
      <c r="F31">
        <f t="shared" ca="1" si="6"/>
        <v>500</v>
      </c>
      <c r="G31">
        <f t="shared" ca="1" si="1"/>
        <v>75</v>
      </c>
    </row>
    <row r="32" spans="1:7" x14ac:dyDescent="0.35">
      <c r="A32" s="2">
        <f t="shared" ca="1" si="2"/>
        <v>45317</v>
      </c>
      <c r="B32" s="5">
        <f t="shared" ca="1" si="3"/>
        <v>15000</v>
      </c>
      <c r="C32" t="str" cm="1">
        <f t="array" aca="1" ref="C32" ca="1">INDEX($C$2:$C$12, RANDBETWEEN(1, COUNTA($C$2:$C$12)))</f>
        <v>Mesa</v>
      </c>
      <c r="D32" t="str">
        <f t="shared" ca="1" si="7"/>
        <v>Muebles</v>
      </c>
      <c r="E32">
        <f t="shared" ca="1" si="5"/>
        <v>75</v>
      </c>
      <c r="F32">
        <f t="shared" ca="1" si="6"/>
        <v>200</v>
      </c>
      <c r="G32">
        <f t="shared" ca="1" si="1"/>
        <v>30</v>
      </c>
    </row>
    <row r="33" spans="1:7" x14ac:dyDescent="0.35">
      <c r="A33" s="2">
        <f t="shared" ca="1" si="2"/>
        <v>45455</v>
      </c>
      <c r="B33" s="5">
        <f t="shared" ca="1" si="3"/>
        <v>13400</v>
      </c>
      <c r="C33" t="str" cm="1">
        <f t="array" aca="1" ref="C33" ca="1">INDEX($C$2:$C$12, RANDBETWEEN(1, COUNTA($C$2:$C$12)))</f>
        <v>Pantunfla</v>
      </c>
      <c r="D33" t="str">
        <f t="shared" ca="1" si="7"/>
        <v>Zapatos</v>
      </c>
      <c r="E33">
        <f t="shared" ca="1" si="5"/>
        <v>67</v>
      </c>
      <c r="F33">
        <f t="shared" ca="1" si="6"/>
        <v>200</v>
      </c>
      <c r="G33">
        <f t="shared" ca="1" si="1"/>
        <v>30</v>
      </c>
    </row>
    <row r="34" spans="1:7" x14ac:dyDescent="0.35">
      <c r="A34" s="2">
        <f t="shared" ca="1" si="2"/>
        <v>45367</v>
      </c>
      <c r="B34" s="5">
        <f t="shared" ca="1" si="3"/>
        <v>138000</v>
      </c>
      <c r="C34" t="str" cm="1">
        <f t="array" aca="1" ref="C34" ca="1">INDEX($C$2:$C$12, RANDBETWEEN(1, COUNTA($C$2:$C$12)))</f>
        <v>Tablet</v>
      </c>
      <c r="D34" t="str">
        <f t="shared" ca="1" si="7"/>
        <v>Electrónica</v>
      </c>
      <c r="E34">
        <f t="shared" ca="1" si="5"/>
        <v>69</v>
      </c>
      <c r="F34">
        <f t="shared" ca="1" si="6"/>
        <v>2000</v>
      </c>
      <c r="G34">
        <f t="shared" ca="1" si="1"/>
        <v>300</v>
      </c>
    </row>
    <row r="35" spans="1:7" x14ac:dyDescent="0.35">
      <c r="A35" s="2">
        <f t="shared" ca="1" si="2"/>
        <v>45529</v>
      </c>
      <c r="B35" s="5">
        <f t="shared" ca="1" si="3"/>
        <v>450000</v>
      </c>
      <c r="C35" t="str" cm="1">
        <f t="array" aca="1" ref="C35" ca="1">INDEX($C$2:$C$12, RANDBETWEEN(1, COUNTA($C$2:$C$12)))</f>
        <v>Televisor</v>
      </c>
      <c r="D35" t="str">
        <f t="shared" ca="1" si="7"/>
        <v>Electrónica</v>
      </c>
      <c r="E35">
        <f t="shared" ca="1" si="5"/>
        <v>90</v>
      </c>
      <c r="F35">
        <f t="shared" ca="1" si="6"/>
        <v>5000</v>
      </c>
      <c r="G35">
        <f t="shared" ca="1" si="1"/>
        <v>750</v>
      </c>
    </row>
    <row r="36" spans="1:7" x14ac:dyDescent="0.35">
      <c r="A36" s="2">
        <f t="shared" ca="1" si="2"/>
        <v>45449</v>
      </c>
      <c r="B36" s="5">
        <f t="shared" ca="1" si="3"/>
        <v>136000</v>
      </c>
      <c r="C36" t="str" cm="1">
        <f t="array" aca="1" ref="C36" ca="1">INDEX($C$2:$C$12, RANDBETWEEN(1, COUNTA($C$2:$C$12)))</f>
        <v>Tablet</v>
      </c>
      <c r="D36" t="str">
        <f t="shared" ca="1" si="7"/>
        <v>Electrónica</v>
      </c>
      <c r="E36">
        <f t="shared" ca="1" si="5"/>
        <v>68</v>
      </c>
      <c r="F36">
        <f t="shared" ca="1" si="6"/>
        <v>2000</v>
      </c>
      <c r="G36">
        <f t="shared" ca="1" si="1"/>
        <v>300</v>
      </c>
    </row>
    <row r="37" spans="1:7" x14ac:dyDescent="0.35">
      <c r="A37" s="2">
        <f t="shared" ca="1" si="2"/>
        <v>45494</v>
      </c>
      <c r="B37" s="5">
        <f t="shared" ca="1" si="3"/>
        <v>184000</v>
      </c>
      <c r="C37" t="str" cm="1">
        <f t="array" aca="1" ref="C37" ca="1">INDEX($C$2:$C$12, RANDBETWEEN(1, COUNTA($C$2:$C$12)))</f>
        <v>Monitor</v>
      </c>
      <c r="D37" t="str">
        <f t="shared" ca="1" si="7"/>
        <v>Electrónica</v>
      </c>
      <c r="E37">
        <f t="shared" ca="1" si="5"/>
        <v>46</v>
      </c>
      <c r="F37">
        <f t="shared" ca="1" si="6"/>
        <v>4000</v>
      </c>
      <c r="G37">
        <f t="shared" ca="1" si="1"/>
        <v>600</v>
      </c>
    </row>
    <row r="38" spans="1:7" x14ac:dyDescent="0.35">
      <c r="A38" s="2">
        <f t="shared" ca="1" si="2"/>
        <v>45304</v>
      </c>
      <c r="B38" s="5">
        <f t="shared" ca="1" si="3"/>
        <v>300000</v>
      </c>
      <c r="C38" t="str" cm="1">
        <f t="array" aca="1" ref="C38" ca="1">INDEX($C$2:$C$12, RANDBETWEEN(1, COUNTA($C$2:$C$12)))</f>
        <v>Laptop</v>
      </c>
      <c r="D38" t="str">
        <f t="shared" ca="1" si="7"/>
        <v>Electrónica</v>
      </c>
      <c r="E38">
        <f t="shared" ca="1" si="5"/>
        <v>25</v>
      </c>
      <c r="F38">
        <f t="shared" ca="1" si="6"/>
        <v>12000</v>
      </c>
      <c r="G38">
        <f t="shared" ca="1" si="1"/>
        <v>1800</v>
      </c>
    </row>
    <row r="39" spans="1:7" x14ac:dyDescent="0.35">
      <c r="A39" s="2">
        <f t="shared" ca="1" si="2"/>
        <v>45334</v>
      </c>
      <c r="B39" s="5">
        <f t="shared" ca="1" si="3"/>
        <v>84000</v>
      </c>
      <c r="C39" t="str" cm="1">
        <f t="array" aca="1" ref="C39" ca="1">INDEX($C$2:$C$12, RANDBETWEEN(1, COUNTA($C$2:$C$12)))</f>
        <v>Tablet</v>
      </c>
      <c r="D39" t="str">
        <f t="shared" ca="1" si="7"/>
        <v>Electrónica</v>
      </c>
      <c r="E39">
        <f ca="1">RANDBETWEEN(1, 100)</f>
        <v>42</v>
      </c>
      <c r="F39">
        <f t="shared" ca="1" si="6"/>
        <v>2000</v>
      </c>
      <c r="G39">
        <f t="shared" ca="1" si="1"/>
        <v>300</v>
      </c>
    </row>
    <row r="40" spans="1:7" x14ac:dyDescent="0.35">
      <c r="A40" s="2">
        <f t="shared" ca="1" si="2"/>
        <v>45555</v>
      </c>
      <c r="B40" s="5">
        <f t="shared" ca="1" si="3"/>
        <v>3000</v>
      </c>
      <c r="C40" t="str" cm="1">
        <f t="array" aca="1" ref="C40" ca="1">INDEX($C$2:$C$12, RANDBETWEEN(1, COUNTA($C$2:$C$12)))</f>
        <v>Mesa</v>
      </c>
      <c r="D40" t="str">
        <f t="shared" ca="1" si="7"/>
        <v>Muebles</v>
      </c>
      <c r="E40">
        <f t="shared" ca="1" si="5"/>
        <v>15</v>
      </c>
      <c r="F40">
        <f t="shared" ca="1" si="6"/>
        <v>200</v>
      </c>
      <c r="G40">
        <f t="shared" ca="1" si="1"/>
        <v>0</v>
      </c>
    </row>
    <row r="41" spans="1:7" x14ac:dyDescent="0.35">
      <c r="A41" s="2">
        <f t="shared" ca="1" si="2"/>
        <v>45356</v>
      </c>
      <c r="B41" s="5">
        <f t="shared" ca="1" si="3"/>
        <v>6600</v>
      </c>
      <c r="C41" t="str" cm="1">
        <f t="array" aca="1" ref="C41" ca="1">INDEX($C$2:$C$12, RANDBETWEEN(1, COUNTA($C$2:$C$12)))</f>
        <v>Librero</v>
      </c>
      <c r="D41" t="str">
        <f t="shared" ca="1" si="7"/>
        <v>Muebles</v>
      </c>
      <c r="E41">
        <f t="shared" ca="1" si="5"/>
        <v>11</v>
      </c>
      <c r="F41">
        <f t="shared" ca="1" si="6"/>
        <v>600</v>
      </c>
      <c r="G41">
        <f t="shared" ca="1" si="1"/>
        <v>0</v>
      </c>
    </row>
    <row r="42" spans="1:7" x14ac:dyDescent="0.35">
      <c r="A42" s="2">
        <f t="shared" ca="1" si="2"/>
        <v>45399</v>
      </c>
      <c r="B42" s="5">
        <f t="shared" ca="1" si="3"/>
        <v>264000</v>
      </c>
      <c r="C42" t="str" cm="1">
        <f t="array" aca="1" ref="C42" ca="1">INDEX($C$2:$C$12, RANDBETWEEN(1, COUNTA($C$2:$C$12)))</f>
        <v>Laptop</v>
      </c>
      <c r="D42" t="str">
        <f t="shared" ca="1" si="7"/>
        <v>Electrónica</v>
      </c>
      <c r="E42">
        <f t="shared" ca="1" si="5"/>
        <v>22</v>
      </c>
      <c r="F42">
        <f t="shared" ca="1" si="6"/>
        <v>12000</v>
      </c>
      <c r="G42">
        <f t="shared" ca="1" si="1"/>
        <v>1800</v>
      </c>
    </row>
    <row r="43" spans="1:7" x14ac:dyDescent="0.35">
      <c r="A43" s="2">
        <f t="shared" ca="1" si="2"/>
        <v>45616</v>
      </c>
      <c r="B43" s="5">
        <f t="shared" ca="1" si="3"/>
        <v>7200</v>
      </c>
      <c r="C43" t="str" cm="1">
        <f t="array" aca="1" ref="C43" ca="1">INDEX($C$2:$C$12, RANDBETWEEN(1, COUNTA($C$2:$C$12)))</f>
        <v>Librero</v>
      </c>
      <c r="D43" t="str">
        <f t="shared" ca="1" si="7"/>
        <v>Muebles</v>
      </c>
      <c r="E43">
        <f t="shared" ca="1" si="5"/>
        <v>12</v>
      </c>
      <c r="F43">
        <f t="shared" ca="1" si="6"/>
        <v>600</v>
      </c>
      <c r="G43">
        <f t="shared" ca="1" si="1"/>
        <v>0</v>
      </c>
    </row>
    <row r="44" spans="1:7" x14ac:dyDescent="0.35">
      <c r="A44" s="2">
        <f t="shared" ca="1" si="2"/>
        <v>45331</v>
      </c>
      <c r="B44" s="5">
        <f t="shared" ca="1" si="3"/>
        <v>12800</v>
      </c>
      <c r="C44" t="str" cm="1">
        <f t="array" aca="1" ref="C44" ca="1">INDEX($C$2:$C$12, RANDBETWEEN(1, COUNTA($C$2:$C$12)))</f>
        <v>Pantunfla</v>
      </c>
      <c r="D44" t="str">
        <f t="shared" ca="1" si="7"/>
        <v>Zapatos</v>
      </c>
      <c r="E44">
        <f t="shared" ca="1" si="5"/>
        <v>64</v>
      </c>
      <c r="F44">
        <f t="shared" ca="1" si="6"/>
        <v>200</v>
      </c>
      <c r="G44">
        <f t="shared" ca="1" si="1"/>
        <v>30</v>
      </c>
    </row>
    <row r="45" spans="1:7" x14ac:dyDescent="0.35">
      <c r="A45" s="2">
        <f t="shared" ca="1" si="2"/>
        <v>45587</v>
      </c>
      <c r="B45" s="5">
        <f t="shared" ca="1" si="3"/>
        <v>252000</v>
      </c>
      <c r="C45" t="str" cm="1">
        <f t="array" aca="1" ref="C45" ca="1">INDEX($C$2:$C$12, RANDBETWEEN(1, COUNTA($C$2:$C$12)))</f>
        <v>Escritorio</v>
      </c>
      <c r="D45" t="str">
        <f t="shared" ca="1" si="7"/>
        <v>Muebles</v>
      </c>
      <c r="E45">
        <f t="shared" ca="1" si="5"/>
        <v>72</v>
      </c>
      <c r="F45">
        <f t="shared" ca="1" si="6"/>
        <v>3500</v>
      </c>
      <c r="G45">
        <f t="shared" ca="1" si="1"/>
        <v>525</v>
      </c>
    </row>
    <row r="46" spans="1:7" x14ac:dyDescent="0.35">
      <c r="A46" s="2">
        <f t="shared" ca="1" si="2"/>
        <v>45571</v>
      </c>
      <c r="B46" s="5">
        <f t="shared" ca="1" si="3"/>
        <v>156000</v>
      </c>
      <c r="C46" t="str" cm="1">
        <f t="array" aca="1" ref="C46" ca="1">INDEX($C$2:$C$12, RANDBETWEEN(1, COUNTA($C$2:$C$12)))</f>
        <v>Smartphone</v>
      </c>
      <c r="D46" t="str">
        <f t="shared" ca="1" si="7"/>
        <v>Electrónica</v>
      </c>
      <c r="E46">
        <f t="shared" ca="1" si="5"/>
        <v>52</v>
      </c>
      <c r="F46">
        <f t="shared" ca="1" si="6"/>
        <v>3000</v>
      </c>
      <c r="G46">
        <f t="shared" ca="1" si="1"/>
        <v>450</v>
      </c>
    </row>
    <row r="47" spans="1:7" x14ac:dyDescent="0.35">
      <c r="A47" s="2">
        <f t="shared" ca="1" si="2"/>
        <v>45514</v>
      </c>
      <c r="B47" s="5">
        <f t="shared" ca="1" si="3"/>
        <v>24600</v>
      </c>
      <c r="C47" t="str" cm="1">
        <f t="array" aca="1" ref="C47" ca="1">INDEX($C$2:$C$12, RANDBETWEEN(1, COUNTA($C$2:$C$12)))</f>
        <v>Librero</v>
      </c>
      <c r="D47" t="str">
        <f t="shared" ca="1" si="7"/>
        <v>Muebles</v>
      </c>
      <c r="E47">
        <f t="shared" ca="1" si="5"/>
        <v>41</v>
      </c>
      <c r="F47">
        <f t="shared" ca="1" si="6"/>
        <v>600</v>
      </c>
      <c r="G47">
        <f t="shared" ca="1" si="1"/>
        <v>90</v>
      </c>
    </row>
    <row r="48" spans="1:7" x14ac:dyDescent="0.35">
      <c r="A48" s="2">
        <f t="shared" ca="1" si="2"/>
        <v>45376</v>
      </c>
      <c r="B48" s="5">
        <f t="shared" ca="1" si="3"/>
        <v>60000</v>
      </c>
      <c r="C48" t="str" cm="1">
        <f t="array" aca="1" ref="C48" ca="1">INDEX($C$2:$C$12, RANDBETWEEN(1, COUNTA($C$2:$C$12)))</f>
        <v>Smartphone</v>
      </c>
      <c r="D48" t="str">
        <f t="shared" ca="1" si="7"/>
        <v>Electrónica</v>
      </c>
      <c r="E48">
        <f t="shared" ca="1" si="5"/>
        <v>20</v>
      </c>
      <c r="F48">
        <f t="shared" ca="1" si="6"/>
        <v>3000</v>
      </c>
      <c r="G48">
        <f t="shared" ca="1" si="1"/>
        <v>0</v>
      </c>
    </row>
    <row r="49" spans="1:7" x14ac:dyDescent="0.35">
      <c r="A49" s="2">
        <f t="shared" ca="1" si="2"/>
        <v>45359</v>
      </c>
      <c r="B49" s="5">
        <f t="shared" ca="1" si="3"/>
        <v>7200</v>
      </c>
      <c r="C49" t="str" cm="1">
        <f t="array" aca="1" ref="C49" ca="1">INDEX($C$2:$C$12, RANDBETWEEN(1, COUNTA($C$2:$C$12)))</f>
        <v>Librero</v>
      </c>
      <c r="D49" t="str">
        <f t="shared" ca="1" si="7"/>
        <v>Muebles</v>
      </c>
      <c r="E49">
        <f t="shared" ca="1" si="5"/>
        <v>12</v>
      </c>
      <c r="F49">
        <f t="shared" ca="1" si="6"/>
        <v>600</v>
      </c>
      <c r="G49">
        <f t="shared" ca="1" si="1"/>
        <v>0</v>
      </c>
    </row>
    <row r="50" spans="1:7" x14ac:dyDescent="0.35">
      <c r="A50" s="2">
        <f t="shared" ca="1" si="2"/>
        <v>45417</v>
      </c>
      <c r="B50" s="5">
        <f t="shared" ca="1" si="3"/>
        <v>240000</v>
      </c>
      <c r="C50" t="str" cm="1">
        <f t="array" aca="1" ref="C50" ca="1">INDEX($C$2:$C$12, RANDBETWEEN(1, COUNTA($C$2:$C$12)))</f>
        <v>Monitor</v>
      </c>
      <c r="D50" t="str">
        <f t="shared" ca="1" si="7"/>
        <v>Electrónica</v>
      </c>
      <c r="E50">
        <f t="shared" ca="1" si="5"/>
        <v>60</v>
      </c>
      <c r="F50">
        <f t="shared" ca="1" si="6"/>
        <v>4000</v>
      </c>
      <c r="G50">
        <f t="shared" ca="1" si="1"/>
        <v>600</v>
      </c>
    </row>
    <row r="51" spans="1:7" x14ac:dyDescent="0.35">
      <c r="A51" s="2">
        <f t="shared" ca="1" si="2"/>
        <v>45624</v>
      </c>
      <c r="B51" s="5">
        <f t="shared" ca="1" si="3"/>
        <v>37800</v>
      </c>
      <c r="C51" t="str" cm="1">
        <f t="array" aca="1" ref="C51" ca="1">INDEX($C$2:$C$12, RANDBETWEEN(1, COUNTA($C$2:$C$12)))</f>
        <v>Librero</v>
      </c>
      <c r="D51" t="str">
        <f t="shared" ca="1" si="7"/>
        <v>Muebles</v>
      </c>
      <c r="E51">
        <f t="shared" ca="1" si="5"/>
        <v>63</v>
      </c>
      <c r="F51">
        <f t="shared" ca="1" si="6"/>
        <v>600</v>
      </c>
      <c r="G51">
        <f t="shared" ca="1" si="1"/>
        <v>90</v>
      </c>
    </row>
    <row r="52" spans="1:7" x14ac:dyDescent="0.35">
      <c r="A52" s="2">
        <f t="shared" ca="1" si="2"/>
        <v>45598</v>
      </c>
      <c r="B52" s="5">
        <f t="shared" ca="1" si="3"/>
        <v>64000</v>
      </c>
      <c r="C52" t="str" cm="1">
        <f t="array" aca="1" ref="C52" ca="1">INDEX($C$2:$C$12, RANDBETWEEN(1, COUNTA($C$2:$C$12)))</f>
        <v>Tablet</v>
      </c>
      <c r="D52" t="str">
        <f t="shared" ca="1" si="7"/>
        <v>Electrónica</v>
      </c>
      <c r="E52">
        <f t="shared" ca="1" si="5"/>
        <v>32</v>
      </c>
      <c r="F52">
        <f t="shared" ca="1" si="6"/>
        <v>2000</v>
      </c>
      <c r="G52">
        <f t="shared" ca="1" si="1"/>
        <v>300</v>
      </c>
    </row>
    <row r="53" spans="1:7" x14ac:dyDescent="0.35">
      <c r="A53" s="2">
        <f t="shared" ca="1" si="2"/>
        <v>45411</v>
      </c>
      <c r="B53" s="5">
        <f t="shared" ca="1" si="3"/>
        <v>376000</v>
      </c>
      <c r="C53" t="str" cm="1">
        <f t="array" aca="1" ref="C53" ca="1">INDEX($C$2:$C$12, RANDBETWEEN(1, COUNTA($C$2:$C$12)))</f>
        <v>Cámara</v>
      </c>
      <c r="D53" t="str">
        <f t="shared" ca="1" si="7"/>
        <v>Electrónica</v>
      </c>
      <c r="E53">
        <f t="shared" ca="1" si="5"/>
        <v>94</v>
      </c>
      <c r="F53">
        <f t="shared" ca="1" si="6"/>
        <v>4000</v>
      </c>
      <c r="G53">
        <f t="shared" ca="1" si="1"/>
        <v>600</v>
      </c>
    </row>
    <row r="54" spans="1:7" x14ac:dyDescent="0.35">
      <c r="A54" s="2">
        <f t="shared" ca="1" si="2"/>
        <v>45528</v>
      </c>
      <c r="B54" s="5">
        <f t="shared" ca="1" si="3"/>
        <v>648000</v>
      </c>
      <c r="C54" t="str" cm="1">
        <f t="array" aca="1" ref="C54" ca="1">INDEX($C$2:$C$12, RANDBETWEEN(1, COUNTA($C$2:$C$12)))</f>
        <v>Laptop</v>
      </c>
      <c r="D54" t="str">
        <f t="shared" ca="1" si="7"/>
        <v>Electrónica</v>
      </c>
      <c r="E54">
        <f t="shared" ca="1" si="5"/>
        <v>54</v>
      </c>
      <c r="F54">
        <f t="shared" ca="1" si="6"/>
        <v>12000</v>
      </c>
      <c r="G54">
        <f t="shared" ca="1" si="1"/>
        <v>1800</v>
      </c>
    </row>
    <row r="55" spans="1:7" x14ac:dyDescent="0.35">
      <c r="A55" s="2">
        <f t="shared" ca="1" si="2"/>
        <v>45347</v>
      </c>
      <c r="B55" s="5">
        <f t="shared" ca="1" si="3"/>
        <v>150000</v>
      </c>
      <c r="C55" t="str" cm="1">
        <f t="array" aca="1" ref="C55" ca="1">INDEX($C$2:$C$12, RANDBETWEEN(1, COUNTA($C$2:$C$12)))</f>
        <v>Smartphone</v>
      </c>
      <c r="D55" t="str">
        <f t="shared" ca="1" si="7"/>
        <v>Electrónica</v>
      </c>
      <c r="E55">
        <f t="shared" ca="1" si="5"/>
        <v>50</v>
      </c>
      <c r="F55">
        <f t="shared" ca="1" si="6"/>
        <v>3000</v>
      </c>
      <c r="G55">
        <f t="shared" ca="1" si="1"/>
        <v>450</v>
      </c>
    </row>
    <row r="56" spans="1:7" x14ac:dyDescent="0.35">
      <c r="A56" s="2">
        <f t="shared" ca="1" si="2"/>
        <v>45653</v>
      </c>
      <c r="B56" s="5">
        <f t="shared" ca="1" si="3"/>
        <v>268000</v>
      </c>
      <c r="C56" t="str" cm="1">
        <f t="array" aca="1" ref="C56" ca="1">INDEX($C$2:$C$12, RANDBETWEEN(1, COUNTA($C$2:$C$12)))</f>
        <v>Monitor</v>
      </c>
      <c r="D56" t="str">
        <f t="shared" ca="1" si="7"/>
        <v>Electrónica</v>
      </c>
      <c r="E56">
        <f t="shared" ca="1" si="5"/>
        <v>67</v>
      </c>
      <c r="F56">
        <f t="shared" ca="1" si="6"/>
        <v>4000</v>
      </c>
      <c r="G56">
        <f t="shared" ca="1" si="1"/>
        <v>600</v>
      </c>
    </row>
    <row r="57" spans="1:7" x14ac:dyDescent="0.35">
      <c r="A57" s="2">
        <f t="shared" ca="1" si="2"/>
        <v>45586</v>
      </c>
      <c r="B57" s="5">
        <f t="shared" ca="1" si="3"/>
        <v>31800</v>
      </c>
      <c r="C57" t="str" cm="1">
        <f t="array" aca="1" ref="C57" ca="1">INDEX($C$2:$C$12, RANDBETWEEN(1, COUNTA($C$2:$C$12)))</f>
        <v>Librero</v>
      </c>
      <c r="D57" t="str">
        <f t="shared" ca="1" si="7"/>
        <v>Muebles</v>
      </c>
      <c r="E57">
        <f t="shared" ca="1" si="5"/>
        <v>53</v>
      </c>
      <c r="F57">
        <f t="shared" ca="1" si="6"/>
        <v>600</v>
      </c>
      <c r="G57">
        <f t="shared" ca="1" si="1"/>
        <v>90</v>
      </c>
    </row>
    <row r="58" spans="1:7" x14ac:dyDescent="0.35">
      <c r="A58" s="2">
        <f t="shared" ca="1" si="2"/>
        <v>45404</v>
      </c>
      <c r="B58" s="5">
        <f t="shared" ca="1" si="3"/>
        <v>22500</v>
      </c>
      <c r="C58" t="str" cm="1">
        <f t="array" aca="1" ref="C58" ca="1">INDEX($C$2:$C$12, RANDBETWEEN(1, COUNTA($C$2:$C$12)))</f>
        <v>Silla</v>
      </c>
      <c r="D58" t="str">
        <f t="shared" ca="1" si="7"/>
        <v>Muebles</v>
      </c>
      <c r="E58">
        <f t="shared" ca="1" si="5"/>
        <v>45</v>
      </c>
      <c r="F58">
        <f t="shared" ca="1" si="6"/>
        <v>500</v>
      </c>
      <c r="G58">
        <f t="shared" ca="1" si="1"/>
        <v>75</v>
      </c>
    </row>
    <row r="59" spans="1:7" x14ac:dyDescent="0.35">
      <c r="A59" s="2">
        <f t="shared" ca="1" si="2"/>
        <v>45564</v>
      </c>
      <c r="B59" s="5">
        <f t="shared" ca="1" si="3"/>
        <v>480000</v>
      </c>
      <c r="C59" t="str" cm="1">
        <f t="array" aca="1" ref="C59" ca="1">INDEX($C$2:$C$12, RANDBETWEEN(1, COUNTA($C$2:$C$12)))</f>
        <v>Televisor</v>
      </c>
      <c r="D59" t="str">
        <f t="shared" ca="1" si="7"/>
        <v>Electrónica</v>
      </c>
      <c r="E59">
        <f t="shared" ca="1" si="5"/>
        <v>96</v>
      </c>
      <c r="F59">
        <f t="shared" ca="1" si="6"/>
        <v>5000</v>
      </c>
      <c r="G59">
        <f t="shared" ca="1" si="1"/>
        <v>750</v>
      </c>
    </row>
    <row r="60" spans="1:7" x14ac:dyDescent="0.35">
      <c r="A60" s="2">
        <f t="shared" ca="1" si="2"/>
        <v>45547</v>
      </c>
      <c r="B60" s="5">
        <f t="shared" ca="1" si="3"/>
        <v>11800</v>
      </c>
      <c r="C60" t="str" cm="1">
        <f t="array" aca="1" ref="C60" ca="1">INDEX($C$2:$C$12, RANDBETWEEN(1, COUNTA($C$2:$C$12)))</f>
        <v>Mesa</v>
      </c>
      <c r="D60" t="str">
        <f t="shared" ca="1" si="7"/>
        <v>Muebles</v>
      </c>
      <c r="E60">
        <f t="shared" ca="1" si="5"/>
        <v>59</v>
      </c>
      <c r="F60">
        <f t="shared" ca="1" si="6"/>
        <v>200</v>
      </c>
      <c r="G60">
        <f t="shared" ca="1" si="1"/>
        <v>30</v>
      </c>
    </row>
    <row r="61" spans="1:7" x14ac:dyDescent="0.35">
      <c r="A61" s="2">
        <f t="shared" ca="1" si="2"/>
        <v>45540</v>
      </c>
      <c r="B61" s="5">
        <f t="shared" ca="1" si="3"/>
        <v>4400</v>
      </c>
      <c r="C61" t="str" cm="1">
        <f t="array" aca="1" ref="C61" ca="1">INDEX($C$2:$C$12, RANDBETWEEN(1, COUNTA($C$2:$C$12)))</f>
        <v>Pantunfla</v>
      </c>
      <c r="D61" t="str">
        <f t="shared" ca="1" si="7"/>
        <v>Zapatos</v>
      </c>
      <c r="E61">
        <f t="shared" ca="1" si="5"/>
        <v>22</v>
      </c>
      <c r="F61">
        <f t="shared" ca="1" si="6"/>
        <v>200</v>
      </c>
      <c r="G61">
        <f t="shared" ca="1" si="1"/>
        <v>30</v>
      </c>
    </row>
    <row r="62" spans="1:7" x14ac:dyDescent="0.35">
      <c r="A62" s="2">
        <f t="shared" ca="1" si="2"/>
        <v>45405</v>
      </c>
      <c r="B62" s="5">
        <f t="shared" ca="1" si="3"/>
        <v>36000</v>
      </c>
      <c r="C62" t="str" cm="1">
        <f t="array" aca="1" ref="C62" ca="1">INDEX($C$2:$C$12, RANDBETWEEN(1, COUNTA($C$2:$C$12)))</f>
        <v>Tablet</v>
      </c>
      <c r="D62" t="str">
        <f t="shared" ca="1" si="7"/>
        <v>Electrónica</v>
      </c>
      <c r="E62">
        <f t="shared" ca="1" si="5"/>
        <v>18</v>
      </c>
      <c r="F62">
        <f t="shared" ca="1" si="6"/>
        <v>2000</v>
      </c>
      <c r="G62">
        <f t="shared" ca="1" si="1"/>
        <v>0</v>
      </c>
    </row>
    <row r="63" spans="1:7" x14ac:dyDescent="0.35">
      <c r="A63" s="2">
        <f t="shared" ca="1" si="2"/>
        <v>45324</v>
      </c>
      <c r="B63" s="5">
        <f t="shared" ca="1" si="3"/>
        <v>230000</v>
      </c>
      <c r="C63" t="str" cm="1">
        <f t="array" aca="1" ref="C63" ca="1">INDEX($C$2:$C$12, RANDBETWEEN(1, COUNTA($C$2:$C$12)))</f>
        <v>Televisor</v>
      </c>
      <c r="D63" t="str">
        <f t="shared" ca="1" si="7"/>
        <v>Electrónica</v>
      </c>
      <c r="E63">
        <f t="shared" ca="1" si="5"/>
        <v>46</v>
      </c>
      <c r="F63">
        <f t="shared" ca="1" si="6"/>
        <v>5000</v>
      </c>
      <c r="G63">
        <f t="shared" ca="1" si="1"/>
        <v>750</v>
      </c>
    </row>
    <row r="64" spans="1:7" x14ac:dyDescent="0.35">
      <c r="A64" s="2">
        <f t="shared" ca="1" si="2"/>
        <v>45610</v>
      </c>
      <c r="B64" s="5">
        <f t="shared" ca="1" si="3"/>
        <v>265000</v>
      </c>
      <c r="C64" t="str" cm="1">
        <f t="array" aca="1" ref="C64" ca="1">INDEX($C$2:$C$12, RANDBETWEEN(1, COUNTA($C$2:$C$12)))</f>
        <v>Televisor</v>
      </c>
      <c r="D64" t="str">
        <f t="shared" ca="1" si="7"/>
        <v>Electrónica</v>
      </c>
      <c r="E64">
        <f t="shared" ca="1" si="5"/>
        <v>53</v>
      </c>
      <c r="F64">
        <f t="shared" ca="1" si="6"/>
        <v>5000</v>
      </c>
      <c r="G64">
        <f t="shared" ca="1" si="1"/>
        <v>750</v>
      </c>
    </row>
    <row r="65" spans="1:7" x14ac:dyDescent="0.35">
      <c r="A65" s="2">
        <f t="shared" ca="1" si="2"/>
        <v>45292</v>
      </c>
      <c r="B65" s="5">
        <f t="shared" ca="1" si="3"/>
        <v>116000</v>
      </c>
      <c r="C65" t="str" cm="1">
        <f t="array" aca="1" ref="C65" ca="1">INDEX($C$2:$C$12, RANDBETWEEN(1, COUNTA($C$2:$C$12)))</f>
        <v>Monitor</v>
      </c>
      <c r="D65" t="str">
        <f t="shared" ca="1" si="7"/>
        <v>Electrónica</v>
      </c>
      <c r="E65">
        <f t="shared" ca="1" si="5"/>
        <v>29</v>
      </c>
      <c r="F65">
        <f t="shared" ca="1" si="6"/>
        <v>4000</v>
      </c>
      <c r="G65">
        <f t="shared" ca="1" si="1"/>
        <v>600</v>
      </c>
    </row>
    <row r="66" spans="1:7" x14ac:dyDescent="0.35">
      <c r="A66" s="2">
        <f t="shared" ca="1" si="2"/>
        <v>45508</v>
      </c>
      <c r="B66" s="5">
        <f t="shared" ca="1" si="3"/>
        <v>12400</v>
      </c>
      <c r="C66" t="str" cm="1">
        <f t="array" aca="1" ref="C66" ca="1">INDEX($C$2:$C$12, RANDBETWEEN(1, COUNTA($C$2:$C$12)))</f>
        <v>Pantunfla</v>
      </c>
      <c r="D66" t="str">
        <f t="shared" ca="1" si="7"/>
        <v>Zapatos</v>
      </c>
      <c r="E66">
        <f t="shared" ca="1" si="5"/>
        <v>62</v>
      </c>
      <c r="F66">
        <f t="shared" ca="1" si="6"/>
        <v>200</v>
      </c>
      <c r="G66">
        <f t="shared" ca="1" si="1"/>
        <v>30</v>
      </c>
    </row>
    <row r="67" spans="1:7" x14ac:dyDescent="0.35">
      <c r="A67" s="2">
        <f t="shared" ca="1" si="2"/>
        <v>45400</v>
      </c>
      <c r="B67" s="5">
        <f t="shared" ca="1" si="3"/>
        <v>564000</v>
      </c>
      <c r="C67" t="str" cm="1">
        <f t="array" aca="1" ref="C67" ca="1">INDEX($C$2:$C$12, RANDBETWEEN(1, COUNTA($C$2:$C$12)))</f>
        <v>Laptop</v>
      </c>
      <c r="D67" t="str">
        <f t="shared" ca="1" si="7"/>
        <v>Electrónica</v>
      </c>
      <c r="E67">
        <f t="shared" ca="1" si="5"/>
        <v>47</v>
      </c>
      <c r="F67">
        <f t="shared" ca="1" si="6"/>
        <v>12000</v>
      </c>
      <c r="G67">
        <f t="shared" ref="G67:G100" ca="1" si="8">IF(E67&gt;20, ((15*F67)/100),0)</f>
        <v>1800</v>
      </c>
    </row>
    <row r="68" spans="1:7" x14ac:dyDescent="0.35">
      <c r="A68" s="2">
        <f t="shared" ca="1" si="2"/>
        <v>45325</v>
      </c>
      <c r="B68" s="5">
        <f t="shared" ca="1" si="3"/>
        <v>141000</v>
      </c>
      <c r="C68" t="str" cm="1">
        <f t="array" aca="1" ref="C68" ca="1">INDEX($C$2:$C$12, RANDBETWEEN(1, COUNTA($C$2:$C$12)))</f>
        <v>Smartphone</v>
      </c>
      <c r="D68" t="str">
        <f t="shared" ca="1" si="7"/>
        <v>Electrónica</v>
      </c>
      <c r="E68">
        <f t="shared" ca="1" si="5"/>
        <v>47</v>
      </c>
      <c r="F68">
        <f t="shared" ca="1" si="6"/>
        <v>3000</v>
      </c>
      <c r="G68">
        <f t="shared" ca="1" si="8"/>
        <v>450</v>
      </c>
    </row>
    <row r="69" spans="1:7" x14ac:dyDescent="0.35">
      <c r="A69" s="2">
        <f t="shared" ca="1" si="2"/>
        <v>45331</v>
      </c>
      <c r="B69" s="5">
        <f t="shared" ca="1" si="3"/>
        <v>450000</v>
      </c>
      <c r="C69" t="str" cm="1">
        <f t="array" aca="1" ref="C69" ca="1">INDEX($C$2:$C$12, RANDBETWEEN(1, COUNTA($C$2:$C$12)))</f>
        <v>Televisor</v>
      </c>
      <c r="D69" t="str">
        <f t="shared" ca="1" si="7"/>
        <v>Electrónica</v>
      </c>
      <c r="E69">
        <f t="shared" ca="1" si="5"/>
        <v>90</v>
      </c>
      <c r="F69">
        <f t="shared" ca="1" si="6"/>
        <v>5000</v>
      </c>
      <c r="G69">
        <f t="shared" ca="1" si="8"/>
        <v>750</v>
      </c>
    </row>
    <row r="70" spans="1:7" x14ac:dyDescent="0.35">
      <c r="A70" s="2">
        <f t="shared" ca="1" si="2"/>
        <v>45369</v>
      </c>
      <c r="B70" s="5">
        <f t="shared" ca="1" si="3"/>
        <v>138000</v>
      </c>
      <c r="C70" t="str" cm="1">
        <f t="array" aca="1" ref="C70" ca="1">INDEX($C$2:$C$12, RANDBETWEEN(1, COUNTA($C$2:$C$12)))</f>
        <v>Smartphone</v>
      </c>
      <c r="D70" t="str">
        <f t="shared" ca="1" si="7"/>
        <v>Electrónica</v>
      </c>
      <c r="E70">
        <f t="shared" ca="1" si="5"/>
        <v>46</v>
      </c>
      <c r="F70">
        <f t="shared" ca="1" si="6"/>
        <v>3000</v>
      </c>
      <c r="G70">
        <f t="shared" ca="1" si="8"/>
        <v>450</v>
      </c>
    </row>
    <row r="71" spans="1:7" x14ac:dyDescent="0.35">
      <c r="A71" s="2">
        <f t="shared" ca="1" si="2"/>
        <v>45392</v>
      </c>
      <c r="B71" s="5">
        <f t="shared" ca="1" si="3"/>
        <v>4000</v>
      </c>
      <c r="C71" t="str" cm="1">
        <f t="array" aca="1" ref="C71" ca="1">INDEX($C$2:$C$12, RANDBETWEEN(1, COUNTA($C$2:$C$12)))</f>
        <v>Tablet</v>
      </c>
      <c r="D71" t="str">
        <f t="shared" ca="1" si="7"/>
        <v>Electrónica</v>
      </c>
      <c r="E71">
        <f t="shared" ca="1" si="5"/>
        <v>2</v>
      </c>
      <c r="F71">
        <f t="shared" ca="1" si="6"/>
        <v>2000</v>
      </c>
      <c r="G71">
        <f t="shared" ca="1" si="8"/>
        <v>0</v>
      </c>
    </row>
    <row r="72" spans="1:7" x14ac:dyDescent="0.35">
      <c r="A72" s="2">
        <f t="shared" ca="1" si="2"/>
        <v>45644</v>
      </c>
      <c r="B72" s="5">
        <f t="shared" ca="1" si="3"/>
        <v>440000</v>
      </c>
      <c r="C72" t="str" cm="1">
        <f t="array" aca="1" ref="C72" ca="1">INDEX($C$2:$C$12, RANDBETWEEN(1, COUNTA($C$2:$C$12)))</f>
        <v>Televisor</v>
      </c>
      <c r="D72" t="str">
        <f t="shared" ca="1" si="7"/>
        <v>Electrónica</v>
      </c>
      <c r="E72">
        <f t="shared" ca="1" si="5"/>
        <v>88</v>
      </c>
      <c r="F72">
        <f t="shared" ca="1" si="6"/>
        <v>5000</v>
      </c>
      <c r="G72">
        <f t="shared" ca="1" si="8"/>
        <v>750</v>
      </c>
    </row>
    <row r="73" spans="1:7" x14ac:dyDescent="0.35">
      <c r="A73" s="2">
        <f t="shared" ca="1" si="2"/>
        <v>45607</v>
      </c>
      <c r="B73" s="5">
        <f t="shared" ca="1" si="3"/>
        <v>888000</v>
      </c>
      <c r="C73" t="str" cm="1">
        <f t="array" aca="1" ref="C73" ca="1">INDEX($C$2:$C$12, RANDBETWEEN(1, COUNTA($C$2:$C$12)))</f>
        <v>Laptop</v>
      </c>
      <c r="D73" t="str">
        <f t="shared" ca="1" si="7"/>
        <v>Electrónica</v>
      </c>
      <c r="E73">
        <f t="shared" ca="1" si="5"/>
        <v>74</v>
      </c>
      <c r="F73">
        <f t="shared" ca="1" si="6"/>
        <v>12000</v>
      </c>
      <c r="G73">
        <f t="shared" ca="1" si="8"/>
        <v>1800</v>
      </c>
    </row>
    <row r="74" spans="1:7" x14ac:dyDescent="0.35">
      <c r="A74" s="2">
        <f t="shared" ca="1" si="2"/>
        <v>45329</v>
      </c>
      <c r="B74" s="5">
        <f t="shared" ca="1" si="3"/>
        <v>264000</v>
      </c>
      <c r="C74" t="str" cm="1">
        <f t="array" aca="1" ref="C74" ca="1">INDEX($C$2:$C$12, RANDBETWEEN(1, COUNTA($C$2:$C$12)))</f>
        <v>Cámara</v>
      </c>
      <c r="D74" t="str">
        <f t="shared" ca="1" si="7"/>
        <v>Electrónica</v>
      </c>
      <c r="E74">
        <f t="shared" ca="1" si="5"/>
        <v>66</v>
      </c>
      <c r="F74">
        <f t="shared" ca="1" si="6"/>
        <v>4000</v>
      </c>
      <c r="G74">
        <f t="shared" ca="1" si="8"/>
        <v>600</v>
      </c>
    </row>
    <row r="75" spans="1:7" x14ac:dyDescent="0.35">
      <c r="A75" s="2">
        <f t="shared" ca="1" si="2"/>
        <v>45596</v>
      </c>
      <c r="B75" s="5">
        <f t="shared" ca="1" si="3"/>
        <v>936000</v>
      </c>
      <c r="C75" t="str" cm="1">
        <f t="array" aca="1" ref="C75" ca="1">INDEX($C$2:$C$12, RANDBETWEEN(1, COUNTA($C$2:$C$12)))</f>
        <v>Laptop</v>
      </c>
      <c r="D75" t="str">
        <f t="shared" ca="1" si="7"/>
        <v>Electrónica</v>
      </c>
      <c r="E75">
        <f t="shared" ca="1" si="5"/>
        <v>78</v>
      </c>
      <c r="F75">
        <f t="shared" ca="1" si="6"/>
        <v>12000</v>
      </c>
      <c r="G75">
        <f t="shared" ca="1" si="8"/>
        <v>1800</v>
      </c>
    </row>
    <row r="76" spans="1:7" x14ac:dyDescent="0.35">
      <c r="A76" s="2">
        <f t="shared" ca="1" si="2"/>
        <v>45333</v>
      </c>
      <c r="B76" s="5">
        <f t="shared" ca="1" si="3"/>
        <v>87000</v>
      </c>
      <c r="C76" t="str" cm="1">
        <f t="array" aca="1" ref="C76" ca="1">INDEX($C$2:$C$12, RANDBETWEEN(1, COUNTA($C$2:$C$12)))</f>
        <v>Smartphone</v>
      </c>
      <c r="D76" t="str">
        <f t="shared" ca="1" si="7"/>
        <v>Electrónica</v>
      </c>
      <c r="E76">
        <f t="shared" ca="1" si="5"/>
        <v>29</v>
      </c>
      <c r="F76">
        <f t="shared" ca="1" si="6"/>
        <v>3000</v>
      </c>
      <c r="G76">
        <f t="shared" ca="1" si="8"/>
        <v>450</v>
      </c>
    </row>
    <row r="77" spans="1:7" x14ac:dyDescent="0.35">
      <c r="A77" s="2">
        <f t="shared" ref="A77:A100" ca="1" si="9">RANDBETWEEN(DATE(2024,1,1), DATE(2024,12,31))</f>
        <v>45577</v>
      </c>
      <c r="B77" s="5">
        <f t="shared" ref="B77:B100" ca="1" si="10">E77*F77</f>
        <v>11400</v>
      </c>
      <c r="C77" t="str" cm="1">
        <f t="array" aca="1" ref="C77" ca="1">INDEX($C$2:$C$12, RANDBETWEEN(1, COUNTA($C$2:$C$12)))</f>
        <v>Librero</v>
      </c>
      <c r="D77" t="str">
        <f t="shared" ca="1" si="7"/>
        <v>Muebles</v>
      </c>
      <c r="E77">
        <f t="shared" ref="E77:E100" ca="1" si="11">RANDBETWEEN(1, 100)</f>
        <v>19</v>
      </c>
      <c r="F77">
        <f t="shared" ca="1" si="6"/>
        <v>600</v>
      </c>
      <c r="G77">
        <f t="shared" ca="1" si="8"/>
        <v>0</v>
      </c>
    </row>
    <row r="78" spans="1:7" x14ac:dyDescent="0.35">
      <c r="A78" s="2">
        <f t="shared" ca="1" si="9"/>
        <v>45429</v>
      </c>
      <c r="B78" s="5">
        <f t="shared" ca="1" si="10"/>
        <v>7000</v>
      </c>
      <c r="C78" t="str" cm="1">
        <f t="array" aca="1" ref="C78" ca="1">INDEX($C$2:$C$12, RANDBETWEEN(1, COUNTA($C$2:$C$12)))</f>
        <v>Mesa</v>
      </c>
      <c r="D78" t="str">
        <f t="shared" ca="1" si="7"/>
        <v>Muebles</v>
      </c>
      <c r="E78">
        <f t="shared" ca="1" si="11"/>
        <v>35</v>
      </c>
      <c r="F78">
        <f t="shared" ref="F78:F100" ca="1" si="12">_xlfn.XLOOKUP(C78,$C$2:$C$12,$F$2:$F$12,2,0)</f>
        <v>200</v>
      </c>
      <c r="G78">
        <f t="shared" ca="1" si="8"/>
        <v>30</v>
      </c>
    </row>
    <row r="79" spans="1:7" x14ac:dyDescent="0.35">
      <c r="A79" s="2">
        <f t="shared" ca="1" si="9"/>
        <v>45557</v>
      </c>
      <c r="B79" s="5">
        <f t="shared" ca="1" si="10"/>
        <v>304000</v>
      </c>
      <c r="C79" t="str" cm="1">
        <f t="array" aca="1" ref="C79" ca="1">INDEX($C$2:$C$12, RANDBETWEEN(1, COUNTA($C$2:$C$12)))</f>
        <v>Cámara</v>
      </c>
      <c r="D79" t="str">
        <f t="shared" ca="1" si="7"/>
        <v>Electrónica</v>
      </c>
      <c r="E79">
        <f t="shared" ca="1" si="11"/>
        <v>76</v>
      </c>
      <c r="F79">
        <f t="shared" ca="1" si="12"/>
        <v>4000</v>
      </c>
      <c r="G79">
        <f t="shared" ca="1" si="8"/>
        <v>600</v>
      </c>
    </row>
    <row r="80" spans="1:7" x14ac:dyDescent="0.35">
      <c r="A80" s="2">
        <f t="shared" ca="1" si="9"/>
        <v>45543</v>
      </c>
      <c r="B80" s="5">
        <f t="shared" ca="1" si="10"/>
        <v>8200</v>
      </c>
      <c r="C80" t="str" cm="1">
        <f t="array" aca="1" ref="C80" ca="1">INDEX($C$2:$C$12, RANDBETWEEN(1, COUNTA($C$2:$C$12)))</f>
        <v>Pantunfla</v>
      </c>
      <c r="D80" t="str">
        <f t="shared" ref="D80:D100" ca="1" si="13">IF(C80="Smartphone","Electrónica",IF(C80="Tablet","Electrónica",IF(C80="Laptop","Electrónica",IF(C80="Cámara","Electrónica",IF(C80="Televisor","Electrónica",IF(C80="Pantunfla","Zapatos",IF(C80="Mesa","Muebles",IF(C80="Escritorio","Muebles",IF(C80="Silla","Muebles",IF(C80="Monitor","Electrónica",IF(C80="Librero","Muebles",0)))))))))))</f>
        <v>Zapatos</v>
      </c>
      <c r="E80">
        <f t="shared" ca="1" si="11"/>
        <v>41</v>
      </c>
      <c r="F80">
        <f t="shared" ca="1" si="12"/>
        <v>200</v>
      </c>
      <c r="G80">
        <f t="shared" ca="1" si="8"/>
        <v>30</v>
      </c>
    </row>
    <row r="81" spans="1:7" x14ac:dyDescent="0.35">
      <c r="A81" s="2">
        <f t="shared" ca="1" si="9"/>
        <v>45476</v>
      </c>
      <c r="B81" s="5">
        <f t="shared" ca="1" si="10"/>
        <v>16200</v>
      </c>
      <c r="C81" t="str" cm="1">
        <f t="array" aca="1" ref="C81" ca="1">INDEX($C$2:$C$12, RANDBETWEEN(1, COUNTA($C$2:$C$12)))</f>
        <v>Pantunfla</v>
      </c>
      <c r="D81" t="str">
        <f t="shared" ca="1" si="13"/>
        <v>Zapatos</v>
      </c>
      <c r="E81">
        <f t="shared" ca="1" si="11"/>
        <v>81</v>
      </c>
      <c r="F81">
        <f t="shared" ca="1" si="12"/>
        <v>200</v>
      </c>
      <c r="G81">
        <f t="shared" ca="1" si="8"/>
        <v>30</v>
      </c>
    </row>
    <row r="82" spans="1:7" x14ac:dyDescent="0.35">
      <c r="A82" s="2">
        <f t="shared" ca="1" si="9"/>
        <v>45383</v>
      </c>
      <c r="B82" s="5">
        <f t="shared" ca="1" si="10"/>
        <v>6000</v>
      </c>
      <c r="C82" t="str" cm="1">
        <f t="array" aca="1" ref="C82" ca="1">INDEX($C$2:$C$12, RANDBETWEEN(1, COUNTA($C$2:$C$12)))</f>
        <v>Mesa</v>
      </c>
      <c r="D82" t="str">
        <f t="shared" ca="1" si="13"/>
        <v>Muebles</v>
      </c>
      <c r="E82">
        <f t="shared" ca="1" si="11"/>
        <v>30</v>
      </c>
      <c r="F82">
        <f t="shared" ca="1" si="12"/>
        <v>200</v>
      </c>
      <c r="G82">
        <f t="shared" ca="1" si="8"/>
        <v>30</v>
      </c>
    </row>
    <row r="83" spans="1:7" x14ac:dyDescent="0.35">
      <c r="A83" s="2">
        <f t="shared" ca="1" si="9"/>
        <v>45615</v>
      </c>
      <c r="B83" s="5">
        <f t="shared" ca="1" si="10"/>
        <v>346500</v>
      </c>
      <c r="C83" t="str" cm="1">
        <f t="array" aca="1" ref="C83" ca="1">INDEX($C$2:$C$12, RANDBETWEEN(1, COUNTA($C$2:$C$12)))</f>
        <v>Escritorio</v>
      </c>
      <c r="D83" t="str">
        <f t="shared" ca="1" si="13"/>
        <v>Muebles</v>
      </c>
      <c r="E83">
        <f t="shared" ca="1" si="11"/>
        <v>99</v>
      </c>
      <c r="F83">
        <f t="shared" ca="1" si="12"/>
        <v>3500</v>
      </c>
      <c r="G83">
        <f t="shared" ca="1" si="8"/>
        <v>525</v>
      </c>
    </row>
    <row r="84" spans="1:7" x14ac:dyDescent="0.35">
      <c r="A84" s="2">
        <f t="shared" ca="1" si="9"/>
        <v>45360</v>
      </c>
      <c r="B84" s="5">
        <f t="shared" ca="1" si="10"/>
        <v>194000</v>
      </c>
      <c r="C84" t="str" cm="1">
        <f t="array" aca="1" ref="C84" ca="1">INDEX($C$2:$C$12, RANDBETWEEN(1, COUNTA($C$2:$C$12)))</f>
        <v>Tablet</v>
      </c>
      <c r="D84" t="str">
        <f t="shared" ca="1" si="13"/>
        <v>Electrónica</v>
      </c>
      <c r="E84">
        <f t="shared" ca="1" si="11"/>
        <v>97</v>
      </c>
      <c r="F84">
        <f t="shared" ca="1" si="12"/>
        <v>2000</v>
      </c>
      <c r="G84">
        <f t="shared" ca="1" si="8"/>
        <v>300</v>
      </c>
    </row>
    <row r="85" spans="1:7" x14ac:dyDescent="0.35">
      <c r="A85" s="2">
        <f t="shared" ca="1" si="9"/>
        <v>45352</v>
      </c>
      <c r="B85" s="5">
        <f t="shared" ca="1" si="10"/>
        <v>51000</v>
      </c>
      <c r="C85" t="str" cm="1">
        <f t="array" aca="1" ref="C85" ca="1">INDEX($C$2:$C$12, RANDBETWEEN(1, COUNTA($C$2:$C$12)))</f>
        <v>Librero</v>
      </c>
      <c r="D85" t="str">
        <f t="shared" ca="1" si="13"/>
        <v>Muebles</v>
      </c>
      <c r="E85">
        <f t="shared" ca="1" si="11"/>
        <v>85</v>
      </c>
      <c r="F85">
        <f t="shared" ca="1" si="12"/>
        <v>600</v>
      </c>
      <c r="G85">
        <f t="shared" ca="1" si="8"/>
        <v>90</v>
      </c>
    </row>
    <row r="86" spans="1:7" x14ac:dyDescent="0.35">
      <c r="A86" s="2">
        <f t="shared" ca="1" si="9"/>
        <v>45568</v>
      </c>
      <c r="B86" s="5">
        <f t="shared" ca="1" si="10"/>
        <v>696000</v>
      </c>
      <c r="C86" t="str" cm="1">
        <f t="array" aca="1" ref="C86" ca="1">INDEX($C$2:$C$12, RANDBETWEEN(1, COUNTA($C$2:$C$12)))</f>
        <v>Laptop</v>
      </c>
      <c r="D86" t="str">
        <f t="shared" ca="1" si="13"/>
        <v>Electrónica</v>
      </c>
      <c r="E86">
        <f t="shared" ca="1" si="11"/>
        <v>58</v>
      </c>
      <c r="F86">
        <f t="shared" ca="1" si="12"/>
        <v>12000</v>
      </c>
      <c r="G86">
        <f t="shared" ca="1" si="8"/>
        <v>1800</v>
      </c>
    </row>
    <row r="87" spans="1:7" x14ac:dyDescent="0.35">
      <c r="A87" s="2">
        <f t="shared" ca="1" si="9"/>
        <v>45399</v>
      </c>
      <c r="B87" s="5">
        <f t="shared" ca="1" si="10"/>
        <v>174000</v>
      </c>
      <c r="C87" t="str" cm="1">
        <f t="array" aca="1" ref="C87" ca="1">INDEX($C$2:$C$12, RANDBETWEEN(1, COUNTA($C$2:$C$12)))</f>
        <v>Smartphone</v>
      </c>
      <c r="D87" t="str">
        <f t="shared" ca="1" si="13"/>
        <v>Electrónica</v>
      </c>
      <c r="E87">
        <f t="shared" ca="1" si="11"/>
        <v>58</v>
      </c>
      <c r="F87">
        <f t="shared" ca="1" si="12"/>
        <v>3000</v>
      </c>
      <c r="G87">
        <f t="shared" ca="1" si="8"/>
        <v>450</v>
      </c>
    </row>
    <row r="88" spans="1:7" x14ac:dyDescent="0.35">
      <c r="A88" s="2">
        <f t="shared" ca="1" si="9"/>
        <v>45437</v>
      </c>
      <c r="B88" s="5">
        <f t="shared" ca="1" si="10"/>
        <v>219000</v>
      </c>
      <c r="C88" t="str" cm="1">
        <f t="array" aca="1" ref="C88" ca="1">INDEX($C$2:$C$12, RANDBETWEEN(1, COUNTA($C$2:$C$12)))</f>
        <v>Smartphone</v>
      </c>
      <c r="D88" t="str">
        <f t="shared" ca="1" si="13"/>
        <v>Electrónica</v>
      </c>
      <c r="E88">
        <f t="shared" ca="1" si="11"/>
        <v>73</v>
      </c>
      <c r="F88">
        <f t="shared" ca="1" si="12"/>
        <v>3000</v>
      </c>
      <c r="G88">
        <f t="shared" ca="1" si="8"/>
        <v>450</v>
      </c>
    </row>
    <row r="89" spans="1:7" x14ac:dyDescent="0.35">
      <c r="A89" s="2">
        <f t="shared" ca="1" si="9"/>
        <v>45650</v>
      </c>
      <c r="B89" s="5">
        <f t="shared" ca="1" si="10"/>
        <v>194000</v>
      </c>
      <c r="C89" t="str" cm="1">
        <f t="array" aca="1" ref="C89" ca="1">INDEX($C$2:$C$12, RANDBETWEEN(1, COUNTA($C$2:$C$12)))</f>
        <v>Tablet</v>
      </c>
      <c r="D89" t="str">
        <f t="shared" ca="1" si="13"/>
        <v>Electrónica</v>
      </c>
      <c r="E89">
        <f t="shared" ca="1" si="11"/>
        <v>97</v>
      </c>
      <c r="F89">
        <f t="shared" ca="1" si="12"/>
        <v>2000</v>
      </c>
      <c r="G89">
        <f t="shared" ca="1" si="8"/>
        <v>300</v>
      </c>
    </row>
    <row r="90" spans="1:7" x14ac:dyDescent="0.35">
      <c r="A90" s="2">
        <f t="shared" ca="1" si="9"/>
        <v>45442</v>
      </c>
      <c r="B90" s="5">
        <f t="shared" ca="1" si="10"/>
        <v>72000</v>
      </c>
      <c r="C90" t="str" cm="1">
        <f t="array" aca="1" ref="C90" ca="1">INDEX($C$2:$C$12, RANDBETWEEN(1, COUNTA($C$2:$C$12)))</f>
        <v>Monitor</v>
      </c>
      <c r="D90" t="str">
        <f t="shared" ca="1" si="13"/>
        <v>Electrónica</v>
      </c>
      <c r="E90">
        <f t="shared" ca="1" si="11"/>
        <v>18</v>
      </c>
      <c r="F90">
        <f t="shared" ca="1" si="12"/>
        <v>4000</v>
      </c>
      <c r="G90">
        <f t="shared" ca="1" si="8"/>
        <v>0</v>
      </c>
    </row>
    <row r="91" spans="1:7" x14ac:dyDescent="0.35">
      <c r="A91" s="2">
        <f t="shared" ca="1" si="9"/>
        <v>45328</v>
      </c>
      <c r="B91" s="5">
        <f t="shared" ca="1" si="10"/>
        <v>264000</v>
      </c>
      <c r="C91" t="str" cm="1">
        <f t="array" aca="1" ref="C91" ca="1">INDEX($C$2:$C$12, RANDBETWEEN(1, COUNTA($C$2:$C$12)))</f>
        <v>Cámara</v>
      </c>
      <c r="D91" t="str">
        <f t="shared" ca="1" si="13"/>
        <v>Electrónica</v>
      </c>
      <c r="E91">
        <f t="shared" ca="1" si="11"/>
        <v>66</v>
      </c>
      <c r="F91">
        <f t="shared" ca="1" si="12"/>
        <v>4000</v>
      </c>
      <c r="G91">
        <f t="shared" ca="1" si="8"/>
        <v>600</v>
      </c>
    </row>
    <row r="92" spans="1:7" x14ac:dyDescent="0.35">
      <c r="A92" s="2">
        <f t="shared" ca="1" si="9"/>
        <v>45329</v>
      </c>
      <c r="B92" s="5">
        <f t="shared" ca="1" si="10"/>
        <v>116000</v>
      </c>
      <c r="C92" t="str" cm="1">
        <f t="array" aca="1" ref="C92" ca="1">INDEX($C$2:$C$12, RANDBETWEEN(1, COUNTA($C$2:$C$12)))</f>
        <v>Monitor</v>
      </c>
      <c r="D92" t="str">
        <f t="shared" ca="1" si="13"/>
        <v>Electrónica</v>
      </c>
      <c r="E92">
        <f t="shared" ca="1" si="11"/>
        <v>29</v>
      </c>
      <c r="F92">
        <f t="shared" ca="1" si="12"/>
        <v>4000</v>
      </c>
      <c r="G92">
        <f t="shared" ca="1" si="8"/>
        <v>600</v>
      </c>
    </row>
    <row r="93" spans="1:7" x14ac:dyDescent="0.35">
      <c r="A93" s="2">
        <f t="shared" ca="1" si="9"/>
        <v>45537</v>
      </c>
      <c r="B93" s="5">
        <f t="shared" ca="1" si="10"/>
        <v>12400</v>
      </c>
      <c r="C93" t="str" cm="1">
        <f t="array" aca="1" ref="C93" ca="1">INDEX($C$2:$C$12, RANDBETWEEN(1, COUNTA($C$2:$C$12)))</f>
        <v>Pantunfla</v>
      </c>
      <c r="D93" t="str">
        <f t="shared" ca="1" si="13"/>
        <v>Zapatos</v>
      </c>
      <c r="E93">
        <f t="shared" ca="1" si="11"/>
        <v>62</v>
      </c>
      <c r="F93">
        <f t="shared" ca="1" si="12"/>
        <v>200</v>
      </c>
      <c r="G93">
        <f t="shared" ca="1" si="8"/>
        <v>30</v>
      </c>
    </row>
    <row r="94" spans="1:7" x14ac:dyDescent="0.35">
      <c r="A94" s="2">
        <f t="shared" ca="1" si="9"/>
        <v>45639</v>
      </c>
      <c r="B94" s="5">
        <f t="shared" ca="1" si="10"/>
        <v>28000</v>
      </c>
      <c r="C94" t="str" cm="1">
        <f t="array" aca="1" ref="C94" ca="1">INDEX($C$2:$C$12, RANDBETWEEN(1, COUNTA($C$2:$C$12)))</f>
        <v>Tablet</v>
      </c>
      <c r="D94" t="str">
        <f t="shared" ca="1" si="13"/>
        <v>Electrónica</v>
      </c>
      <c r="E94">
        <f t="shared" ca="1" si="11"/>
        <v>14</v>
      </c>
      <c r="F94">
        <f t="shared" ca="1" si="12"/>
        <v>2000</v>
      </c>
      <c r="G94">
        <f t="shared" ca="1" si="8"/>
        <v>0</v>
      </c>
    </row>
    <row r="95" spans="1:7" x14ac:dyDescent="0.35">
      <c r="A95" s="2">
        <f t="shared" ca="1" si="9"/>
        <v>45536</v>
      </c>
      <c r="B95" s="5">
        <f t="shared" ca="1" si="10"/>
        <v>10400</v>
      </c>
      <c r="C95" t="str" cm="1">
        <f t="array" aca="1" ref="C95" ca="1">INDEX($C$2:$C$12, RANDBETWEEN(1, COUNTA($C$2:$C$12)))</f>
        <v>Mesa</v>
      </c>
      <c r="D95" t="str">
        <f t="shared" ca="1" si="13"/>
        <v>Muebles</v>
      </c>
      <c r="E95">
        <f t="shared" ca="1" si="11"/>
        <v>52</v>
      </c>
      <c r="F95">
        <f t="shared" ca="1" si="12"/>
        <v>200</v>
      </c>
      <c r="G95">
        <f t="shared" ca="1" si="8"/>
        <v>30</v>
      </c>
    </row>
    <row r="96" spans="1:7" x14ac:dyDescent="0.35">
      <c r="A96" s="2">
        <f t="shared" ca="1" si="9"/>
        <v>45644</v>
      </c>
      <c r="B96" s="5">
        <f t="shared" ca="1" si="10"/>
        <v>182000</v>
      </c>
      <c r="C96" t="str" cm="1">
        <f t="array" aca="1" ref="C96" ca="1">INDEX($C$2:$C$12, RANDBETWEEN(1, COUNTA($C$2:$C$12)))</f>
        <v>Escritorio</v>
      </c>
      <c r="D96" t="str">
        <f t="shared" ca="1" si="13"/>
        <v>Muebles</v>
      </c>
      <c r="E96">
        <f t="shared" ca="1" si="11"/>
        <v>52</v>
      </c>
      <c r="F96">
        <f t="shared" ca="1" si="12"/>
        <v>3500</v>
      </c>
      <c r="G96">
        <f t="shared" ca="1" si="8"/>
        <v>525</v>
      </c>
    </row>
    <row r="97" spans="1:7" x14ac:dyDescent="0.35">
      <c r="A97" s="2">
        <f t="shared" ca="1" si="9"/>
        <v>45578</v>
      </c>
      <c r="B97" s="5">
        <f t="shared" ca="1" si="10"/>
        <v>27000</v>
      </c>
      <c r="C97" t="str" cm="1">
        <f t="array" aca="1" ref="C97" ca="1">INDEX($C$2:$C$12, RANDBETWEEN(1, COUNTA($C$2:$C$12)))</f>
        <v>Smartphone</v>
      </c>
      <c r="D97" t="str">
        <f t="shared" ca="1" si="13"/>
        <v>Electrónica</v>
      </c>
      <c r="E97">
        <f t="shared" ca="1" si="11"/>
        <v>9</v>
      </c>
      <c r="F97">
        <f t="shared" ca="1" si="12"/>
        <v>3000</v>
      </c>
      <c r="G97">
        <f t="shared" ca="1" si="8"/>
        <v>0</v>
      </c>
    </row>
    <row r="98" spans="1:7" x14ac:dyDescent="0.35">
      <c r="A98" s="2">
        <f t="shared" ca="1" si="9"/>
        <v>45593</v>
      </c>
      <c r="B98" s="5">
        <f t="shared" ca="1" si="10"/>
        <v>8200</v>
      </c>
      <c r="C98" t="str" cm="1">
        <f t="array" aca="1" ref="C98" ca="1">INDEX($C$2:$C$12, RANDBETWEEN(1, COUNTA($C$2:$C$12)))</f>
        <v>Mesa</v>
      </c>
      <c r="D98" t="str">
        <f t="shared" ca="1" si="13"/>
        <v>Muebles</v>
      </c>
      <c r="E98">
        <f t="shared" ca="1" si="11"/>
        <v>41</v>
      </c>
      <c r="F98">
        <f t="shared" ca="1" si="12"/>
        <v>200</v>
      </c>
      <c r="G98">
        <f t="shared" ca="1" si="8"/>
        <v>30</v>
      </c>
    </row>
    <row r="99" spans="1:7" x14ac:dyDescent="0.35">
      <c r="A99" s="2">
        <f t="shared" ca="1" si="9"/>
        <v>45325</v>
      </c>
      <c r="B99" s="5">
        <f t="shared" ca="1" si="10"/>
        <v>96000</v>
      </c>
      <c r="C99" t="str" cm="1">
        <f t="array" aca="1" ref="C99" ca="1">INDEX($C$2:$C$12, RANDBETWEEN(1, COUNTA($C$2:$C$12)))</f>
        <v>Cámara</v>
      </c>
      <c r="D99" t="str">
        <f t="shared" ca="1" si="13"/>
        <v>Electrónica</v>
      </c>
      <c r="E99">
        <f t="shared" ca="1" si="11"/>
        <v>24</v>
      </c>
      <c r="F99">
        <f t="shared" ca="1" si="12"/>
        <v>4000</v>
      </c>
      <c r="G99">
        <f t="shared" ca="1" si="8"/>
        <v>600</v>
      </c>
    </row>
    <row r="100" spans="1:7" x14ac:dyDescent="0.35">
      <c r="A100" s="2">
        <f t="shared" ca="1" si="9"/>
        <v>45320</v>
      </c>
      <c r="B100" s="5">
        <f t="shared" ca="1" si="10"/>
        <v>322000</v>
      </c>
      <c r="C100" t="str" cm="1">
        <f t="array" aca="1" ref="C100" ca="1">INDEX($C$2:$C$12, RANDBETWEEN(1, COUNTA($C$2:$C$12)))</f>
        <v>Escritorio</v>
      </c>
      <c r="D100" t="str">
        <f t="shared" ca="1" si="13"/>
        <v>Muebles</v>
      </c>
      <c r="E100">
        <f t="shared" ca="1" si="11"/>
        <v>92</v>
      </c>
      <c r="F100">
        <f t="shared" ca="1" si="12"/>
        <v>3500</v>
      </c>
      <c r="G100">
        <f t="shared" ca="1" si="8"/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BE1A-FCCB-4518-BCD5-D06B924390B6}">
  <dimension ref="A3:J15"/>
  <sheetViews>
    <sheetView workbookViewId="0">
      <selection activeCell="D3" sqref="D3"/>
    </sheetView>
  </sheetViews>
  <sheetFormatPr baseColWidth="10" defaultRowHeight="14.5" x14ac:dyDescent="0.35"/>
  <cols>
    <col min="1" max="1" width="21.08984375" bestFit="1" customWidth="1"/>
    <col min="2" max="2" width="13.7265625" bestFit="1" customWidth="1"/>
    <col min="3" max="5" width="12.1796875" bestFit="1" customWidth="1"/>
    <col min="6" max="6" width="16.54296875" bestFit="1" customWidth="1"/>
    <col min="7" max="7" width="23.6328125" bestFit="1" customWidth="1"/>
    <col min="8" max="8" width="12.1796875" bestFit="1" customWidth="1"/>
    <col min="9" max="12" width="11.1796875" bestFit="1" customWidth="1"/>
    <col min="13" max="34" width="13.7265625" bestFit="1" customWidth="1"/>
  </cols>
  <sheetData>
    <row r="3" spans="1:10" x14ac:dyDescent="0.35">
      <c r="A3" s="6" t="s">
        <v>19</v>
      </c>
      <c r="B3" s="6" t="s">
        <v>2</v>
      </c>
      <c r="F3" s="6" t="s">
        <v>20</v>
      </c>
      <c r="G3" t="s">
        <v>28</v>
      </c>
      <c r="I3" t="str" cm="1">
        <f t="array" ref="I3:J7">_xlfn.TAKE(_xlfn._xlws.SORT(F4:G14, 2, -1),5)</f>
        <v>Total general</v>
      </c>
      <c r="J3">
        <v>2771</v>
      </c>
    </row>
    <row r="4" spans="1:10" x14ac:dyDescent="0.35">
      <c r="A4" s="6" t="s">
        <v>1</v>
      </c>
      <c r="B4" t="s">
        <v>6</v>
      </c>
      <c r="F4" s="7" t="s">
        <v>13</v>
      </c>
      <c r="G4" s="25">
        <v>337</v>
      </c>
      <c r="I4" t="str">
        <v>Laptop</v>
      </c>
      <c r="J4">
        <v>574</v>
      </c>
    </row>
    <row r="5" spans="1:10" x14ac:dyDescent="0.35">
      <c r="A5" t="s">
        <v>5</v>
      </c>
      <c r="B5" s="8">
        <v>6888000</v>
      </c>
      <c r="F5" s="7" t="s">
        <v>5</v>
      </c>
      <c r="G5" s="25">
        <v>574</v>
      </c>
      <c r="I5" t="str">
        <v>Smartphone</v>
      </c>
      <c r="J5">
        <v>523</v>
      </c>
    </row>
    <row r="6" spans="1:10" x14ac:dyDescent="0.35">
      <c r="A6" t="s">
        <v>9</v>
      </c>
      <c r="B6" s="8">
        <v>2560000</v>
      </c>
      <c r="F6" s="7" t="s">
        <v>16</v>
      </c>
      <c r="G6" s="25">
        <v>363</v>
      </c>
      <c r="I6" t="str">
        <v>Televisor</v>
      </c>
      <c r="J6">
        <v>512</v>
      </c>
    </row>
    <row r="7" spans="1:10" x14ac:dyDescent="0.35">
      <c r="A7" t="s">
        <v>11</v>
      </c>
      <c r="B7" s="8">
        <v>1569000</v>
      </c>
      <c r="F7" s="7" t="s">
        <v>11</v>
      </c>
      <c r="G7" s="25">
        <v>523</v>
      </c>
      <c r="I7" t="str">
        <v>Tablet</v>
      </c>
      <c r="J7">
        <v>462</v>
      </c>
    </row>
    <row r="8" spans="1:10" x14ac:dyDescent="0.35">
      <c r="A8" t="s">
        <v>16</v>
      </c>
      <c r="B8" s="8">
        <v>1452000</v>
      </c>
      <c r="F8" s="7" t="s">
        <v>15</v>
      </c>
      <c r="G8" s="25">
        <v>462</v>
      </c>
    </row>
    <row r="9" spans="1:10" x14ac:dyDescent="0.35">
      <c r="A9" t="s">
        <v>13</v>
      </c>
      <c r="B9" s="8">
        <v>1348000</v>
      </c>
      <c r="F9" s="7" t="s">
        <v>9</v>
      </c>
      <c r="G9" s="25">
        <v>512</v>
      </c>
    </row>
    <row r="10" spans="1:10" x14ac:dyDescent="0.35">
      <c r="A10" t="s">
        <v>15</v>
      </c>
      <c r="B10" s="8">
        <v>924000</v>
      </c>
      <c r="F10" s="7" t="s">
        <v>21</v>
      </c>
      <c r="G10" s="25">
        <v>2771</v>
      </c>
    </row>
    <row r="11" spans="1:10" x14ac:dyDescent="0.35">
      <c r="A11" t="s">
        <v>12</v>
      </c>
      <c r="B11" s="8"/>
    </row>
    <row r="12" spans="1:10" x14ac:dyDescent="0.35">
      <c r="A12" t="s">
        <v>14</v>
      </c>
      <c r="B12" s="8"/>
    </row>
    <row r="13" spans="1:10" x14ac:dyDescent="0.35">
      <c r="A13" t="s">
        <v>25</v>
      </c>
      <c r="B13" s="8"/>
    </row>
    <row r="14" spans="1:10" x14ac:dyDescent="0.35">
      <c r="A14" t="s">
        <v>10</v>
      </c>
      <c r="B14" s="8"/>
    </row>
    <row r="15" spans="1:10" x14ac:dyDescent="0.35">
      <c r="A15" t="s">
        <v>7</v>
      </c>
      <c r="B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AEB-AF47-46F9-87BE-FC889C4FFD0E}">
  <sheetPr codeName="Hoja2"/>
  <dimension ref="A1:C56"/>
  <sheetViews>
    <sheetView zoomScale="88" zoomScaleNormal="88" workbookViewId="0">
      <selection activeCell="E23" sqref="E23"/>
    </sheetView>
  </sheetViews>
  <sheetFormatPr baseColWidth="10" defaultRowHeight="14.5" x14ac:dyDescent="0.35"/>
  <cols>
    <col min="1" max="1" width="21.08984375" bestFit="1" customWidth="1"/>
    <col min="2" max="2" width="21.26953125" bestFit="1" customWidth="1"/>
    <col min="3" max="3" width="15.08984375" bestFit="1" customWidth="1"/>
    <col min="4" max="4" width="12.453125" bestFit="1" customWidth="1"/>
    <col min="5" max="5" width="15.08984375" bestFit="1" customWidth="1"/>
    <col min="6" max="6" width="12" bestFit="1" customWidth="1"/>
    <col min="7" max="7" width="14.7265625" bestFit="1" customWidth="1"/>
    <col min="8" max="8" width="12" bestFit="1" customWidth="1"/>
    <col min="9" max="9" width="14.7265625" bestFit="1" customWidth="1"/>
    <col min="10" max="10" width="12" bestFit="1" customWidth="1"/>
    <col min="11" max="11" width="14.7265625" bestFit="1" customWidth="1"/>
    <col min="12" max="12" width="12" bestFit="1" customWidth="1"/>
    <col min="13" max="13" width="14.7265625" bestFit="1" customWidth="1"/>
    <col min="14" max="14" width="12" bestFit="1" customWidth="1"/>
    <col min="15" max="15" width="14.7265625" bestFit="1" customWidth="1"/>
    <col min="16" max="16" width="12" bestFit="1" customWidth="1"/>
    <col min="17" max="17" width="14.7265625" bestFit="1" customWidth="1"/>
    <col min="18" max="18" width="12" bestFit="1" customWidth="1"/>
    <col min="19" max="19" width="14.7265625" bestFit="1" customWidth="1"/>
    <col min="20" max="20" width="12" bestFit="1" customWidth="1"/>
    <col min="21" max="21" width="14.7265625" bestFit="1" customWidth="1"/>
    <col min="22" max="22" width="12.1796875" bestFit="1" customWidth="1"/>
  </cols>
  <sheetData>
    <row r="1" spans="1:3" x14ac:dyDescent="0.35">
      <c r="A1" s="6" t="s">
        <v>1</v>
      </c>
      <c r="B1" t="s">
        <v>27</v>
      </c>
    </row>
    <row r="3" spans="1:3" x14ac:dyDescent="0.35">
      <c r="A3" s="6" t="s">
        <v>19</v>
      </c>
      <c r="B3" s="6" t="s">
        <v>23</v>
      </c>
    </row>
    <row r="4" spans="1:3" x14ac:dyDescent="0.35">
      <c r="A4" s="6" t="s">
        <v>20</v>
      </c>
      <c r="B4" t="s">
        <v>6</v>
      </c>
      <c r="C4" t="s">
        <v>21</v>
      </c>
    </row>
    <row r="5" spans="1:3" x14ac:dyDescent="0.35">
      <c r="A5" s="10">
        <v>45304</v>
      </c>
      <c r="B5" s="8">
        <v>260000</v>
      </c>
      <c r="C5" s="8">
        <v>260000</v>
      </c>
    </row>
    <row r="6" spans="1:3" x14ac:dyDescent="0.35">
      <c r="A6" s="10">
        <v>45307</v>
      </c>
      <c r="B6" s="8">
        <v>297000</v>
      </c>
      <c r="C6" s="8">
        <v>297000</v>
      </c>
    </row>
    <row r="7" spans="1:3" x14ac:dyDescent="0.35">
      <c r="A7" s="10">
        <v>45310</v>
      </c>
      <c r="B7" s="8">
        <v>264000</v>
      </c>
      <c r="C7" s="8">
        <v>264000</v>
      </c>
    </row>
    <row r="8" spans="1:3" x14ac:dyDescent="0.35">
      <c r="A8" s="10">
        <v>45314</v>
      </c>
      <c r="B8" s="8">
        <v>380000</v>
      </c>
      <c r="C8" s="8">
        <v>380000</v>
      </c>
    </row>
    <row r="9" spans="1:3" x14ac:dyDescent="0.35">
      <c r="A9" s="10">
        <v>45320</v>
      </c>
      <c r="B9" s="8">
        <v>60000</v>
      </c>
      <c r="C9" s="8">
        <v>60000</v>
      </c>
    </row>
    <row r="10" spans="1:3" x14ac:dyDescent="0.35">
      <c r="A10" s="10">
        <v>45325</v>
      </c>
      <c r="B10" s="8">
        <v>372000</v>
      </c>
      <c r="C10" s="8">
        <v>372000</v>
      </c>
    </row>
    <row r="11" spans="1:3" x14ac:dyDescent="0.35">
      <c r="A11" s="10">
        <v>45340</v>
      </c>
      <c r="B11" s="8">
        <v>175000</v>
      </c>
      <c r="C11" s="8">
        <v>175000</v>
      </c>
    </row>
    <row r="12" spans="1:3" x14ac:dyDescent="0.35">
      <c r="A12" s="10">
        <v>45356</v>
      </c>
      <c r="B12" s="8">
        <v>36000</v>
      </c>
      <c r="C12" s="8">
        <v>36000</v>
      </c>
    </row>
    <row r="13" spans="1:3" x14ac:dyDescent="0.35">
      <c r="A13" s="10">
        <v>45365</v>
      </c>
      <c r="B13" s="8">
        <v>74000</v>
      </c>
      <c r="C13" s="8">
        <v>74000</v>
      </c>
    </row>
    <row r="14" spans="1:3" x14ac:dyDescent="0.35">
      <c r="A14" s="10">
        <v>45366</v>
      </c>
      <c r="B14" s="8">
        <v>84000</v>
      </c>
      <c r="C14" s="8">
        <v>84000</v>
      </c>
    </row>
    <row r="15" spans="1:3" x14ac:dyDescent="0.35">
      <c r="A15" s="10">
        <v>45369</v>
      </c>
      <c r="B15" s="8">
        <v>256000</v>
      </c>
      <c r="C15" s="8">
        <v>256000</v>
      </c>
    </row>
    <row r="16" spans="1:3" x14ac:dyDescent="0.35">
      <c r="A16" s="10">
        <v>45374</v>
      </c>
      <c r="B16" s="8">
        <v>1152000</v>
      </c>
      <c r="C16" s="8">
        <v>1152000</v>
      </c>
    </row>
    <row r="17" spans="1:3" x14ac:dyDescent="0.35">
      <c r="A17" s="10">
        <v>45403</v>
      </c>
      <c r="B17" s="8">
        <v>312000</v>
      </c>
      <c r="C17" s="8">
        <v>312000</v>
      </c>
    </row>
    <row r="18" spans="1:3" x14ac:dyDescent="0.35">
      <c r="A18" s="10">
        <v>45409</v>
      </c>
      <c r="B18" s="8">
        <v>6000</v>
      </c>
      <c r="C18" s="8">
        <v>6000</v>
      </c>
    </row>
    <row r="19" spans="1:3" x14ac:dyDescent="0.35">
      <c r="A19" s="10">
        <v>45410</v>
      </c>
      <c r="B19" s="8">
        <v>396000</v>
      </c>
      <c r="C19" s="8">
        <v>396000</v>
      </c>
    </row>
    <row r="20" spans="1:3" x14ac:dyDescent="0.35">
      <c r="A20" s="10">
        <v>45428</v>
      </c>
      <c r="B20" s="8">
        <v>145000</v>
      </c>
      <c r="C20" s="8">
        <v>145000</v>
      </c>
    </row>
    <row r="21" spans="1:3" x14ac:dyDescent="0.35">
      <c r="A21" s="10">
        <v>45431</v>
      </c>
      <c r="B21" s="8">
        <v>196000</v>
      </c>
      <c r="C21" s="8">
        <v>196000</v>
      </c>
    </row>
    <row r="22" spans="1:3" x14ac:dyDescent="0.35">
      <c r="A22" s="10">
        <v>45434</v>
      </c>
      <c r="B22" s="8">
        <v>160000</v>
      </c>
      <c r="C22" s="8">
        <v>160000</v>
      </c>
    </row>
    <row r="23" spans="1:3" x14ac:dyDescent="0.35">
      <c r="A23" s="10">
        <v>45447</v>
      </c>
      <c r="B23" s="8">
        <v>273000</v>
      </c>
      <c r="C23" s="8">
        <v>273000</v>
      </c>
    </row>
    <row r="24" spans="1:3" x14ac:dyDescent="0.35">
      <c r="A24" s="10">
        <v>45468</v>
      </c>
      <c r="B24" s="8">
        <v>252000</v>
      </c>
      <c r="C24" s="8">
        <v>252000</v>
      </c>
    </row>
    <row r="25" spans="1:3" x14ac:dyDescent="0.35">
      <c r="A25" s="10">
        <v>45486</v>
      </c>
      <c r="B25" s="8">
        <v>140000</v>
      </c>
      <c r="C25" s="8">
        <v>140000</v>
      </c>
    </row>
    <row r="26" spans="1:3" x14ac:dyDescent="0.35">
      <c r="A26" s="10">
        <v>45493</v>
      </c>
      <c r="B26" s="8">
        <v>100000</v>
      </c>
      <c r="C26" s="8">
        <v>100000</v>
      </c>
    </row>
    <row r="27" spans="1:3" x14ac:dyDescent="0.35">
      <c r="A27" s="10">
        <v>45495</v>
      </c>
      <c r="B27" s="8">
        <v>52000</v>
      </c>
      <c r="C27" s="8">
        <v>52000</v>
      </c>
    </row>
    <row r="28" spans="1:3" x14ac:dyDescent="0.35">
      <c r="A28" s="10">
        <v>45512</v>
      </c>
      <c r="B28" s="8">
        <v>148000</v>
      </c>
      <c r="C28" s="8">
        <v>148000</v>
      </c>
    </row>
    <row r="29" spans="1:3" x14ac:dyDescent="0.35">
      <c r="A29" s="10">
        <v>45523</v>
      </c>
      <c r="B29" s="8">
        <v>172000</v>
      </c>
      <c r="C29" s="8">
        <v>172000</v>
      </c>
    </row>
    <row r="30" spans="1:3" x14ac:dyDescent="0.35">
      <c r="A30" s="10">
        <v>45524</v>
      </c>
      <c r="B30" s="8">
        <v>420000</v>
      </c>
      <c r="C30" s="8">
        <v>420000</v>
      </c>
    </row>
    <row r="31" spans="1:3" x14ac:dyDescent="0.35">
      <c r="A31" s="10">
        <v>45525</v>
      </c>
      <c r="B31" s="8">
        <v>44000</v>
      </c>
      <c r="C31" s="8">
        <v>44000</v>
      </c>
    </row>
    <row r="32" spans="1:3" x14ac:dyDescent="0.35">
      <c r="A32" s="10">
        <v>45527</v>
      </c>
      <c r="B32" s="8">
        <v>200000</v>
      </c>
      <c r="C32" s="8">
        <v>200000</v>
      </c>
    </row>
    <row r="33" spans="1:3" x14ac:dyDescent="0.35">
      <c r="A33" s="10">
        <v>45543</v>
      </c>
      <c r="B33" s="8">
        <v>415000</v>
      </c>
      <c r="C33" s="8">
        <v>415000</v>
      </c>
    </row>
    <row r="34" spans="1:3" x14ac:dyDescent="0.35">
      <c r="A34" s="10">
        <v>45556</v>
      </c>
      <c r="B34" s="8">
        <v>1092000</v>
      </c>
      <c r="C34" s="8">
        <v>1092000</v>
      </c>
    </row>
    <row r="35" spans="1:3" x14ac:dyDescent="0.35">
      <c r="A35" s="10">
        <v>45560</v>
      </c>
      <c r="B35" s="8">
        <v>16000</v>
      </c>
      <c r="C35" s="8">
        <v>16000</v>
      </c>
    </row>
    <row r="36" spans="1:3" x14ac:dyDescent="0.35">
      <c r="A36" s="10">
        <v>45567</v>
      </c>
      <c r="B36" s="8">
        <v>94000</v>
      </c>
      <c r="C36" s="8">
        <v>94000</v>
      </c>
    </row>
    <row r="37" spans="1:3" x14ac:dyDescent="0.35">
      <c r="A37" s="10">
        <v>45570</v>
      </c>
      <c r="B37" s="8">
        <v>732000</v>
      </c>
      <c r="C37" s="8">
        <v>732000</v>
      </c>
    </row>
    <row r="38" spans="1:3" x14ac:dyDescent="0.35">
      <c r="A38" s="10">
        <v>45579</v>
      </c>
      <c r="B38" s="8">
        <v>396000</v>
      </c>
      <c r="C38" s="8">
        <v>396000</v>
      </c>
    </row>
    <row r="39" spans="1:3" x14ac:dyDescent="0.35">
      <c r="A39" s="10">
        <v>45586</v>
      </c>
      <c r="B39" s="8">
        <v>267000</v>
      </c>
      <c r="C39" s="8">
        <v>267000</v>
      </c>
    </row>
    <row r="40" spans="1:3" x14ac:dyDescent="0.35">
      <c r="A40" s="10">
        <v>45587</v>
      </c>
      <c r="B40" s="8">
        <v>261000</v>
      </c>
      <c r="C40" s="8">
        <v>261000</v>
      </c>
    </row>
    <row r="41" spans="1:3" x14ac:dyDescent="0.35">
      <c r="A41" s="10">
        <v>45601</v>
      </c>
      <c r="B41" s="8">
        <v>235000</v>
      </c>
      <c r="C41" s="8">
        <v>235000</v>
      </c>
    </row>
    <row r="42" spans="1:3" x14ac:dyDescent="0.35">
      <c r="A42" s="10">
        <v>45611</v>
      </c>
      <c r="B42" s="8">
        <v>162000</v>
      </c>
      <c r="C42" s="8">
        <v>162000</v>
      </c>
    </row>
    <row r="43" spans="1:3" x14ac:dyDescent="0.35">
      <c r="A43" s="10">
        <v>45619</v>
      </c>
      <c r="B43" s="8">
        <v>455000</v>
      </c>
      <c r="C43" s="8">
        <v>455000</v>
      </c>
    </row>
    <row r="44" spans="1:3" x14ac:dyDescent="0.35">
      <c r="A44" s="10">
        <v>45622</v>
      </c>
      <c r="B44" s="8">
        <v>60000</v>
      </c>
      <c r="C44" s="8">
        <v>60000</v>
      </c>
    </row>
    <row r="45" spans="1:3" x14ac:dyDescent="0.35">
      <c r="A45" s="10">
        <v>45627</v>
      </c>
      <c r="B45" s="8">
        <v>360000</v>
      </c>
      <c r="C45" s="8">
        <v>360000</v>
      </c>
    </row>
    <row r="46" spans="1:3" x14ac:dyDescent="0.35">
      <c r="A46" s="10">
        <v>45628</v>
      </c>
      <c r="B46" s="8">
        <v>63000</v>
      </c>
      <c r="C46" s="8">
        <v>63000</v>
      </c>
    </row>
    <row r="47" spans="1:3" x14ac:dyDescent="0.35">
      <c r="A47" s="10">
        <v>45629</v>
      </c>
      <c r="B47" s="8">
        <v>250000</v>
      </c>
      <c r="C47" s="8">
        <v>250000</v>
      </c>
    </row>
    <row r="48" spans="1:3" x14ac:dyDescent="0.35">
      <c r="A48" s="10">
        <v>45631</v>
      </c>
      <c r="B48" s="8">
        <v>180000</v>
      </c>
      <c r="C48" s="8">
        <v>180000</v>
      </c>
    </row>
    <row r="49" spans="1:3" x14ac:dyDescent="0.35">
      <c r="A49" s="10">
        <v>45633</v>
      </c>
      <c r="B49" s="8">
        <v>760000</v>
      </c>
      <c r="C49" s="8">
        <v>760000</v>
      </c>
    </row>
    <row r="50" spans="1:3" x14ac:dyDescent="0.35">
      <c r="A50" s="10">
        <v>45635</v>
      </c>
      <c r="B50" s="8">
        <v>70000</v>
      </c>
      <c r="C50" s="8">
        <v>70000</v>
      </c>
    </row>
    <row r="51" spans="1:3" x14ac:dyDescent="0.35">
      <c r="A51" s="10">
        <v>45636</v>
      </c>
      <c r="B51" s="8">
        <v>180000</v>
      </c>
      <c r="C51" s="8">
        <v>180000</v>
      </c>
    </row>
    <row r="52" spans="1:3" x14ac:dyDescent="0.35">
      <c r="A52" s="10">
        <v>45641</v>
      </c>
      <c r="B52" s="8">
        <v>328000</v>
      </c>
      <c r="C52" s="8">
        <v>328000</v>
      </c>
    </row>
    <row r="53" spans="1:3" x14ac:dyDescent="0.35">
      <c r="A53" s="10">
        <v>45645</v>
      </c>
      <c r="B53" s="8">
        <v>425000</v>
      </c>
      <c r="C53" s="8">
        <v>425000</v>
      </c>
    </row>
    <row r="54" spans="1:3" x14ac:dyDescent="0.35">
      <c r="A54" s="10">
        <v>45649</v>
      </c>
      <c r="B54" s="8">
        <v>380000</v>
      </c>
      <c r="C54" s="8">
        <v>380000</v>
      </c>
    </row>
    <row r="55" spans="1:3" x14ac:dyDescent="0.35">
      <c r="A55" s="10">
        <v>45654</v>
      </c>
      <c r="B55" s="8">
        <v>1134000</v>
      </c>
      <c r="C55" s="8">
        <v>1134000</v>
      </c>
    </row>
    <row r="56" spans="1:3" x14ac:dyDescent="0.35">
      <c r="A56" s="10" t="s">
        <v>21</v>
      </c>
      <c r="B56" s="8">
        <v>14741000</v>
      </c>
      <c r="C56" s="8">
        <v>14741000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FFC8-8A05-4318-9C6F-1F5AF0A48FFB}">
  <sheetPr codeName="Hoja3"/>
  <dimension ref="A3:B6"/>
  <sheetViews>
    <sheetView workbookViewId="0">
      <selection activeCell="K11" sqref="K11"/>
    </sheetView>
  </sheetViews>
  <sheetFormatPr baseColWidth="10" defaultRowHeight="14.5" x14ac:dyDescent="0.35"/>
  <cols>
    <col min="1" max="1" width="11.08984375" bestFit="1" customWidth="1"/>
    <col min="2" max="2" width="21.08984375" bestFit="1" customWidth="1"/>
  </cols>
  <sheetData>
    <row r="3" spans="1:2" x14ac:dyDescent="0.35">
      <c r="A3" s="6" t="s">
        <v>2</v>
      </c>
      <c r="B3" t="s">
        <v>19</v>
      </c>
    </row>
    <row r="4" spans="1:2" x14ac:dyDescent="0.35">
      <c r="A4" t="s">
        <v>6</v>
      </c>
      <c r="B4" s="8">
        <v>14705000</v>
      </c>
    </row>
    <row r="5" spans="1:2" x14ac:dyDescent="0.35">
      <c r="A5" t="s">
        <v>8</v>
      </c>
      <c r="B5" s="8">
        <v>989000</v>
      </c>
    </row>
    <row r="6" spans="1:2" x14ac:dyDescent="0.35">
      <c r="A6" t="s">
        <v>26</v>
      </c>
      <c r="B6" s="8">
        <v>138200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C3F6-B3BB-4EAD-99DB-779702BC95AA}">
  <dimension ref="A3:B7"/>
  <sheetViews>
    <sheetView workbookViewId="0">
      <selection activeCell="J17" sqref="J17"/>
    </sheetView>
  </sheetViews>
  <sheetFormatPr baseColWidth="10" defaultRowHeight="14.5" x14ac:dyDescent="0.35"/>
  <cols>
    <col min="1" max="1" width="16.54296875" bestFit="1" customWidth="1"/>
    <col min="2" max="2" width="18.453125" bestFit="1" customWidth="1"/>
    <col min="3" max="3" width="7.90625" bestFit="1" customWidth="1"/>
    <col min="4" max="4" width="7.453125" bestFit="1" customWidth="1"/>
    <col min="5" max="5" width="11.453125" bestFit="1" customWidth="1"/>
  </cols>
  <sheetData>
    <row r="3" spans="1:2" x14ac:dyDescent="0.35">
      <c r="A3" s="6" t="s">
        <v>20</v>
      </c>
      <c r="B3" t="s">
        <v>29</v>
      </c>
    </row>
    <row r="4" spans="1:2" x14ac:dyDescent="0.35">
      <c r="A4" s="7" t="s">
        <v>6</v>
      </c>
      <c r="B4">
        <v>40500</v>
      </c>
    </row>
    <row r="5" spans="1:2" x14ac:dyDescent="0.35">
      <c r="A5" s="7" t="s">
        <v>8</v>
      </c>
      <c r="B5">
        <v>2070</v>
      </c>
    </row>
    <row r="6" spans="1:2" x14ac:dyDescent="0.35">
      <c r="A6" s="7" t="s">
        <v>26</v>
      </c>
      <c r="B6">
        <v>300</v>
      </c>
    </row>
    <row r="7" spans="1:2" x14ac:dyDescent="0.35">
      <c r="A7" s="7" t="s">
        <v>21</v>
      </c>
      <c r="B7">
        <v>42870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Dashboard</vt:lpstr>
      <vt:lpstr>Hoja1</vt:lpstr>
      <vt:lpstr>Ventas</vt:lpstr>
      <vt:lpstr>Hoja2</vt:lpstr>
      <vt:lpstr>Hoja3</vt:lpstr>
      <vt:lpstr>Hoja4</vt:lpstr>
      <vt:lpstr>Hoja5</vt:lpstr>
      <vt:lpstr>Pantunfla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MIRANDA CAROL GALILEA</dc:creator>
  <cp:lastModifiedBy>MARQUEZ MIRANDA CAROL GALILEA</cp:lastModifiedBy>
  <dcterms:created xsi:type="dcterms:W3CDTF">2024-12-27T20:45:44Z</dcterms:created>
  <dcterms:modified xsi:type="dcterms:W3CDTF">2025-01-22T03:37:36Z</dcterms:modified>
</cp:coreProperties>
</file>