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8_{C75A4402-1FD8-467E-983B-E7B1E58DFD7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13" i="1"/>
  <c r="M14" i="1"/>
  <c r="M15" i="1"/>
  <c r="M16" i="1"/>
  <c r="M17" i="1"/>
  <c r="M21" i="1"/>
  <c r="M12" i="1"/>
  <c r="M4" i="1"/>
  <c r="M5" i="1"/>
  <c r="M6" i="1"/>
  <c r="M7" i="1"/>
  <c r="M8" i="1"/>
  <c r="M3" i="1"/>
  <c r="J22" i="1"/>
  <c r="J23" i="1"/>
  <c r="J24" i="1"/>
  <c r="J25" i="1"/>
  <c r="J26" i="1"/>
  <c r="J13" i="1"/>
  <c r="J14" i="1"/>
  <c r="J15" i="1"/>
  <c r="J16" i="1"/>
  <c r="J17" i="1"/>
  <c r="J21" i="1"/>
  <c r="J12" i="1"/>
  <c r="J4" i="1"/>
  <c r="J5" i="1"/>
  <c r="J6" i="1"/>
  <c r="J7" i="1"/>
  <c r="J8" i="1"/>
  <c r="J3" i="1"/>
  <c r="H22" i="1"/>
  <c r="H23" i="1"/>
  <c r="H24" i="1"/>
  <c r="H25" i="1"/>
  <c r="H26" i="1"/>
  <c r="H21" i="1"/>
  <c r="H13" i="1"/>
  <c r="H14" i="1"/>
  <c r="H15" i="1"/>
  <c r="H16" i="1"/>
  <c r="H17" i="1"/>
  <c r="H12" i="1"/>
  <c r="H4" i="1"/>
  <c r="H5" i="1"/>
  <c r="H6" i="1"/>
  <c r="H7" i="1"/>
  <c r="H8" i="1"/>
  <c r="H3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<sst xmlns="http://schemas.openxmlformats.org/spreadsheetml/2006/main" count="446" uniqueCount="46">
  <si>
    <t>Aluno</t>
  </si>
  <si>
    <t>Série</t>
  </si>
  <si>
    <t>Nota</t>
  </si>
  <si>
    <t>Ana</t>
  </si>
  <si>
    <t>Bruno</t>
  </si>
  <si>
    <t>Carlos</t>
  </si>
  <si>
    <t>Daniela</t>
  </si>
  <si>
    <t>Eduarda</t>
  </si>
  <si>
    <t>Felipe</t>
  </si>
  <si>
    <t>Gabriela</t>
  </si>
  <si>
    <t>Henrique</t>
  </si>
  <si>
    <t>Isabela</t>
  </si>
  <si>
    <t>João</t>
  </si>
  <si>
    <t>Karina</t>
  </si>
  <si>
    <t>Lucas</t>
  </si>
  <si>
    <t>Mariana</t>
  </si>
  <si>
    <t>Natália</t>
  </si>
  <si>
    <t>Otávio</t>
  </si>
  <si>
    <t>Paula</t>
  </si>
  <si>
    <t>Rafael</t>
  </si>
  <si>
    <t>Sabrina</t>
  </si>
  <si>
    <t>Tiago</t>
  </si>
  <si>
    <t>Vanessa</t>
  </si>
  <si>
    <t>7º</t>
  </si>
  <si>
    <t>8º</t>
  </si>
  <si>
    <t>9º</t>
  </si>
  <si>
    <t>Matemática</t>
  </si>
  <si>
    <t>Português</t>
  </si>
  <si>
    <t>História</t>
  </si>
  <si>
    <t>Geografia</t>
  </si>
  <si>
    <t>Ciências</t>
  </si>
  <si>
    <t>Inglês</t>
  </si>
  <si>
    <t>Situação</t>
  </si>
  <si>
    <t>7° ANO</t>
  </si>
  <si>
    <t>Matéria</t>
  </si>
  <si>
    <t>Média</t>
  </si>
  <si>
    <t>APROVAÇÕES DO 7° ANO</t>
  </si>
  <si>
    <t>8°</t>
  </si>
  <si>
    <t>APROVAÇÕES DO 8° ANO</t>
  </si>
  <si>
    <t>9°</t>
  </si>
  <si>
    <t>APROVAÇÕES DO 9° ANO</t>
  </si>
  <si>
    <t>QTD de Alunos Aprovados</t>
  </si>
  <si>
    <t>MAIORES NOTAS 7º ANO</t>
  </si>
  <si>
    <t>MATÉRIA</t>
  </si>
  <si>
    <t>NOTA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</si>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</sst>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2" fontId="0" fillId="3" borderId="2" xfId="0" applyNumberFormat="1" applyFill="1" applyBorder="1" applyAlignment="1">
      <alignment horizontal="center"/>
    </xf>
    <xf numFmtId="2" fontId="0" fillId="0" borderId="2" xfId="0" applyNumberFormat="1" applyBorder="1"/>
    <xf numFmtId="0" fontId="0" fillId="5" borderId="2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7" borderId="2" xfId="0" applyFill="1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numFmt numFmtId="30" formatCode="@"/>
      <fill>
        <patternFill patternType="none">
          <bgColor auto="1"/>
        </patternFill>
      </fill>
    </dxf>
    <dxf>
      <font>
        <b/>
        <i val="0"/>
        <color theme="6" tint="-0.499984740745262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color rgb="FF9C0006"/>
      </font>
      <numFmt numFmtId="30" formatCode="@"/>
      <fill>
        <patternFill patternType="none">
          <bgColor auto="1"/>
        </patternFill>
      </fill>
    </dxf>
    <dxf>
      <font>
        <b/>
        <i val="0"/>
        <color theme="6" tint="-0.499984740745262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color rgb="FF9C0006"/>
      </font>
      <numFmt numFmtId="30" formatCode="@"/>
      <fill>
        <patternFill patternType="none">
          <bgColor auto="1"/>
        </patternFill>
      </fill>
    </dxf>
    <dxf>
      <font>
        <b/>
        <i val="0"/>
        <color theme="6" tint="-0.499984740745262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color theme="6" tint="-0.499984740745262"/>
      </font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40331-B119-4FA1-AAE8-03C2D4B7C3C6}" name="Tabela1" displayName="Tabela1" ref="A1:E121" totalsRowShown="0" headerRowDxfId="16" headerRowBorderDxfId="15" tableBorderDxfId="14">
  <autoFilter ref="A1:E121" xr:uid="{950EE120-47C3-41FA-99B9-80268E6AADCC}"/>
  <tableColumns count="5">
    <tableColumn id="1" xr3:uid="{6251CF4F-62E6-4365-98B2-242D22AA4578}" name="Aluno" dataDxfId="12"/>
    <tableColumn id="2" xr3:uid="{18CF9363-521D-4A00-88AE-50E040457B5D}" name="Série"/>
    <tableColumn id="3" xr3:uid="{B83B6BF8-441B-476D-8CC6-A4CD9752A51C}" name=";" dataDxfId="13"/>
    <tableColumn id="4" xr3:uid="{AF969089-B529-4D09-8FE3-6426FD0E3AF9}" name="Nota" dataDxfId="11"/>
    <tableColumn id="5" xr3:uid="{D37AF928-A0F3-4B7B-8D0D-6A11C5E96377}" name="Situação" dataDxfId="10">
      <calculatedColumnFormula>IF(Tabela1[[#This Row],[Nota]]&gt;=6,"Aprovado","Reprovado")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showGridLines="0" tabSelected="1" workbookViewId="0">
      <selection activeCell="L36" sqref="L36"/>
    </sheetView>
  </sheetViews>
  <sheetFormatPr defaultRowHeight="15" x14ac:dyDescent="0.25"/>
  <cols>
    <col min="1" max="1" width="9.140625" style="3"/>
    <col min="3" max="3" width="14.7109375" style="3" customWidth="1"/>
    <col min="4" max="4" width="20.42578125" style="5" customWidth="1"/>
    <col min="5" max="5" width="13" style="3" bestFit="1" customWidth="1"/>
    <col min="7" max="7" width="11.42578125" bestFit="1" customWidth="1"/>
    <col min="8" max="8" width="15" style="5" customWidth="1"/>
    <col min="9" max="9" width="18.28515625" customWidth="1"/>
    <col min="10" max="10" width="23.7109375" customWidth="1"/>
    <col min="12" max="12" width="11.42578125" bestFit="1" customWidth="1"/>
    <col min="13" max="13" width="12.5703125" customWidth="1"/>
  </cols>
  <sheetData>
    <row r="1" spans="1:13" x14ac:dyDescent="0.25">
      <c r="A1" s="2" t="s">
        <v>0</v>
      </c>
      <c r="B1" s="1" t="s">
        <v>1</v>
      </c>
      <c r="C1" s="2" t="s">
        <v>45</v>
      </c>
      <c r="D1" s="4" t="s">
        <v>2</v>
      </c>
      <c r="E1" s="2" t="s">
        <v>32</v>
      </c>
      <c r="G1" s="6" t="s">
        <v>33</v>
      </c>
      <c r="H1" s="6"/>
      <c r="I1" s="7" t="s">
        <v>36</v>
      </c>
      <c r="J1" s="7"/>
      <c r="L1" s="13" t="s">
        <v>42</v>
      </c>
      <c r="M1" s="13"/>
    </row>
    <row r="2" spans="1:13" x14ac:dyDescent="0.25">
      <c r="A2" s="3" t="s">
        <v>3</v>
      </c>
      <c r="B2" t="s">
        <v>23</v>
      </c>
      <c r="C2" s="3" t="s">
        <v>26</v>
      </c>
      <c r="D2" s="5">
        <v>7</v>
      </c>
      <c r="E2" s="3" t="str">
        <f>IF(Tabela1[[#This Row],[Nota]]&gt;=6,"Aprovado","Reprovado")</f>
        <v>Aprovado</v>
      </c>
      <c r="G2" s="8" t="s">
        <v>34</v>
      </c>
      <c r="H2" s="10" t="s">
        <v>35</v>
      </c>
      <c r="I2" s="12" t="s">
        <v>34</v>
      </c>
      <c r="J2" s="12" t="s">
        <v>41</v>
      </c>
      <c r="L2" s="14" t="s">
        <v>43</v>
      </c>
      <c r="M2" s="14" t="s">
        <v>44</v>
      </c>
    </row>
    <row r="3" spans="1:13" x14ac:dyDescent="0.25">
      <c r="A3" s="3" t="s">
        <v>3</v>
      </c>
      <c r="B3" t="s">
        <v>23</v>
      </c>
      <c r="C3" s="3" t="s">
        <v>27</v>
      </c>
      <c r="D3" s="5">
        <v>7.3</v>
      </c>
      <c r="E3" s="3" t="str">
        <f>IF(Tabela1[[#This Row],[Nota]]&gt;=6,"Aprovado","Reprovado")</f>
        <v>Aprovado</v>
      </c>
      <c r="G3" s="9" t="s">
        <v>27</v>
      </c>
      <c r="H3" s="11">
        <f>AVERAGEIFS(Tabela1[Nota],Tabela1[;],G3,Tabela1[Série],"7º")</f>
        <v>7.2166666666666659</v>
      </c>
      <c r="I3" s="9" t="s">
        <v>27</v>
      </c>
      <c r="J3" s="9">
        <f>COUNTIFS(Tabela1[Situação],"APROVADO",Tabela1[Série],"7º",Tabela1[;],G3)</f>
        <v>5</v>
      </c>
      <c r="L3" s="9" t="s">
        <v>27</v>
      </c>
      <c r="M3" s="9">
        <f>_xlfn.MAXIFS(D:D,B:B,"7º",C:C,L3)</f>
        <v>9.6</v>
      </c>
    </row>
    <row r="4" spans="1:13" x14ac:dyDescent="0.25">
      <c r="A4" s="3" t="s">
        <v>3</v>
      </c>
      <c r="B4" t="s">
        <v>23</v>
      </c>
      <c r="C4" s="3" t="s">
        <v>28</v>
      </c>
      <c r="D4" s="5">
        <v>6.4</v>
      </c>
      <c r="E4" s="3" t="str">
        <f>IF(Tabela1[[#This Row],[Nota]]&gt;=6,"Aprovado","Reprovado")</f>
        <v>Aprovado</v>
      </c>
      <c r="G4" s="9" t="s">
        <v>26</v>
      </c>
      <c r="H4" s="11">
        <f>AVERAGEIFS(Tabela1[Nota],Tabela1[;],G4,Tabela1[Série],"7º")</f>
        <v>7.25</v>
      </c>
      <c r="I4" s="9" t="s">
        <v>26</v>
      </c>
      <c r="J4" s="9">
        <f>COUNTIFS(Tabela1[Situação],"APROVADO",Tabela1[Série],"7º",Tabela1[;],G4)</f>
        <v>4</v>
      </c>
      <c r="L4" s="9" t="s">
        <v>26</v>
      </c>
      <c r="M4" s="9">
        <f t="shared" ref="M4:M8" si="0">_xlfn.MAXIFS(D:D,B:B,"7º",C:C,L4)</f>
        <v>9.6999999999999993</v>
      </c>
    </row>
    <row r="5" spans="1:13" x14ac:dyDescent="0.25">
      <c r="A5" s="3" t="s">
        <v>3</v>
      </c>
      <c r="B5" t="s">
        <v>23</v>
      </c>
      <c r="C5" s="3" t="s">
        <v>29</v>
      </c>
      <c r="D5" s="5">
        <v>9</v>
      </c>
      <c r="E5" s="3" t="str">
        <f>IF(Tabela1[[#This Row],[Nota]]&gt;=6,"Aprovado","Reprovado")</f>
        <v>Aprovado</v>
      </c>
      <c r="G5" s="9" t="s">
        <v>28</v>
      </c>
      <c r="H5" s="11">
        <f>AVERAGEIFS(Tabela1[Nota],Tabela1[;],G5,Tabela1[Série],"7º")</f>
        <v>7.8666666666666663</v>
      </c>
      <c r="I5" s="9" t="s">
        <v>28</v>
      </c>
      <c r="J5" s="9">
        <f>COUNTIFS(Tabela1[Situação],"APROVADO",Tabela1[Série],"7º",Tabela1[;],G5)</f>
        <v>6</v>
      </c>
      <c r="L5" s="9" t="s">
        <v>28</v>
      </c>
      <c r="M5" s="9">
        <f t="shared" si="0"/>
        <v>8.6999999999999993</v>
      </c>
    </row>
    <row r="6" spans="1:13" x14ac:dyDescent="0.25">
      <c r="A6" s="3" t="s">
        <v>3</v>
      </c>
      <c r="B6" t="s">
        <v>23</v>
      </c>
      <c r="C6" s="3" t="s">
        <v>30</v>
      </c>
      <c r="D6" s="5">
        <v>5.3</v>
      </c>
      <c r="E6" s="3" t="str">
        <f>IF(Tabela1[[#This Row],[Nota]]&gt;=6,"Aprovado","Reprovado")</f>
        <v>Reprovado</v>
      </c>
      <c r="G6" s="9" t="s">
        <v>30</v>
      </c>
      <c r="H6" s="11">
        <f>AVERAGEIFS(Tabela1[Nota],Tabela1[;],G6,Tabela1[Série],"7º")</f>
        <v>6.6833333333333327</v>
      </c>
      <c r="I6" s="9" t="s">
        <v>30</v>
      </c>
      <c r="J6" s="9">
        <f>COUNTIFS(Tabela1[Situação],"APROVADO",Tabela1[Série],"7º",Tabela1[;],G6)</f>
        <v>5</v>
      </c>
      <c r="L6" s="9" t="s">
        <v>30</v>
      </c>
      <c r="M6" s="9">
        <f t="shared" si="0"/>
        <v>8</v>
      </c>
    </row>
    <row r="7" spans="1:13" x14ac:dyDescent="0.25">
      <c r="A7" s="3" t="s">
        <v>3</v>
      </c>
      <c r="B7" t="s">
        <v>23</v>
      </c>
      <c r="C7" s="3" t="s">
        <v>31</v>
      </c>
      <c r="D7" s="5">
        <v>7.2</v>
      </c>
      <c r="E7" s="3" t="str">
        <f>IF(Tabela1[[#This Row],[Nota]]&gt;=6,"Aprovado","Reprovado")</f>
        <v>Aprovado</v>
      </c>
      <c r="G7" s="9" t="s">
        <v>31</v>
      </c>
      <c r="H7" s="11">
        <f>AVERAGEIFS(Tabela1[Nota],Tabela1[;],G7,Tabela1[Série],"7º")</f>
        <v>6.4333333333333336</v>
      </c>
      <c r="I7" s="9" t="s">
        <v>31</v>
      </c>
      <c r="J7" s="9">
        <f>COUNTIFS(Tabela1[Situação],"APROVADO",Tabela1[Série],"7º",Tabela1[;],G7)</f>
        <v>3</v>
      </c>
      <c r="L7" s="9" t="s">
        <v>31</v>
      </c>
      <c r="M7" s="9">
        <f t="shared" si="0"/>
        <v>9.1</v>
      </c>
    </row>
    <row r="8" spans="1:13" x14ac:dyDescent="0.25">
      <c r="A8" s="3" t="s">
        <v>4</v>
      </c>
      <c r="B8" t="s">
        <v>24</v>
      </c>
      <c r="C8" s="3" t="s">
        <v>26</v>
      </c>
      <c r="D8" s="5">
        <v>4.7</v>
      </c>
      <c r="E8" s="3" t="str">
        <f>IF(Tabela1[[#This Row],[Nota]]&gt;=6,"Aprovado","Reprovado")</f>
        <v>Reprovado</v>
      </c>
      <c r="G8" s="9" t="s">
        <v>29</v>
      </c>
      <c r="H8" s="11">
        <f>AVERAGEIFS(Tabela1[Nota],Tabela1[;],G8,Tabela1[Série],"7º")</f>
        <v>8.6166666666666671</v>
      </c>
      <c r="I8" s="9" t="s">
        <v>29</v>
      </c>
      <c r="J8" s="9">
        <f>COUNTIFS(Tabela1[Situação],"APROVADO",Tabela1[Série],"7º",Tabela1[;],G8)</f>
        <v>6</v>
      </c>
      <c r="L8" s="9" t="s">
        <v>29</v>
      </c>
      <c r="M8" s="9">
        <f t="shared" si="0"/>
        <v>9.6</v>
      </c>
    </row>
    <row r="9" spans="1:13" x14ac:dyDescent="0.25">
      <c r="A9" s="3" t="s">
        <v>4</v>
      </c>
      <c r="B9" t="s">
        <v>24</v>
      </c>
      <c r="C9" s="3" t="s">
        <v>27</v>
      </c>
      <c r="D9" s="5">
        <v>9.1999999999999993</v>
      </c>
      <c r="E9" s="3" t="str">
        <f>IF(Tabela1[[#This Row],[Nota]]&gt;=6,"Aprovado","Reprovado")</f>
        <v>Aprovado</v>
      </c>
    </row>
    <row r="10" spans="1:13" x14ac:dyDescent="0.25">
      <c r="A10" s="3" t="s">
        <v>4</v>
      </c>
      <c r="B10" t="s">
        <v>24</v>
      </c>
      <c r="C10" s="3" t="s">
        <v>28</v>
      </c>
      <c r="D10" s="5">
        <v>8.1999999999999993</v>
      </c>
      <c r="E10" s="3" t="str">
        <f>IF(Tabela1[[#This Row],[Nota]]&gt;=6,"Aprovado","Reprovado")</f>
        <v>Aprovado</v>
      </c>
      <c r="G10" s="6" t="s">
        <v>37</v>
      </c>
      <c r="H10" s="6"/>
      <c r="I10" s="7" t="s">
        <v>38</v>
      </c>
      <c r="J10" s="7"/>
      <c r="L10" s="13" t="s">
        <v>42</v>
      </c>
      <c r="M10" s="13"/>
    </row>
    <row r="11" spans="1:13" x14ac:dyDescent="0.25">
      <c r="A11" s="3" t="s">
        <v>4</v>
      </c>
      <c r="B11" t="s">
        <v>24</v>
      </c>
      <c r="C11" s="3" t="s">
        <v>29</v>
      </c>
      <c r="D11" s="5">
        <v>3.8</v>
      </c>
      <c r="E11" s="3" t="str">
        <f>IF(Tabela1[[#This Row],[Nota]]&gt;=6,"Aprovado","Reprovado")</f>
        <v>Reprovado</v>
      </c>
      <c r="G11" s="8" t="s">
        <v>34</v>
      </c>
      <c r="H11" s="10" t="s">
        <v>35</v>
      </c>
      <c r="I11" s="12" t="s">
        <v>34</v>
      </c>
      <c r="J11" s="12" t="s">
        <v>41</v>
      </c>
      <c r="L11" s="14" t="s">
        <v>43</v>
      </c>
      <c r="M11" s="14" t="s">
        <v>44</v>
      </c>
    </row>
    <row r="12" spans="1:13" x14ac:dyDescent="0.25">
      <c r="A12" s="3" t="s">
        <v>4</v>
      </c>
      <c r="B12" t="s">
        <v>24</v>
      </c>
      <c r="C12" s="3" t="s">
        <v>30</v>
      </c>
      <c r="D12" s="5">
        <v>6</v>
      </c>
      <c r="E12" s="3" t="str">
        <f>IF(Tabela1[[#This Row],[Nota]]&gt;=6,"Aprovado","Reprovado")</f>
        <v>Aprovado</v>
      </c>
      <c r="G12" s="9" t="s">
        <v>27</v>
      </c>
      <c r="H12" s="11">
        <f>AVERAGEIFS(Tabela1[Nota],Tabela1[;],G12,Tabela1[Série],"8º")</f>
        <v>7.6499999999999995</v>
      </c>
      <c r="I12" s="9" t="s">
        <v>27</v>
      </c>
      <c r="J12" s="9">
        <f>COUNTIFS(Tabela1[Situação],"APROVADO",Tabela1[Série],"8º",Tabela1[;],G12)</f>
        <v>6</v>
      </c>
      <c r="L12" s="9" t="s">
        <v>27</v>
      </c>
      <c r="M12" s="9">
        <f>_xlfn.MAXIFS(D:D,B:B,"8º",C:C,L12)</f>
        <v>9.6</v>
      </c>
    </row>
    <row r="13" spans="1:13" x14ac:dyDescent="0.25">
      <c r="A13" s="3" t="s">
        <v>4</v>
      </c>
      <c r="B13" t="s">
        <v>24</v>
      </c>
      <c r="C13" s="3" t="s">
        <v>31</v>
      </c>
      <c r="D13" s="5">
        <v>7.2</v>
      </c>
      <c r="E13" s="3" t="str">
        <f>IF(Tabela1[[#This Row],[Nota]]&gt;=6,"Aprovado","Reprovado")</f>
        <v>Aprovado</v>
      </c>
      <c r="G13" s="9" t="s">
        <v>26</v>
      </c>
      <c r="H13" s="11">
        <f>AVERAGEIFS(Tabela1[Nota],Tabela1[;],G13,Tabela1[Série],"8º")</f>
        <v>7.3125</v>
      </c>
      <c r="I13" s="9" t="s">
        <v>26</v>
      </c>
      <c r="J13" s="9">
        <f>COUNTIFS(Tabela1[Situação],"APROVADO",Tabela1[Série],"8º",Tabela1[;],G13)</f>
        <v>6</v>
      </c>
      <c r="L13" s="9" t="s">
        <v>26</v>
      </c>
      <c r="M13" s="9">
        <f t="shared" ref="M13:M18" si="1">_xlfn.MAXIFS(D:D,B:B,"8º",C:C,L13)</f>
        <v>9.4</v>
      </c>
    </row>
    <row r="14" spans="1:13" x14ac:dyDescent="0.25">
      <c r="A14" s="3" t="s">
        <v>5</v>
      </c>
      <c r="B14" t="s">
        <v>23</v>
      </c>
      <c r="C14" s="3" t="s">
        <v>26</v>
      </c>
      <c r="D14" s="5">
        <v>8.1</v>
      </c>
      <c r="E14" s="3" t="str">
        <f>IF(Tabela1[[#This Row],[Nota]]&gt;=6,"Aprovado","Reprovado")</f>
        <v>Aprovado</v>
      </c>
      <c r="G14" s="9" t="s">
        <v>28</v>
      </c>
      <c r="H14" s="11">
        <f>AVERAGEIFS(Tabela1[Nota],Tabela1[;],G14,Tabela1[Série],"8º")</f>
        <v>7.6124999999999998</v>
      </c>
      <c r="I14" s="9" t="s">
        <v>28</v>
      </c>
      <c r="J14" s="9">
        <f>COUNTIFS(Tabela1[Situação],"APROVADO",Tabela1[Série],"8º",Tabela1[;],G14)</f>
        <v>7</v>
      </c>
      <c r="L14" s="9" t="s">
        <v>28</v>
      </c>
      <c r="M14" s="9">
        <f t="shared" si="1"/>
        <v>9.6</v>
      </c>
    </row>
    <row r="15" spans="1:13" x14ac:dyDescent="0.25">
      <c r="A15" s="3" t="s">
        <v>5</v>
      </c>
      <c r="B15" t="s">
        <v>23</v>
      </c>
      <c r="C15" s="3" t="s">
        <v>27</v>
      </c>
      <c r="D15" s="5">
        <v>6.1</v>
      </c>
      <c r="E15" s="3" t="str">
        <f>IF(Tabela1[[#This Row],[Nota]]&gt;=6,"Aprovado","Reprovado")</f>
        <v>Aprovado</v>
      </c>
      <c r="G15" s="9" t="s">
        <v>30</v>
      </c>
      <c r="H15" s="11">
        <f>AVERAGEIFS(Tabela1[Nota],Tabela1[;],G15,Tabela1[Série],"8º")</f>
        <v>6.6124999999999989</v>
      </c>
      <c r="I15" s="9" t="s">
        <v>30</v>
      </c>
      <c r="J15" s="9">
        <f>COUNTIFS(Tabela1[Situação],"APROVADO",Tabela1[Série],"8º",Tabela1[;],G15)</f>
        <v>5</v>
      </c>
      <c r="L15" s="9" t="s">
        <v>30</v>
      </c>
      <c r="M15" s="9">
        <f t="shared" si="1"/>
        <v>9.1999999999999993</v>
      </c>
    </row>
    <row r="16" spans="1:13" x14ac:dyDescent="0.25">
      <c r="A16" s="3" t="s">
        <v>5</v>
      </c>
      <c r="B16" t="s">
        <v>23</v>
      </c>
      <c r="C16" s="3" t="s">
        <v>28</v>
      </c>
      <c r="D16" s="5">
        <v>8.6</v>
      </c>
      <c r="E16" s="3" t="str">
        <f>IF(Tabela1[[#This Row],[Nota]]&gt;=6,"Aprovado","Reprovado")</f>
        <v>Aprovado</v>
      </c>
      <c r="G16" s="9" t="s">
        <v>31</v>
      </c>
      <c r="H16" s="11">
        <f>AVERAGEIFS(Tabela1[Nota],Tabela1[;],G16,Tabela1[Série],"8º")</f>
        <v>7.2375000000000007</v>
      </c>
      <c r="I16" s="9" t="s">
        <v>31</v>
      </c>
      <c r="J16" s="9">
        <f>COUNTIFS(Tabela1[Situação],"APROVADO",Tabela1[Série],"8º",Tabela1[;],G16)</f>
        <v>7</v>
      </c>
      <c r="L16" s="9" t="s">
        <v>31</v>
      </c>
      <c r="M16" s="9">
        <f t="shared" si="1"/>
        <v>9.6</v>
      </c>
    </row>
    <row r="17" spans="1:13" x14ac:dyDescent="0.25">
      <c r="A17" s="3" t="s">
        <v>5</v>
      </c>
      <c r="B17" t="s">
        <v>23</v>
      </c>
      <c r="C17" s="3" t="s">
        <v>29</v>
      </c>
      <c r="D17" s="5">
        <v>6.8</v>
      </c>
      <c r="E17" s="3" t="str">
        <f>IF(Tabela1[[#This Row],[Nota]]&gt;=6,"Aprovado","Reprovado")</f>
        <v>Aprovado</v>
      </c>
      <c r="G17" s="9" t="s">
        <v>29</v>
      </c>
      <c r="H17" s="11">
        <f>AVERAGEIFS(Tabela1[Nota],Tabela1[;],G17,Tabela1[Série],"8º")</f>
        <v>6.9</v>
      </c>
      <c r="I17" s="9" t="s">
        <v>29</v>
      </c>
      <c r="J17" s="9">
        <f>COUNTIFS(Tabela1[Situação],"APROVADO",Tabela1[Série],"8º",Tabela1[;],G17)</f>
        <v>5</v>
      </c>
      <c r="L17" s="9" t="s">
        <v>29</v>
      </c>
      <c r="M17" s="9">
        <f t="shared" si="1"/>
        <v>9.6999999999999993</v>
      </c>
    </row>
    <row r="18" spans="1:13" x14ac:dyDescent="0.25">
      <c r="A18" s="3" t="s">
        <v>5</v>
      </c>
      <c r="B18" t="s">
        <v>23</v>
      </c>
      <c r="C18" s="3" t="s">
        <v>30</v>
      </c>
      <c r="D18" s="5">
        <v>6.1</v>
      </c>
      <c r="E18" s="3" t="str">
        <f>IF(Tabela1[[#This Row],[Nota]]&gt;=6,"Aprovado","Reprovado")</f>
        <v>Aprovado</v>
      </c>
    </row>
    <row r="19" spans="1:13" x14ac:dyDescent="0.25">
      <c r="A19" s="3" t="s">
        <v>5</v>
      </c>
      <c r="B19" t="s">
        <v>23</v>
      </c>
      <c r="C19" s="3" t="s">
        <v>31</v>
      </c>
      <c r="D19" s="5">
        <v>8.3000000000000007</v>
      </c>
      <c r="E19" s="3" t="str">
        <f>IF(Tabela1[[#This Row],[Nota]]&gt;=6,"Aprovado","Reprovado")</f>
        <v>Aprovado</v>
      </c>
      <c r="G19" s="6" t="s">
        <v>39</v>
      </c>
      <c r="H19" s="6"/>
      <c r="I19" s="7" t="s">
        <v>40</v>
      </c>
      <c r="J19" s="7"/>
      <c r="L19" s="13" t="s">
        <v>42</v>
      </c>
      <c r="M19" s="13"/>
    </row>
    <row r="20" spans="1:13" x14ac:dyDescent="0.25">
      <c r="A20" s="3" t="s">
        <v>6</v>
      </c>
      <c r="B20" t="s">
        <v>24</v>
      </c>
      <c r="C20" s="3" t="s">
        <v>26</v>
      </c>
      <c r="D20" s="5">
        <v>8.6</v>
      </c>
      <c r="E20" s="3" t="str">
        <f>IF(Tabela1[[#This Row],[Nota]]&gt;=6,"Aprovado","Reprovado")</f>
        <v>Aprovado</v>
      </c>
      <c r="G20" s="8" t="s">
        <v>34</v>
      </c>
      <c r="H20" s="10" t="s">
        <v>35</v>
      </c>
      <c r="I20" s="12" t="s">
        <v>34</v>
      </c>
      <c r="J20" s="12" t="s">
        <v>41</v>
      </c>
      <c r="L20" s="14" t="s">
        <v>43</v>
      </c>
      <c r="M20" s="14" t="s">
        <v>44</v>
      </c>
    </row>
    <row r="21" spans="1:13" x14ac:dyDescent="0.25">
      <c r="A21" s="3" t="s">
        <v>6</v>
      </c>
      <c r="B21" t="s">
        <v>24</v>
      </c>
      <c r="C21" s="3" t="s">
        <v>27</v>
      </c>
      <c r="D21" s="5">
        <v>9.6</v>
      </c>
      <c r="E21" s="3" t="str">
        <f>IF(Tabela1[[#This Row],[Nota]]&gt;=6,"Aprovado","Reprovado")</f>
        <v>Aprovado</v>
      </c>
      <c r="G21" s="9" t="s">
        <v>27</v>
      </c>
      <c r="H21" s="11">
        <f>AVERAGEIFS(Tabela1[Nota],Tabela1[;],G21,Tabela1[Série],"9º")</f>
        <v>6.3000000000000007</v>
      </c>
      <c r="I21" s="9" t="s">
        <v>27</v>
      </c>
      <c r="J21" s="9">
        <f>COUNTIFS(Tabela1[Situação],"APROVADO",Tabela1[Série],"9º",Tabela1[;],G21)</f>
        <v>3</v>
      </c>
      <c r="L21" s="9" t="s">
        <v>27</v>
      </c>
      <c r="M21" s="9">
        <f>_xlfn.MAXIFS(D:D,B:B,"9º",C:C,L21)</f>
        <v>9.4</v>
      </c>
    </row>
    <row r="22" spans="1:13" x14ac:dyDescent="0.25">
      <c r="A22" s="3" t="s">
        <v>6</v>
      </c>
      <c r="B22" t="s">
        <v>24</v>
      </c>
      <c r="C22" s="3" t="s">
        <v>28</v>
      </c>
      <c r="D22" s="5">
        <v>8.5</v>
      </c>
      <c r="E22" s="3" t="str">
        <f>IF(Tabela1[[#This Row],[Nota]]&gt;=6,"Aprovado","Reprovado")</f>
        <v>Aprovado</v>
      </c>
      <c r="G22" s="9" t="s">
        <v>26</v>
      </c>
      <c r="H22" s="11">
        <f>AVERAGEIFS(Tabela1[Nota],Tabela1[;],G22,Tabela1[Série],"9º")</f>
        <v>5.25</v>
      </c>
      <c r="I22" s="9" t="s">
        <v>26</v>
      </c>
      <c r="J22" s="9">
        <f>COUNTIFS(Tabela1[Situação],"APROVADO",Tabela1[Série],"9º",Tabela1[;],G22)</f>
        <v>2</v>
      </c>
      <c r="L22" s="9" t="s">
        <v>26</v>
      </c>
      <c r="M22" s="9">
        <f t="shared" ref="M22:M26" si="2">_xlfn.MAXIFS(D:D,B:B,"9º",C:C,L22)</f>
        <v>7.7</v>
      </c>
    </row>
    <row r="23" spans="1:13" x14ac:dyDescent="0.25">
      <c r="A23" s="3" t="s">
        <v>6</v>
      </c>
      <c r="B23" t="s">
        <v>24</v>
      </c>
      <c r="C23" s="3" t="s">
        <v>29</v>
      </c>
      <c r="D23" s="5">
        <v>7.8</v>
      </c>
      <c r="E23" s="3" t="str">
        <f>IF(Tabela1[[#This Row],[Nota]]&gt;=6,"Aprovado","Reprovado")</f>
        <v>Aprovado</v>
      </c>
      <c r="G23" s="9" t="s">
        <v>28</v>
      </c>
      <c r="H23" s="11">
        <f>AVERAGEIFS(Tabela1[Nota],Tabela1[;],G23,Tabela1[Série],"9º")</f>
        <v>6.8500000000000005</v>
      </c>
      <c r="I23" s="9" t="s">
        <v>28</v>
      </c>
      <c r="J23" s="9">
        <f>COUNTIFS(Tabela1[Situação],"APROVADO",Tabela1[Série],"9º",Tabela1[;],G23)</f>
        <v>4</v>
      </c>
      <c r="L23" s="9" t="s">
        <v>28</v>
      </c>
      <c r="M23" s="9">
        <f t="shared" si="2"/>
        <v>9.1</v>
      </c>
    </row>
    <row r="24" spans="1:13" x14ac:dyDescent="0.25">
      <c r="A24" s="3" t="s">
        <v>6</v>
      </c>
      <c r="B24" t="s">
        <v>24</v>
      </c>
      <c r="C24" s="3" t="s">
        <v>30</v>
      </c>
      <c r="D24" s="5">
        <v>7.2</v>
      </c>
      <c r="E24" s="3" t="str">
        <f>IF(Tabela1[[#This Row],[Nota]]&gt;=6,"Aprovado","Reprovado")</f>
        <v>Aprovado</v>
      </c>
      <c r="G24" s="9" t="s">
        <v>30</v>
      </c>
      <c r="H24" s="11">
        <f>AVERAGEIFS(Tabela1[Nota],Tabela1[;],G24,Tabela1[Série],"9º")</f>
        <v>5.7833333333333341</v>
      </c>
      <c r="I24" s="9" t="s">
        <v>30</v>
      </c>
      <c r="J24" s="9">
        <f>COUNTIFS(Tabela1[Situação],"APROVADO",Tabela1[Série],"9º",Tabela1[;],G24)</f>
        <v>3</v>
      </c>
      <c r="L24" s="9" t="s">
        <v>30</v>
      </c>
      <c r="M24" s="9">
        <f t="shared" si="2"/>
        <v>7.7</v>
      </c>
    </row>
    <row r="25" spans="1:13" x14ac:dyDescent="0.25">
      <c r="A25" s="3" t="s">
        <v>6</v>
      </c>
      <c r="B25" t="s">
        <v>24</v>
      </c>
      <c r="C25" s="3" t="s">
        <v>31</v>
      </c>
      <c r="D25" s="5">
        <v>7.4</v>
      </c>
      <c r="E25" s="3" t="str">
        <f>IF(Tabela1[[#This Row],[Nota]]&gt;=6,"Aprovado","Reprovado")</f>
        <v>Aprovado</v>
      </c>
      <c r="G25" s="9" t="s">
        <v>31</v>
      </c>
      <c r="H25" s="11">
        <f>AVERAGEIFS(Tabela1[Nota],Tabela1[;],G25,Tabela1[Série],"9º")</f>
        <v>5.833333333333333</v>
      </c>
      <c r="I25" s="9" t="s">
        <v>31</v>
      </c>
      <c r="J25" s="9">
        <f>COUNTIFS(Tabela1[Situação],"APROVADO",Tabela1[Série],"9º",Tabela1[;],G25)</f>
        <v>3</v>
      </c>
      <c r="L25" s="9" t="s">
        <v>31</v>
      </c>
      <c r="M25" s="9">
        <f t="shared" si="2"/>
        <v>6.7</v>
      </c>
    </row>
    <row r="26" spans="1:13" x14ac:dyDescent="0.25">
      <c r="A26" s="3" t="s">
        <v>7</v>
      </c>
      <c r="B26" t="s">
        <v>24</v>
      </c>
      <c r="C26" s="3" t="s">
        <v>26</v>
      </c>
      <c r="D26" s="5">
        <v>5.0999999999999996</v>
      </c>
      <c r="E26" s="3" t="str">
        <f>IF(Tabela1[[#This Row],[Nota]]&gt;=6,"Aprovado","Reprovado")</f>
        <v>Reprovado</v>
      </c>
      <c r="G26" s="9" t="s">
        <v>29</v>
      </c>
      <c r="H26" s="11">
        <f>AVERAGEIFS(Tabela1[Nota],Tabela1[;],G26,Tabela1[Série],"9º")</f>
        <v>6.3</v>
      </c>
      <c r="I26" s="9" t="s">
        <v>29</v>
      </c>
      <c r="J26" s="9">
        <f>COUNTIFS(Tabela1[Situação],"APROVADO",Tabela1[Série],"9º",Tabela1[;],G26)</f>
        <v>4</v>
      </c>
      <c r="L26" s="9" t="s">
        <v>29</v>
      </c>
      <c r="M26" s="9">
        <f t="shared" si="2"/>
        <v>8.1999999999999993</v>
      </c>
    </row>
    <row r="27" spans="1:13" x14ac:dyDescent="0.25">
      <c r="A27" s="3" t="s">
        <v>7</v>
      </c>
      <c r="B27" t="s">
        <v>24</v>
      </c>
      <c r="C27" s="3" t="s">
        <v>27</v>
      </c>
      <c r="D27" s="5">
        <v>4.8</v>
      </c>
      <c r="E27" s="3" t="str">
        <f>IF(Tabela1[[#This Row],[Nota]]&gt;=6,"Aprovado","Reprovado")</f>
        <v>Reprovado</v>
      </c>
    </row>
    <row r="28" spans="1:13" x14ac:dyDescent="0.25">
      <c r="A28" s="3" t="s">
        <v>7</v>
      </c>
      <c r="B28" t="s">
        <v>24</v>
      </c>
      <c r="C28" s="3" t="s">
        <v>28</v>
      </c>
      <c r="D28" s="5">
        <v>3.7</v>
      </c>
      <c r="E28" s="3" t="str">
        <f>IF(Tabela1[[#This Row],[Nota]]&gt;=6,"Aprovado","Reprovado")</f>
        <v>Reprovado</v>
      </c>
    </row>
    <row r="29" spans="1:13" x14ac:dyDescent="0.25">
      <c r="A29" s="3" t="s">
        <v>7</v>
      </c>
      <c r="B29" t="s">
        <v>24</v>
      </c>
      <c r="C29" s="3" t="s">
        <v>29</v>
      </c>
      <c r="D29" s="5">
        <v>6.7</v>
      </c>
      <c r="E29" s="3" t="str">
        <f>IF(Tabela1[[#This Row],[Nota]]&gt;=6,"Aprovado","Reprovado")</f>
        <v>Aprovado</v>
      </c>
    </row>
    <row r="30" spans="1:13" x14ac:dyDescent="0.25">
      <c r="A30" s="3" t="s">
        <v>7</v>
      </c>
      <c r="B30" t="s">
        <v>24</v>
      </c>
      <c r="C30" s="3" t="s">
        <v>30</v>
      </c>
      <c r="D30" s="5">
        <v>6.8</v>
      </c>
      <c r="E30" s="3" t="str">
        <f>IF(Tabela1[[#This Row],[Nota]]&gt;=6,"Aprovado","Reprovado")</f>
        <v>Aprovado</v>
      </c>
    </row>
    <row r="31" spans="1:13" x14ac:dyDescent="0.25">
      <c r="A31" s="3" t="s">
        <v>7</v>
      </c>
      <c r="B31" t="s">
        <v>24</v>
      </c>
      <c r="C31" s="3" t="s">
        <v>31</v>
      </c>
      <c r="D31" s="5">
        <v>6</v>
      </c>
      <c r="E31" s="3" t="str">
        <f>IF(Tabela1[[#This Row],[Nota]]&gt;=6,"Aprovado","Reprovado")</f>
        <v>Aprovado</v>
      </c>
    </row>
    <row r="32" spans="1:13" x14ac:dyDescent="0.25">
      <c r="A32" s="3" t="s">
        <v>8</v>
      </c>
      <c r="B32" t="s">
        <v>25</v>
      </c>
      <c r="C32" s="3" t="s">
        <v>26</v>
      </c>
      <c r="D32" s="5">
        <v>6.3</v>
      </c>
      <c r="E32" s="3" t="str">
        <f>IF(Tabela1[[#This Row],[Nota]]&gt;=6,"Aprovado","Reprovado")</f>
        <v>Aprovado</v>
      </c>
    </row>
    <row r="33" spans="1:5" x14ac:dyDescent="0.25">
      <c r="A33" s="3" t="s">
        <v>8</v>
      </c>
      <c r="B33" t="s">
        <v>25</v>
      </c>
      <c r="C33" s="3" t="s">
        <v>27</v>
      </c>
      <c r="D33" s="5">
        <v>6.6</v>
      </c>
      <c r="E33" s="3" t="str">
        <f>IF(Tabela1[[#This Row],[Nota]]&gt;=6,"Aprovado","Reprovado")</f>
        <v>Aprovado</v>
      </c>
    </row>
    <row r="34" spans="1:5" x14ac:dyDescent="0.25">
      <c r="A34" s="3" t="s">
        <v>8</v>
      </c>
      <c r="B34" t="s">
        <v>25</v>
      </c>
      <c r="C34" s="3" t="s">
        <v>28</v>
      </c>
      <c r="D34" s="5">
        <v>4.2</v>
      </c>
      <c r="E34" s="3" t="str">
        <f>IF(Tabela1[[#This Row],[Nota]]&gt;=6,"Aprovado","Reprovado")</f>
        <v>Reprovado</v>
      </c>
    </row>
    <row r="35" spans="1:5" x14ac:dyDescent="0.25">
      <c r="A35" s="3" t="s">
        <v>8</v>
      </c>
      <c r="B35" t="s">
        <v>25</v>
      </c>
      <c r="C35" s="3" t="s">
        <v>29</v>
      </c>
      <c r="D35" s="5">
        <v>4.4000000000000004</v>
      </c>
      <c r="E35" s="3" t="str">
        <f>IF(Tabela1[[#This Row],[Nota]]&gt;=6,"Aprovado","Reprovado")</f>
        <v>Reprovado</v>
      </c>
    </row>
    <row r="36" spans="1:5" x14ac:dyDescent="0.25">
      <c r="A36" s="3" t="s">
        <v>8</v>
      </c>
      <c r="B36" t="s">
        <v>25</v>
      </c>
      <c r="C36" s="3" t="s">
        <v>30</v>
      </c>
      <c r="D36" s="5">
        <v>6.6</v>
      </c>
      <c r="E36" s="3" t="str">
        <f>IF(Tabela1[[#This Row],[Nota]]&gt;=6,"Aprovado","Reprovado")</f>
        <v>Aprovado</v>
      </c>
    </row>
    <row r="37" spans="1:5" x14ac:dyDescent="0.25">
      <c r="A37" s="3" t="s">
        <v>8</v>
      </c>
      <c r="B37" t="s">
        <v>25</v>
      </c>
      <c r="C37" s="3" t="s">
        <v>31</v>
      </c>
      <c r="D37" s="5">
        <v>6.6</v>
      </c>
      <c r="E37" s="3" t="str">
        <f>IF(Tabela1[[#This Row],[Nota]]&gt;=6,"Aprovado","Reprovado")</f>
        <v>Aprovado</v>
      </c>
    </row>
    <row r="38" spans="1:5" x14ac:dyDescent="0.25">
      <c r="A38" s="3" t="s">
        <v>9</v>
      </c>
      <c r="B38" t="s">
        <v>23</v>
      </c>
      <c r="C38" s="3" t="s">
        <v>26</v>
      </c>
      <c r="D38" s="5">
        <v>5.9</v>
      </c>
      <c r="E38" s="3" t="str">
        <f>IF(Tabela1[[#This Row],[Nota]]&gt;=6,"Aprovado","Reprovado")</f>
        <v>Reprovado</v>
      </c>
    </row>
    <row r="39" spans="1:5" x14ac:dyDescent="0.25">
      <c r="A39" s="3" t="s">
        <v>9</v>
      </c>
      <c r="B39" t="s">
        <v>23</v>
      </c>
      <c r="C39" s="3" t="s">
        <v>27</v>
      </c>
      <c r="D39" s="5">
        <v>7.5</v>
      </c>
      <c r="E39" s="3" t="str">
        <f>IF(Tabela1[[#This Row],[Nota]]&gt;=6,"Aprovado","Reprovado")</f>
        <v>Aprovado</v>
      </c>
    </row>
    <row r="40" spans="1:5" x14ac:dyDescent="0.25">
      <c r="A40" s="3" t="s">
        <v>9</v>
      </c>
      <c r="B40" t="s">
        <v>23</v>
      </c>
      <c r="C40" s="3" t="s">
        <v>28</v>
      </c>
      <c r="D40" s="5">
        <v>8</v>
      </c>
      <c r="E40" s="3" t="str">
        <f>IF(Tabela1[[#This Row],[Nota]]&gt;=6,"Aprovado","Reprovado")</f>
        <v>Aprovado</v>
      </c>
    </row>
    <row r="41" spans="1:5" x14ac:dyDescent="0.25">
      <c r="A41" s="3" t="s">
        <v>9</v>
      </c>
      <c r="B41" t="s">
        <v>23</v>
      </c>
      <c r="C41" s="3" t="s">
        <v>29</v>
      </c>
      <c r="D41" s="5">
        <v>8.8000000000000007</v>
      </c>
      <c r="E41" s="3" t="str">
        <f>IF(Tabela1[[#This Row],[Nota]]&gt;=6,"Aprovado","Reprovado")</f>
        <v>Aprovado</v>
      </c>
    </row>
    <row r="42" spans="1:5" x14ac:dyDescent="0.25">
      <c r="A42" s="3" t="s">
        <v>9</v>
      </c>
      <c r="B42" t="s">
        <v>23</v>
      </c>
      <c r="C42" s="3" t="s">
        <v>30</v>
      </c>
      <c r="D42" s="5">
        <v>8</v>
      </c>
      <c r="E42" s="3" t="str">
        <f>IF(Tabela1[[#This Row],[Nota]]&gt;=6,"Aprovado","Reprovado")</f>
        <v>Aprovado</v>
      </c>
    </row>
    <row r="43" spans="1:5" x14ac:dyDescent="0.25">
      <c r="A43" s="3" t="s">
        <v>9</v>
      </c>
      <c r="B43" t="s">
        <v>23</v>
      </c>
      <c r="C43" s="3" t="s">
        <v>31</v>
      </c>
      <c r="D43" s="5">
        <v>9.1</v>
      </c>
      <c r="E43" s="3" t="str">
        <f>IF(Tabela1[[#This Row],[Nota]]&gt;=6,"Aprovado","Reprovado")</f>
        <v>Aprovado</v>
      </c>
    </row>
    <row r="44" spans="1:5" x14ac:dyDescent="0.25">
      <c r="A44" s="3" t="s">
        <v>10</v>
      </c>
      <c r="B44" t="s">
        <v>23</v>
      </c>
      <c r="C44" s="3" t="s">
        <v>26</v>
      </c>
      <c r="D44" s="5">
        <v>8.5</v>
      </c>
      <c r="E44" s="3" t="str">
        <f>IF(Tabela1[[#This Row],[Nota]]&gt;=6,"Aprovado","Reprovado")</f>
        <v>Aprovado</v>
      </c>
    </row>
    <row r="45" spans="1:5" x14ac:dyDescent="0.25">
      <c r="A45" s="3" t="s">
        <v>10</v>
      </c>
      <c r="B45" t="s">
        <v>23</v>
      </c>
      <c r="C45" s="3" t="s">
        <v>27</v>
      </c>
      <c r="D45" s="5">
        <v>9.6</v>
      </c>
      <c r="E45" s="3" t="str">
        <f>IF(Tabela1[[#This Row],[Nota]]&gt;=6,"Aprovado","Reprovado")</f>
        <v>Aprovado</v>
      </c>
    </row>
    <row r="46" spans="1:5" x14ac:dyDescent="0.25">
      <c r="A46" s="3" t="s">
        <v>10</v>
      </c>
      <c r="B46" t="s">
        <v>23</v>
      </c>
      <c r="C46" s="3" t="s">
        <v>28</v>
      </c>
      <c r="D46" s="5">
        <v>8.6999999999999993</v>
      </c>
      <c r="E46" s="3" t="str">
        <f>IF(Tabela1[[#This Row],[Nota]]&gt;=6,"Aprovado","Reprovado")</f>
        <v>Aprovado</v>
      </c>
    </row>
    <row r="47" spans="1:5" x14ac:dyDescent="0.25">
      <c r="A47" s="3" t="s">
        <v>10</v>
      </c>
      <c r="B47" t="s">
        <v>23</v>
      </c>
      <c r="C47" s="3" t="s">
        <v>29</v>
      </c>
      <c r="D47" s="5">
        <v>9.6</v>
      </c>
      <c r="E47" s="3" t="str">
        <f>IF(Tabela1[[#This Row],[Nota]]&gt;=6,"Aprovado","Reprovado")</f>
        <v>Aprovado</v>
      </c>
    </row>
    <row r="48" spans="1:5" x14ac:dyDescent="0.25">
      <c r="A48" s="3" t="s">
        <v>10</v>
      </c>
      <c r="B48" t="s">
        <v>23</v>
      </c>
      <c r="C48" s="3" t="s">
        <v>30</v>
      </c>
      <c r="D48" s="5">
        <v>6.5</v>
      </c>
      <c r="E48" s="3" t="str">
        <f>IF(Tabela1[[#This Row],[Nota]]&gt;=6,"Aprovado","Reprovado")</f>
        <v>Aprovado</v>
      </c>
    </row>
    <row r="49" spans="1:5" x14ac:dyDescent="0.25">
      <c r="A49" s="3" t="s">
        <v>10</v>
      </c>
      <c r="B49" t="s">
        <v>23</v>
      </c>
      <c r="C49" s="3" t="s">
        <v>31</v>
      </c>
      <c r="D49" s="5">
        <v>5.4</v>
      </c>
      <c r="E49" s="3" t="str">
        <f>IF(Tabela1[[#This Row],[Nota]]&gt;=6,"Aprovado","Reprovado")</f>
        <v>Reprovado</v>
      </c>
    </row>
    <row r="50" spans="1:5" x14ac:dyDescent="0.25">
      <c r="A50" s="3" t="s">
        <v>11</v>
      </c>
      <c r="B50" t="s">
        <v>23</v>
      </c>
      <c r="C50" s="3" t="s">
        <v>26</v>
      </c>
      <c r="D50" s="5">
        <v>4.3</v>
      </c>
      <c r="E50" s="3" t="str">
        <f>IF(Tabela1[[#This Row],[Nota]]&gt;=6,"Aprovado","Reprovado")</f>
        <v>Reprovado</v>
      </c>
    </row>
    <row r="51" spans="1:5" x14ac:dyDescent="0.25">
      <c r="A51" s="3" t="s">
        <v>11</v>
      </c>
      <c r="B51" t="s">
        <v>23</v>
      </c>
      <c r="C51" s="3" t="s">
        <v>27</v>
      </c>
      <c r="D51" s="5">
        <v>7.4</v>
      </c>
      <c r="E51" s="3" t="str">
        <f>IF(Tabela1[[#This Row],[Nota]]&gt;=6,"Aprovado","Reprovado")</f>
        <v>Aprovado</v>
      </c>
    </row>
    <row r="52" spans="1:5" x14ac:dyDescent="0.25">
      <c r="A52" s="3" t="s">
        <v>11</v>
      </c>
      <c r="B52" t="s">
        <v>23</v>
      </c>
      <c r="C52" s="3" t="s">
        <v>28</v>
      </c>
      <c r="D52" s="5">
        <v>7.7</v>
      </c>
      <c r="E52" s="3" t="str">
        <f>IF(Tabela1[[#This Row],[Nota]]&gt;=6,"Aprovado","Reprovado")</f>
        <v>Aprovado</v>
      </c>
    </row>
    <row r="53" spans="1:5" x14ac:dyDescent="0.25">
      <c r="A53" s="3" t="s">
        <v>11</v>
      </c>
      <c r="B53" t="s">
        <v>23</v>
      </c>
      <c r="C53" s="3" t="s">
        <v>29</v>
      </c>
      <c r="D53" s="5">
        <v>9.6</v>
      </c>
      <c r="E53" s="3" t="str">
        <f>IF(Tabela1[[#This Row],[Nota]]&gt;=6,"Aprovado","Reprovado")</f>
        <v>Aprovado</v>
      </c>
    </row>
    <row r="54" spans="1:5" x14ac:dyDescent="0.25">
      <c r="A54" s="3" t="s">
        <v>11</v>
      </c>
      <c r="B54" t="s">
        <v>23</v>
      </c>
      <c r="C54" s="3" t="s">
        <v>30</v>
      </c>
      <c r="D54" s="5">
        <v>6.4</v>
      </c>
      <c r="E54" s="3" t="str">
        <f>IF(Tabela1[[#This Row],[Nota]]&gt;=6,"Aprovado","Reprovado")</f>
        <v>Aprovado</v>
      </c>
    </row>
    <row r="55" spans="1:5" x14ac:dyDescent="0.25">
      <c r="A55" s="3" t="s">
        <v>11</v>
      </c>
      <c r="B55" t="s">
        <v>23</v>
      </c>
      <c r="C55" s="3" t="s">
        <v>31</v>
      </c>
      <c r="D55" s="5">
        <v>3.9</v>
      </c>
      <c r="E55" s="3" t="str">
        <f>IF(Tabela1[[#This Row],[Nota]]&gt;=6,"Aprovado","Reprovado")</f>
        <v>Reprovado</v>
      </c>
    </row>
    <row r="56" spans="1:5" x14ac:dyDescent="0.25">
      <c r="A56" s="3" t="s">
        <v>12</v>
      </c>
      <c r="B56" t="s">
        <v>25</v>
      </c>
      <c r="C56" s="3" t="s">
        <v>26</v>
      </c>
      <c r="D56" s="5">
        <v>5.3</v>
      </c>
      <c r="E56" s="3" t="str">
        <f>IF(Tabela1[[#This Row],[Nota]]&gt;=6,"Aprovado","Reprovado")</f>
        <v>Reprovado</v>
      </c>
    </row>
    <row r="57" spans="1:5" x14ac:dyDescent="0.25">
      <c r="A57" s="3" t="s">
        <v>12</v>
      </c>
      <c r="B57" t="s">
        <v>25</v>
      </c>
      <c r="C57" s="3" t="s">
        <v>27</v>
      </c>
      <c r="D57" s="5">
        <v>9.4</v>
      </c>
      <c r="E57" s="3" t="str">
        <f>IF(Tabela1[[#This Row],[Nota]]&gt;=6,"Aprovado","Reprovado")</f>
        <v>Aprovado</v>
      </c>
    </row>
    <row r="58" spans="1:5" x14ac:dyDescent="0.25">
      <c r="A58" s="3" t="s">
        <v>12</v>
      </c>
      <c r="B58" t="s">
        <v>25</v>
      </c>
      <c r="C58" s="3" t="s">
        <v>28</v>
      </c>
      <c r="D58" s="5">
        <v>5.8</v>
      </c>
      <c r="E58" s="3" t="str">
        <f>IF(Tabela1[[#This Row],[Nota]]&gt;=6,"Aprovado","Reprovado")</f>
        <v>Reprovado</v>
      </c>
    </row>
    <row r="59" spans="1:5" x14ac:dyDescent="0.25">
      <c r="A59" s="3" t="s">
        <v>12</v>
      </c>
      <c r="B59" t="s">
        <v>25</v>
      </c>
      <c r="C59" s="3" t="s">
        <v>29</v>
      </c>
      <c r="D59" s="5">
        <v>6.5</v>
      </c>
      <c r="E59" s="3" t="str">
        <f>IF(Tabela1[[#This Row],[Nota]]&gt;=6,"Aprovado","Reprovado")</f>
        <v>Aprovado</v>
      </c>
    </row>
    <row r="60" spans="1:5" x14ac:dyDescent="0.25">
      <c r="A60" s="3" t="s">
        <v>12</v>
      </c>
      <c r="B60" t="s">
        <v>25</v>
      </c>
      <c r="C60" s="3" t="s">
        <v>30</v>
      </c>
      <c r="D60" s="5">
        <v>5.3</v>
      </c>
      <c r="E60" s="3" t="str">
        <f>IF(Tabela1[[#This Row],[Nota]]&gt;=6,"Aprovado","Reprovado")</f>
        <v>Reprovado</v>
      </c>
    </row>
    <row r="61" spans="1:5" x14ac:dyDescent="0.25">
      <c r="A61" s="3" t="s">
        <v>12</v>
      </c>
      <c r="B61" t="s">
        <v>25</v>
      </c>
      <c r="C61" s="3" t="s">
        <v>31</v>
      </c>
      <c r="D61" s="5">
        <v>4.5999999999999996</v>
      </c>
      <c r="E61" s="3" t="str">
        <f>IF(Tabela1[[#This Row],[Nota]]&gt;=6,"Aprovado","Reprovado")</f>
        <v>Reprovado</v>
      </c>
    </row>
    <row r="62" spans="1:5" x14ac:dyDescent="0.25">
      <c r="A62" s="3" t="s">
        <v>13</v>
      </c>
      <c r="B62" t="s">
        <v>25</v>
      </c>
      <c r="C62" s="3" t="s">
        <v>26</v>
      </c>
      <c r="D62" s="5">
        <v>4.0999999999999996</v>
      </c>
      <c r="E62" s="3" t="str">
        <f>IF(Tabela1[[#This Row],[Nota]]&gt;=6,"Aprovado","Reprovado")</f>
        <v>Reprovado</v>
      </c>
    </row>
    <row r="63" spans="1:5" x14ac:dyDescent="0.25">
      <c r="A63" s="3" t="s">
        <v>13</v>
      </c>
      <c r="B63" t="s">
        <v>25</v>
      </c>
      <c r="C63" s="3" t="s">
        <v>27</v>
      </c>
      <c r="D63" s="5">
        <v>5</v>
      </c>
      <c r="E63" s="3" t="str">
        <f>IF(Tabela1[[#This Row],[Nota]]&gt;=6,"Aprovado","Reprovado")</f>
        <v>Reprovado</v>
      </c>
    </row>
    <row r="64" spans="1:5" x14ac:dyDescent="0.25">
      <c r="A64" s="3" t="s">
        <v>13</v>
      </c>
      <c r="B64" t="s">
        <v>25</v>
      </c>
      <c r="C64" s="3" t="s">
        <v>28</v>
      </c>
      <c r="D64" s="5">
        <v>6.7</v>
      </c>
      <c r="E64" s="3" t="str">
        <f>IF(Tabela1[[#This Row],[Nota]]&gt;=6,"Aprovado","Reprovado")</f>
        <v>Aprovado</v>
      </c>
    </row>
    <row r="65" spans="1:5" x14ac:dyDescent="0.25">
      <c r="A65" s="3" t="s">
        <v>13</v>
      </c>
      <c r="B65" t="s">
        <v>25</v>
      </c>
      <c r="C65" s="3" t="s">
        <v>29</v>
      </c>
      <c r="D65" s="5">
        <v>6.9</v>
      </c>
      <c r="E65" s="3" t="str">
        <f>IF(Tabela1[[#This Row],[Nota]]&gt;=6,"Aprovado","Reprovado")</f>
        <v>Aprovado</v>
      </c>
    </row>
    <row r="66" spans="1:5" x14ac:dyDescent="0.25">
      <c r="A66" s="3" t="s">
        <v>13</v>
      </c>
      <c r="B66" t="s">
        <v>25</v>
      </c>
      <c r="C66" s="3" t="s">
        <v>30</v>
      </c>
      <c r="D66" s="5">
        <v>3.8</v>
      </c>
      <c r="E66" s="3" t="str">
        <f>IF(Tabela1[[#This Row],[Nota]]&gt;=6,"Aprovado","Reprovado")</f>
        <v>Reprovado</v>
      </c>
    </row>
    <row r="67" spans="1:5" x14ac:dyDescent="0.25">
      <c r="A67" s="3" t="s">
        <v>13</v>
      </c>
      <c r="B67" t="s">
        <v>25</v>
      </c>
      <c r="C67" s="3" t="s">
        <v>31</v>
      </c>
      <c r="D67" s="5">
        <v>5</v>
      </c>
      <c r="E67" s="3" t="str">
        <f>IF(Tabela1[[#This Row],[Nota]]&gt;=6,"Aprovado","Reprovado")</f>
        <v>Reprovado</v>
      </c>
    </row>
    <row r="68" spans="1:5" x14ac:dyDescent="0.25">
      <c r="A68" s="3" t="s">
        <v>14</v>
      </c>
      <c r="B68" t="s">
        <v>24</v>
      </c>
      <c r="C68" s="3" t="s">
        <v>26</v>
      </c>
      <c r="D68" s="5">
        <v>8.1</v>
      </c>
      <c r="E68" s="3" t="str">
        <f>IF(Tabela1[[#This Row],[Nota]]&gt;=6,"Aprovado","Reprovado")</f>
        <v>Aprovado</v>
      </c>
    </row>
    <row r="69" spans="1:5" x14ac:dyDescent="0.25">
      <c r="A69" s="3" t="s">
        <v>14</v>
      </c>
      <c r="B69" t="s">
        <v>24</v>
      </c>
      <c r="C69" s="3" t="s">
        <v>27</v>
      </c>
      <c r="D69" s="5">
        <v>4.5999999999999996</v>
      </c>
      <c r="E69" s="3" t="str">
        <f>IF(Tabela1[[#This Row],[Nota]]&gt;=6,"Aprovado","Reprovado")</f>
        <v>Reprovado</v>
      </c>
    </row>
    <row r="70" spans="1:5" x14ac:dyDescent="0.25">
      <c r="A70" s="3" t="s">
        <v>14</v>
      </c>
      <c r="B70" t="s">
        <v>24</v>
      </c>
      <c r="C70" s="3" t="s">
        <v>28</v>
      </c>
      <c r="D70" s="5">
        <v>7.5</v>
      </c>
      <c r="E70" s="3" t="str">
        <f>IF(Tabela1[[#This Row],[Nota]]&gt;=6,"Aprovado","Reprovado")</f>
        <v>Aprovado</v>
      </c>
    </row>
    <row r="71" spans="1:5" x14ac:dyDescent="0.25">
      <c r="A71" s="3" t="s">
        <v>14</v>
      </c>
      <c r="B71" t="s">
        <v>24</v>
      </c>
      <c r="C71" s="3" t="s">
        <v>29</v>
      </c>
      <c r="D71" s="5">
        <v>8.3000000000000007</v>
      </c>
      <c r="E71" s="3" t="str">
        <f>IF(Tabela1[[#This Row],[Nota]]&gt;=6,"Aprovado","Reprovado")</f>
        <v>Aprovado</v>
      </c>
    </row>
    <row r="72" spans="1:5" x14ac:dyDescent="0.25">
      <c r="A72" s="3" t="s">
        <v>14</v>
      </c>
      <c r="B72" t="s">
        <v>24</v>
      </c>
      <c r="C72" s="3" t="s">
        <v>30</v>
      </c>
      <c r="D72" s="5">
        <v>8.1</v>
      </c>
      <c r="E72" s="3" t="str">
        <f>IF(Tabela1[[#This Row],[Nota]]&gt;=6,"Aprovado","Reprovado")</f>
        <v>Aprovado</v>
      </c>
    </row>
    <row r="73" spans="1:5" x14ac:dyDescent="0.25">
      <c r="A73" s="3" t="s">
        <v>14</v>
      </c>
      <c r="B73" t="s">
        <v>24</v>
      </c>
      <c r="C73" s="3" t="s">
        <v>31</v>
      </c>
      <c r="D73" s="5">
        <v>8</v>
      </c>
      <c r="E73" s="3" t="str">
        <f>IF(Tabela1[[#This Row],[Nota]]&gt;=6,"Aprovado","Reprovado")</f>
        <v>Aprovado</v>
      </c>
    </row>
    <row r="74" spans="1:5" x14ac:dyDescent="0.25">
      <c r="A74" s="3" t="s">
        <v>15</v>
      </c>
      <c r="B74" t="s">
        <v>24</v>
      </c>
      <c r="C74" s="3" t="s">
        <v>26</v>
      </c>
      <c r="D74" s="5">
        <v>6</v>
      </c>
      <c r="E74" s="3" t="str">
        <f>IF(Tabela1[[#This Row],[Nota]]&gt;=6,"Aprovado","Reprovado")</f>
        <v>Aprovado</v>
      </c>
    </row>
    <row r="75" spans="1:5" x14ac:dyDescent="0.25">
      <c r="A75" s="3" t="s">
        <v>15</v>
      </c>
      <c r="B75" t="s">
        <v>24</v>
      </c>
      <c r="C75" s="3" t="s">
        <v>27</v>
      </c>
      <c r="D75" s="5">
        <v>9.6</v>
      </c>
      <c r="E75" s="3" t="str">
        <f>IF(Tabela1[[#This Row],[Nota]]&gt;=6,"Aprovado","Reprovado")</f>
        <v>Aprovado</v>
      </c>
    </row>
    <row r="76" spans="1:5" x14ac:dyDescent="0.25">
      <c r="A76" s="3" t="s">
        <v>15</v>
      </c>
      <c r="B76" t="s">
        <v>24</v>
      </c>
      <c r="C76" s="3" t="s">
        <v>28</v>
      </c>
      <c r="D76" s="5">
        <v>9.5</v>
      </c>
      <c r="E76" s="3" t="str">
        <f>IF(Tabela1[[#This Row],[Nota]]&gt;=6,"Aprovado","Reprovado")</f>
        <v>Aprovado</v>
      </c>
    </row>
    <row r="77" spans="1:5" x14ac:dyDescent="0.25">
      <c r="A77" s="3" t="s">
        <v>15</v>
      </c>
      <c r="B77" t="s">
        <v>24</v>
      </c>
      <c r="C77" s="3" t="s">
        <v>29</v>
      </c>
      <c r="D77" s="5">
        <v>5.9</v>
      </c>
      <c r="E77" s="3" t="str">
        <f>IF(Tabela1[[#This Row],[Nota]]&gt;=6,"Aprovado","Reprovado")</f>
        <v>Reprovado</v>
      </c>
    </row>
    <row r="78" spans="1:5" x14ac:dyDescent="0.25">
      <c r="A78" s="3" t="s">
        <v>15</v>
      </c>
      <c r="B78" t="s">
        <v>24</v>
      </c>
      <c r="C78" s="3" t="s">
        <v>30</v>
      </c>
      <c r="D78" s="5">
        <v>5.8</v>
      </c>
      <c r="E78" s="3" t="str">
        <f>IF(Tabela1[[#This Row],[Nota]]&gt;=6,"Aprovado","Reprovado")</f>
        <v>Reprovado</v>
      </c>
    </row>
    <row r="79" spans="1:5" x14ac:dyDescent="0.25">
      <c r="A79" s="3" t="s">
        <v>15</v>
      </c>
      <c r="B79" t="s">
        <v>24</v>
      </c>
      <c r="C79" s="3" t="s">
        <v>31</v>
      </c>
      <c r="D79" s="5">
        <v>5</v>
      </c>
      <c r="E79" s="3" t="str">
        <f>IF(Tabela1[[#This Row],[Nota]]&gt;=6,"Aprovado","Reprovado")</f>
        <v>Reprovado</v>
      </c>
    </row>
    <row r="80" spans="1:5" x14ac:dyDescent="0.25">
      <c r="A80" s="3" t="s">
        <v>16</v>
      </c>
      <c r="B80" t="s">
        <v>25</v>
      </c>
      <c r="C80" s="3" t="s">
        <v>26</v>
      </c>
      <c r="D80" s="5">
        <v>7.7</v>
      </c>
      <c r="E80" s="3" t="str">
        <f>IF(Tabela1[[#This Row],[Nota]]&gt;=6,"Aprovado","Reprovado")</f>
        <v>Aprovado</v>
      </c>
    </row>
    <row r="81" spans="1:5" x14ac:dyDescent="0.25">
      <c r="A81" s="3" t="s">
        <v>16</v>
      </c>
      <c r="B81" t="s">
        <v>25</v>
      </c>
      <c r="C81" s="3" t="s">
        <v>27</v>
      </c>
      <c r="D81" s="5">
        <v>7.1</v>
      </c>
      <c r="E81" s="3" t="str">
        <f>IF(Tabela1[[#This Row],[Nota]]&gt;=6,"Aprovado","Reprovado")</f>
        <v>Aprovado</v>
      </c>
    </row>
    <row r="82" spans="1:5" x14ac:dyDescent="0.25">
      <c r="A82" s="3" t="s">
        <v>16</v>
      </c>
      <c r="B82" t="s">
        <v>25</v>
      </c>
      <c r="C82" s="3" t="s">
        <v>28</v>
      </c>
      <c r="D82" s="5">
        <v>8.8000000000000007</v>
      </c>
      <c r="E82" s="3" t="str">
        <f>IF(Tabela1[[#This Row],[Nota]]&gt;=6,"Aprovado","Reprovado")</f>
        <v>Aprovado</v>
      </c>
    </row>
    <row r="83" spans="1:5" x14ac:dyDescent="0.25">
      <c r="A83" s="3" t="s">
        <v>16</v>
      </c>
      <c r="B83" t="s">
        <v>25</v>
      </c>
      <c r="C83" s="3" t="s">
        <v>29</v>
      </c>
      <c r="D83" s="5">
        <v>8</v>
      </c>
      <c r="E83" s="3" t="str">
        <f>IF(Tabela1[[#This Row],[Nota]]&gt;=6,"Aprovado","Reprovado")</f>
        <v>Aprovado</v>
      </c>
    </row>
    <row r="84" spans="1:5" x14ac:dyDescent="0.25">
      <c r="A84" s="3" t="s">
        <v>16</v>
      </c>
      <c r="B84" t="s">
        <v>25</v>
      </c>
      <c r="C84" s="3" t="s">
        <v>30</v>
      </c>
      <c r="D84" s="5">
        <v>6.8</v>
      </c>
      <c r="E84" s="3" t="str">
        <f>IF(Tabela1[[#This Row],[Nota]]&gt;=6,"Aprovado","Reprovado")</f>
        <v>Aprovado</v>
      </c>
    </row>
    <row r="85" spans="1:5" x14ac:dyDescent="0.25">
      <c r="A85" s="3" t="s">
        <v>16</v>
      </c>
      <c r="B85" t="s">
        <v>25</v>
      </c>
      <c r="C85" s="3" t="s">
        <v>31</v>
      </c>
      <c r="D85" s="5">
        <v>5.9</v>
      </c>
      <c r="E85" s="3" t="str">
        <f>IF(Tabela1[[#This Row],[Nota]]&gt;=6,"Aprovado","Reprovado")</f>
        <v>Reprovado</v>
      </c>
    </row>
    <row r="86" spans="1:5" x14ac:dyDescent="0.25">
      <c r="A86" s="3" t="s">
        <v>17</v>
      </c>
      <c r="B86" t="s">
        <v>25</v>
      </c>
      <c r="C86" s="3" t="s">
        <v>26</v>
      </c>
      <c r="D86" s="5">
        <v>3.7</v>
      </c>
      <c r="E86" s="3" t="str">
        <f>IF(Tabela1[[#This Row],[Nota]]&gt;=6,"Aprovado","Reprovado")</f>
        <v>Reprovado</v>
      </c>
    </row>
    <row r="87" spans="1:5" x14ac:dyDescent="0.25">
      <c r="A87" s="3" t="s">
        <v>17</v>
      </c>
      <c r="B87" t="s">
        <v>25</v>
      </c>
      <c r="C87" s="3" t="s">
        <v>27</v>
      </c>
      <c r="D87" s="5">
        <v>5.0999999999999996</v>
      </c>
      <c r="E87" s="3" t="str">
        <f>IF(Tabela1[[#This Row],[Nota]]&gt;=6,"Aprovado","Reprovado")</f>
        <v>Reprovado</v>
      </c>
    </row>
    <row r="88" spans="1:5" x14ac:dyDescent="0.25">
      <c r="A88" s="3" t="s">
        <v>17</v>
      </c>
      <c r="B88" t="s">
        <v>25</v>
      </c>
      <c r="C88" s="3" t="s">
        <v>28</v>
      </c>
      <c r="D88" s="5">
        <v>9.1</v>
      </c>
      <c r="E88" s="3" t="str">
        <f>IF(Tabela1[[#This Row],[Nota]]&gt;=6,"Aprovado","Reprovado")</f>
        <v>Aprovado</v>
      </c>
    </row>
    <row r="89" spans="1:5" x14ac:dyDescent="0.25">
      <c r="A89" s="3" t="s">
        <v>17</v>
      </c>
      <c r="B89" t="s">
        <v>25</v>
      </c>
      <c r="C89" s="3" t="s">
        <v>29</v>
      </c>
      <c r="D89" s="5">
        <v>3.8</v>
      </c>
      <c r="E89" s="3" t="str">
        <f>IF(Tabela1[[#This Row],[Nota]]&gt;=6,"Aprovado","Reprovado")</f>
        <v>Reprovado</v>
      </c>
    </row>
    <row r="90" spans="1:5" x14ac:dyDescent="0.25">
      <c r="A90" s="3" t="s">
        <v>17</v>
      </c>
      <c r="B90" t="s">
        <v>25</v>
      </c>
      <c r="C90" s="3" t="s">
        <v>30</v>
      </c>
      <c r="D90" s="5">
        <v>7.7</v>
      </c>
      <c r="E90" s="3" t="str">
        <f>IF(Tabela1[[#This Row],[Nota]]&gt;=6,"Aprovado","Reprovado")</f>
        <v>Aprovado</v>
      </c>
    </row>
    <row r="91" spans="1:5" x14ac:dyDescent="0.25">
      <c r="A91" s="3" t="s">
        <v>17</v>
      </c>
      <c r="B91" t="s">
        <v>25</v>
      </c>
      <c r="C91" s="3" t="s">
        <v>31</v>
      </c>
      <c r="D91" s="5">
        <v>6.7</v>
      </c>
      <c r="E91" s="3" t="str">
        <f>IF(Tabela1[[#This Row],[Nota]]&gt;=6,"Aprovado","Reprovado")</f>
        <v>Aprovado</v>
      </c>
    </row>
    <row r="92" spans="1:5" x14ac:dyDescent="0.25">
      <c r="A92" s="3" t="s">
        <v>18</v>
      </c>
      <c r="B92" t="s">
        <v>23</v>
      </c>
      <c r="C92" s="3" t="s">
        <v>26</v>
      </c>
      <c r="D92" s="5">
        <v>9.6999999999999993</v>
      </c>
      <c r="E92" s="3" t="str">
        <f>IF(Tabela1[[#This Row],[Nota]]&gt;=6,"Aprovado","Reprovado")</f>
        <v>Aprovado</v>
      </c>
    </row>
    <row r="93" spans="1:5" x14ac:dyDescent="0.25">
      <c r="A93" s="3" t="s">
        <v>18</v>
      </c>
      <c r="B93" t="s">
        <v>23</v>
      </c>
      <c r="C93" s="3" t="s">
        <v>27</v>
      </c>
      <c r="D93" s="5">
        <v>5.4</v>
      </c>
      <c r="E93" s="3" t="str">
        <f>IF(Tabela1[[#This Row],[Nota]]&gt;=6,"Aprovado","Reprovado")</f>
        <v>Reprovado</v>
      </c>
    </row>
    <row r="94" spans="1:5" x14ac:dyDescent="0.25">
      <c r="A94" s="3" t="s">
        <v>18</v>
      </c>
      <c r="B94" t="s">
        <v>23</v>
      </c>
      <c r="C94" s="3" t="s">
        <v>28</v>
      </c>
      <c r="D94" s="5">
        <v>7.8</v>
      </c>
      <c r="E94" s="3" t="str">
        <f>IF(Tabela1[[#This Row],[Nota]]&gt;=6,"Aprovado","Reprovado")</f>
        <v>Aprovado</v>
      </c>
    </row>
    <row r="95" spans="1:5" x14ac:dyDescent="0.25">
      <c r="A95" s="3" t="s">
        <v>18</v>
      </c>
      <c r="B95" t="s">
        <v>23</v>
      </c>
      <c r="C95" s="3" t="s">
        <v>29</v>
      </c>
      <c r="D95" s="5">
        <v>7.9</v>
      </c>
      <c r="E95" s="3" t="str">
        <f>IF(Tabela1[[#This Row],[Nota]]&gt;=6,"Aprovado","Reprovado")</f>
        <v>Aprovado</v>
      </c>
    </row>
    <row r="96" spans="1:5" x14ac:dyDescent="0.25">
      <c r="A96" s="3" t="s">
        <v>18</v>
      </c>
      <c r="B96" t="s">
        <v>23</v>
      </c>
      <c r="C96" s="3" t="s">
        <v>30</v>
      </c>
      <c r="D96" s="5">
        <v>7.8</v>
      </c>
      <c r="E96" s="3" t="str">
        <f>IF(Tabela1[[#This Row],[Nota]]&gt;=6,"Aprovado","Reprovado")</f>
        <v>Aprovado</v>
      </c>
    </row>
    <row r="97" spans="1:5" x14ac:dyDescent="0.25">
      <c r="A97" s="3" t="s">
        <v>18</v>
      </c>
      <c r="B97" t="s">
        <v>23</v>
      </c>
      <c r="C97" s="3" t="s">
        <v>31</v>
      </c>
      <c r="D97" s="5">
        <v>4.7</v>
      </c>
      <c r="E97" s="3" t="str">
        <f>IF(Tabela1[[#This Row],[Nota]]&gt;=6,"Aprovado","Reprovado")</f>
        <v>Reprovado</v>
      </c>
    </row>
    <row r="98" spans="1:5" x14ac:dyDescent="0.25">
      <c r="A98" s="3" t="s">
        <v>19</v>
      </c>
      <c r="B98" t="s">
        <v>24</v>
      </c>
      <c r="C98" s="3" t="s">
        <v>26</v>
      </c>
      <c r="D98" s="5">
        <v>9.1999999999999993</v>
      </c>
      <c r="E98" s="3" t="str">
        <f>IF(Tabela1[[#This Row],[Nota]]&gt;=6,"Aprovado","Reprovado")</f>
        <v>Aprovado</v>
      </c>
    </row>
    <row r="99" spans="1:5" x14ac:dyDescent="0.25">
      <c r="A99" s="3" t="s">
        <v>19</v>
      </c>
      <c r="B99" t="s">
        <v>24</v>
      </c>
      <c r="C99" s="3" t="s">
        <v>27</v>
      </c>
      <c r="D99" s="5">
        <v>8.9</v>
      </c>
      <c r="E99" s="3" t="str">
        <f>IF(Tabela1[[#This Row],[Nota]]&gt;=6,"Aprovado","Reprovado")</f>
        <v>Aprovado</v>
      </c>
    </row>
    <row r="100" spans="1:5" x14ac:dyDescent="0.25">
      <c r="A100" s="3" t="s">
        <v>19</v>
      </c>
      <c r="B100" t="s">
        <v>24</v>
      </c>
      <c r="C100" s="3" t="s">
        <v>28</v>
      </c>
      <c r="D100" s="5">
        <v>6.3</v>
      </c>
      <c r="E100" s="3" t="str">
        <f>IF(Tabela1[[#This Row],[Nota]]&gt;=6,"Aprovado","Reprovado")</f>
        <v>Aprovado</v>
      </c>
    </row>
    <row r="101" spans="1:5" x14ac:dyDescent="0.25">
      <c r="A101" s="3" t="s">
        <v>19</v>
      </c>
      <c r="B101" t="s">
        <v>24</v>
      </c>
      <c r="C101" s="3" t="s">
        <v>29</v>
      </c>
      <c r="D101" s="5">
        <v>9.6999999999999993</v>
      </c>
      <c r="E101" s="3" t="str">
        <f>IF(Tabela1[[#This Row],[Nota]]&gt;=6,"Aprovado","Reprovado")</f>
        <v>Aprovado</v>
      </c>
    </row>
    <row r="102" spans="1:5" x14ac:dyDescent="0.25">
      <c r="A102" s="3" t="s">
        <v>19</v>
      </c>
      <c r="B102" t="s">
        <v>24</v>
      </c>
      <c r="C102" s="3" t="s">
        <v>30</v>
      </c>
      <c r="D102" s="5">
        <v>4.5</v>
      </c>
      <c r="E102" s="3" t="str">
        <f>IF(Tabela1[[#This Row],[Nota]]&gt;=6,"Aprovado","Reprovado")</f>
        <v>Reprovado</v>
      </c>
    </row>
    <row r="103" spans="1:5" x14ac:dyDescent="0.25">
      <c r="A103" s="3" t="s">
        <v>19</v>
      </c>
      <c r="B103" t="s">
        <v>24</v>
      </c>
      <c r="C103" s="3" t="s">
        <v>31</v>
      </c>
      <c r="D103" s="5">
        <v>7.1</v>
      </c>
      <c r="E103" s="3" t="str">
        <f>IF(Tabela1[[#This Row],[Nota]]&gt;=6,"Aprovado","Reprovado")</f>
        <v>Aprovado</v>
      </c>
    </row>
    <row r="104" spans="1:5" x14ac:dyDescent="0.25">
      <c r="A104" s="3" t="s">
        <v>20</v>
      </c>
      <c r="B104" t="s">
        <v>24</v>
      </c>
      <c r="C104" s="3" t="s">
        <v>26</v>
      </c>
      <c r="D104" s="5">
        <v>7.4</v>
      </c>
      <c r="E104" s="3" t="str">
        <f>IF(Tabela1[[#This Row],[Nota]]&gt;=6,"Aprovado","Reprovado")</f>
        <v>Aprovado</v>
      </c>
    </row>
    <row r="105" spans="1:5" x14ac:dyDescent="0.25">
      <c r="A105" s="3" t="s">
        <v>20</v>
      </c>
      <c r="B105" t="s">
        <v>24</v>
      </c>
      <c r="C105" s="3" t="s">
        <v>27</v>
      </c>
      <c r="D105" s="5">
        <v>7.7</v>
      </c>
      <c r="E105" s="3" t="str">
        <f>IF(Tabela1[[#This Row],[Nota]]&gt;=6,"Aprovado","Reprovado")</f>
        <v>Aprovado</v>
      </c>
    </row>
    <row r="106" spans="1:5" x14ac:dyDescent="0.25">
      <c r="A106" s="3" t="s">
        <v>20</v>
      </c>
      <c r="B106" t="s">
        <v>24</v>
      </c>
      <c r="C106" s="3" t="s">
        <v>28</v>
      </c>
      <c r="D106" s="5">
        <v>7.6</v>
      </c>
      <c r="E106" s="3" t="str">
        <f>IF(Tabela1[[#This Row],[Nota]]&gt;=6,"Aprovado","Reprovado")</f>
        <v>Aprovado</v>
      </c>
    </row>
    <row r="107" spans="1:5" x14ac:dyDescent="0.25">
      <c r="A107" s="3" t="s">
        <v>20</v>
      </c>
      <c r="B107" t="s">
        <v>24</v>
      </c>
      <c r="C107" s="3" t="s">
        <v>29</v>
      </c>
      <c r="D107" s="5">
        <v>7.8</v>
      </c>
      <c r="E107" s="3" t="str">
        <f>IF(Tabela1[[#This Row],[Nota]]&gt;=6,"Aprovado","Reprovado")</f>
        <v>Aprovado</v>
      </c>
    </row>
    <row r="108" spans="1:5" x14ac:dyDescent="0.25">
      <c r="A108" s="3" t="s">
        <v>20</v>
      </c>
      <c r="B108" t="s">
        <v>24</v>
      </c>
      <c r="C108" s="3" t="s">
        <v>30</v>
      </c>
      <c r="D108" s="5">
        <v>5.3</v>
      </c>
      <c r="E108" s="3" t="str">
        <f>IF(Tabela1[[#This Row],[Nota]]&gt;=6,"Aprovado","Reprovado")</f>
        <v>Reprovado</v>
      </c>
    </row>
    <row r="109" spans="1:5" x14ac:dyDescent="0.25">
      <c r="A109" s="3" t="s">
        <v>20</v>
      </c>
      <c r="B109" t="s">
        <v>24</v>
      </c>
      <c r="C109" s="3" t="s">
        <v>31</v>
      </c>
      <c r="D109" s="5">
        <v>7.6</v>
      </c>
      <c r="E109" s="3" t="str">
        <f>IF(Tabela1[[#This Row],[Nota]]&gt;=6,"Aprovado","Reprovado")</f>
        <v>Aprovado</v>
      </c>
    </row>
    <row r="110" spans="1:5" x14ac:dyDescent="0.25">
      <c r="A110" s="3" t="s">
        <v>21</v>
      </c>
      <c r="B110" t="s">
        <v>24</v>
      </c>
      <c r="C110" s="3" t="s">
        <v>26</v>
      </c>
      <c r="D110" s="5">
        <v>9.4</v>
      </c>
      <c r="E110" s="3" t="str">
        <f>IF(Tabela1[[#This Row],[Nota]]&gt;=6,"Aprovado","Reprovado")</f>
        <v>Aprovado</v>
      </c>
    </row>
    <row r="111" spans="1:5" x14ac:dyDescent="0.25">
      <c r="A111" s="3" t="s">
        <v>21</v>
      </c>
      <c r="B111" t="s">
        <v>24</v>
      </c>
      <c r="C111" s="3" t="s">
        <v>27</v>
      </c>
      <c r="D111" s="5">
        <v>6.8</v>
      </c>
      <c r="E111" s="3" t="str">
        <f>IF(Tabela1[[#This Row],[Nota]]&gt;=6,"Aprovado","Reprovado")</f>
        <v>Aprovado</v>
      </c>
    </row>
    <row r="112" spans="1:5" x14ac:dyDescent="0.25">
      <c r="A112" s="3" t="s">
        <v>21</v>
      </c>
      <c r="B112" t="s">
        <v>24</v>
      </c>
      <c r="C112" s="3" t="s">
        <v>28</v>
      </c>
      <c r="D112" s="5">
        <v>9.6</v>
      </c>
      <c r="E112" s="3" t="str">
        <f>IF(Tabela1[[#This Row],[Nota]]&gt;=6,"Aprovado","Reprovado")</f>
        <v>Aprovado</v>
      </c>
    </row>
    <row r="113" spans="1:5" x14ac:dyDescent="0.25">
      <c r="A113" s="3" t="s">
        <v>21</v>
      </c>
      <c r="B113" t="s">
        <v>24</v>
      </c>
      <c r="C113" s="3" t="s">
        <v>29</v>
      </c>
      <c r="D113" s="5">
        <v>5.2</v>
      </c>
      <c r="E113" s="3" t="str">
        <f>IF(Tabela1[[#This Row],[Nota]]&gt;=6,"Aprovado","Reprovado")</f>
        <v>Reprovado</v>
      </c>
    </row>
    <row r="114" spans="1:5" x14ac:dyDescent="0.25">
      <c r="A114" s="3" t="s">
        <v>21</v>
      </c>
      <c r="B114" t="s">
        <v>24</v>
      </c>
      <c r="C114" s="3" t="s">
        <v>30</v>
      </c>
      <c r="D114" s="5">
        <v>9.1999999999999993</v>
      </c>
      <c r="E114" s="3" t="str">
        <f>IF(Tabela1[[#This Row],[Nota]]&gt;=6,"Aprovado","Reprovado")</f>
        <v>Aprovado</v>
      </c>
    </row>
    <row r="115" spans="1:5" x14ac:dyDescent="0.25">
      <c r="A115" s="3" t="s">
        <v>21</v>
      </c>
      <c r="B115" t="s">
        <v>24</v>
      </c>
      <c r="C115" s="3" t="s">
        <v>31</v>
      </c>
      <c r="D115" s="5">
        <v>9.6</v>
      </c>
      <c r="E115" s="3" t="str">
        <f>IF(Tabela1[[#This Row],[Nota]]&gt;=6,"Aprovado","Reprovado")</f>
        <v>Aprovado</v>
      </c>
    </row>
    <row r="116" spans="1:5" x14ac:dyDescent="0.25">
      <c r="A116" s="3" t="s">
        <v>22</v>
      </c>
      <c r="B116" t="s">
        <v>25</v>
      </c>
      <c r="C116" s="3" t="s">
        <v>26</v>
      </c>
      <c r="D116" s="5">
        <v>4.4000000000000004</v>
      </c>
      <c r="E116" s="3" t="str">
        <f>IF(Tabela1[[#This Row],[Nota]]&gt;=6,"Aprovado","Reprovado")</f>
        <v>Reprovado</v>
      </c>
    </row>
    <row r="117" spans="1:5" x14ac:dyDescent="0.25">
      <c r="A117" s="3" t="s">
        <v>22</v>
      </c>
      <c r="B117" t="s">
        <v>25</v>
      </c>
      <c r="C117" s="3" t="s">
        <v>27</v>
      </c>
      <c r="D117" s="5">
        <v>4.5999999999999996</v>
      </c>
      <c r="E117" s="3" t="str">
        <f>IF(Tabela1[[#This Row],[Nota]]&gt;=6,"Aprovado","Reprovado")</f>
        <v>Reprovado</v>
      </c>
    </row>
    <row r="118" spans="1:5" x14ac:dyDescent="0.25">
      <c r="A118" s="3" t="s">
        <v>22</v>
      </c>
      <c r="B118" t="s">
        <v>25</v>
      </c>
      <c r="C118" s="3" t="s">
        <v>28</v>
      </c>
      <c r="D118" s="5">
        <v>6.5</v>
      </c>
      <c r="E118" s="3" t="str">
        <f>IF(Tabela1[[#This Row],[Nota]]&gt;=6,"Aprovado","Reprovado")</f>
        <v>Aprovado</v>
      </c>
    </row>
    <row r="119" spans="1:5" x14ac:dyDescent="0.25">
      <c r="A119" s="3" t="s">
        <v>22</v>
      </c>
      <c r="B119" t="s">
        <v>25</v>
      </c>
      <c r="C119" s="3" t="s">
        <v>29</v>
      </c>
      <c r="D119" s="5">
        <v>8.1999999999999993</v>
      </c>
      <c r="E119" s="3" t="str">
        <f>IF(Tabela1[[#This Row],[Nota]]&gt;=6,"Aprovado","Reprovado")</f>
        <v>Aprovado</v>
      </c>
    </row>
    <row r="120" spans="1:5" x14ac:dyDescent="0.25">
      <c r="A120" s="3" t="s">
        <v>22</v>
      </c>
      <c r="B120" t="s">
        <v>25</v>
      </c>
      <c r="C120" s="3" t="s">
        <v>30</v>
      </c>
      <c r="D120" s="5">
        <v>4.5</v>
      </c>
      <c r="E120" s="3" t="str">
        <f>IF(Tabela1[[#This Row],[Nota]]&gt;=6,"Aprovado","Reprovado")</f>
        <v>Reprovado</v>
      </c>
    </row>
    <row r="121" spans="1:5" x14ac:dyDescent="0.25">
      <c r="A121" s="3" t="s">
        <v>22</v>
      </c>
      <c r="B121" t="s">
        <v>25</v>
      </c>
      <c r="C121" s="3" t="s">
        <v>31</v>
      </c>
      <c r="D121" s="5">
        <v>6.2</v>
      </c>
      <c r="E121" s="3" t="str">
        <f>IF(Tabela1[[#This Row],[Nota]]&gt;=6,"Aprovado","Reprovado")</f>
        <v>Aprovado</v>
      </c>
    </row>
  </sheetData>
  <mergeCells count="9">
    <mergeCell ref="L1:M1"/>
    <mergeCell ref="L10:M10"/>
    <mergeCell ref="L19:M19"/>
    <mergeCell ref="G1:H1"/>
    <mergeCell ref="I1:J1"/>
    <mergeCell ref="G10:H10"/>
    <mergeCell ref="I10:J10"/>
    <mergeCell ref="G19:H19"/>
    <mergeCell ref="I19:J19"/>
  </mergeCells>
  <conditionalFormatting sqref="E1:E1048576">
    <cfRule type="containsText" dxfId="6" priority="4" operator="containsText" text="Aprovado">
      <formula>NOT(ISERROR(SEARCH("Aprovado",E1)))</formula>
    </cfRule>
    <cfRule type="containsText" dxfId="5" priority="3" operator="containsText" text="Reprovado">
      <formula>NOT(ISERROR(SEARCH("Reprovado",E1)))</formula>
    </cfRule>
  </conditionalFormatting>
  <conditionalFormatting sqref="E2:E121">
    <cfRule type="containsText" dxfId="0" priority="2" operator="containsText" text="Aprovado">
      <formula>NOT(ISERROR(SEARCH("Aprovado",E2)))</formula>
    </cfRule>
    <cfRule type="containsText" dxfId="1" priority="1" operator="containsText" text="Reprovado">
      <formula>NOT(ISERROR(SEARCH("Reprovado",E2)))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2025-07-31T13:14:48Z</dcterms:created>
  <dcterms:modified xsi:type="dcterms:W3CDTF">2025-08-01T18:55:25Z</dcterms:modified>
</cp:coreProperties>
</file>