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13_ncr:1_{9C29B503-3948-4F8C-9CAE-45E6EAAA4EA1}" xr6:coauthVersionLast="36" xr6:coauthVersionMax="36" xr10:uidLastSave="{00000000-0000-0000-0000-000000000000}"/>
  <bookViews>
    <workbookView xWindow="0" yWindow="0" windowWidth="28800" windowHeight="12105" xr2:uid="{5F6DAF7D-128F-43D8-997D-3C51F5DC8660}"/>
  </bookViews>
  <sheets>
    <sheet name="Atividade 1, 2 e 3" sheetId="1" r:id="rId1"/>
    <sheet name="Atividade 4" sheetId="2" r:id="rId2"/>
    <sheet name="Tabela de Dados" sheetId="3" r:id="rId3"/>
    <sheet name="Cadastro de Produto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E17" i="1" s="1"/>
  <c r="F17" i="1" s="1"/>
  <c r="B17" i="1"/>
  <c r="D17" i="2"/>
  <c r="D16" i="2"/>
  <c r="D15" i="2"/>
  <c r="D14" i="2"/>
  <c r="C17" i="2"/>
  <c r="C16" i="2"/>
  <c r="C15" i="2"/>
  <c r="C14" i="2"/>
  <c r="B17" i="2"/>
  <c r="B16" i="2"/>
  <c r="B15" i="2"/>
  <c r="B14" i="2"/>
  <c r="B14" i="3"/>
  <c r="B11" i="3"/>
  <c r="B8" i="3"/>
  <c r="B15" i="4"/>
  <c r="C15" i="4" s="1"/>
  <c r="D15" i="4" s="1"/>
  <c r="E15" i="4" s="1"/>
  <c r="B13" i="1"/>
  <c r="B14" i="1"/>
</calcChain>
</file>

<file path=xl/sharedStrings.xml><?xml version="1.0" encoding="utf-8"?>
<sst xmlns="http://schemas.openxmlformats.org/spreadsheetml/2006/main" count="179" uniqueCount="144">
  <si>
    <t>Jogo</t>
  </si>
  <si>
    <t>Time A</t>
  </si>
  <si>
    <t>Time B</t>
  </si>
  <si>
    <t>Placar</t>
  </si>
  <si>
    <t>Data</t>
  </si>
  <si>
    <t>Estádio</t>
  </si>
  <si>
    <t>J001</t>
  </si>
  <si>
    <t>J002</t>
  </si>
  <si>
    <t>J003</t>
  </si>
  <si>
    <t>J004</t>
  </si>
  <si>
    <t>J005</t>
  </si>
  <si>
    <t>J006</t>
  </si>
  <si>
    <t>J007</t>
  </si>
  <si>
    <t>J008</t>
  </si>
  <si>
    <t>J009</t>
  </si>
  <si>
    <t>J010</t>
  </si>
  <si>
    <t>Corinthias</t>
  </si>
  <si>
    <t>Palmeiras</t>
  </si>
  <si>
    <t>1x1</t>
  </si>
  <si>
    <t>Neo Química Arena</t>
  </si>
  <si>
    <t>Flamengo</t>
  </si>
  <si>
    <t>Vasco</t>
  </si>
  <si>
    <t>2x0</t>
  </si>
  <si>
    <t>Maracanã</t>
  </si>
  <si>
    <t>Grêmio</t>
  </si>
  <si>
    <t>Internacional</t>
  </si>
  <si>
    <t>0x3</t>
  </si>
  <si>
    <t>Arena do Grêmio</t>
  </si>
  <si>
    <t>São Paulo</t>
  </si>
  <si>
    <t>Santos</t>
  </si>
  <si>
    <t>3x2</t>
  </si>
  <si>
    <t>Cruzeiro</t>
  </si>
  <si>
    <t>Bahia</t>
  </si>
  <si>
    <t>Botafogo</t>
  </si>
  <si>
    <t>Ceará</t>
  </si>
  <si>
    <t>Athletico-PR</t>
  </si>
  <si>
    <t>Chapecoense</t>
  </si>
  <si>
    <t>Atlético-MG</t>
  </si>
  <si>
    <t>Vitória</t>
  </si>
  <si>
    <t>Fluminense</t>
  </si>
  <si>
    <t>Fortaleza</t>
  </si>
  <si>
    <t>Coritiba</t>
  </si>
  <si>
    <t>Avaí</t>
  </si>
  <si>
    <t>2x2</t>
  </si>
  <si>
    <t>1x0</t>
  </si>
  <si>
    <t>0x1</t>
  </si>
  <si>
    <t>3x0</t>
  </si>
  <si>
    <t>2x1</t>
  </si>
  <si>
    <t>Morumbi</t>
  </si>
  <si>
    <t>Mineirão</t>
  </si>
  <si>
    <t>Fonte Nova</t>
  </si>
  <si>
    <t>Nilton Santos</t>
  </si>
  <si>
    <t>Castelão</t>
  </si>
  <si>
    <t>Arena da Baixada</t>
  </si>
  <si>
    <t>Arena Condá</t>
  </si>
  <si>
    <t>Atividade 1</t>
  </si>
  <si>
    <t>Atividade 2</t>
  </si>
  <si>
    <t>Atividade 3</t>
  </si>
  <si>
    <t>j005</t>
  </si>
  <si>
    <t>Nome</t>
  </si>
  <si>
    <t>Endereço</t>
  </si>
  <si>
    <t>Bairro</t>
  </si>
  <si>
    <t>Cidade</t>
  </si>
  <si>
    <t>Estado</t>
  </si>
  <si>
    <t>Ana</t>
  </si>
  <si>
    <t>Eduardo</t>
  </si>
  <si>
    <t>Érica</t>
  </si>
  <si>
    <t>Fernanda</t>
  </si>
  <si>
    <t>Gabriela</t>
  </si>
  <si>
    <t>Pedro</t>
  </si>
  <si>
    <t>Roberto</t>
  </si>
  <si>
    <t>Rubens</t>
  </si>
  <si>
    <t>Sônia</t>
  </si>
  <si>
    <t>Tatiana</t>
  </si>
  <si>
    <t>Rodovia Anhanguera, km 180</t>
  </si>
  <si>
    <t>R. Antônio Castro, 362</t>
  </si>
  <si>
    <t>R. Tiradentes, 123</t>
  </si>
  <si>
    <t>Av. Orozimbo Maia, 987</t>
  </si>
  <si>
    <t>Rodovia Rio,/São Paulo, km 77</t>
  </si>
  <si>
    <t>R. Sergipe, 765</t>
  </si>
  <si>
    <t>Av. Limeira, 98</t>
  </si>
  <si>
    <t>Al. Dos Laranjais, 99</t>
  </si>
  <si>
    <t>R. Das Quaresemeiras, 810</t>
  </si>
  <si>
    <t>R. Minas Gerais, 67</t>
  </si>
  <si>
    <t>Centro</t>
  </si>
  <si>
    <t>São Benedito</t>
  </si>
  <si>
    <t>Jd. Nova Campinas</t>
  </si>
  <si>
    <t>Praia Grande</t>
  </si>
  <si>
    <t>Belvedere</t>
  </si>
  <si>
    <t>Vila Cláudia</t>
  </si>
  <si>
    <t>Parque Industrial</t>
  </si>
  <si>
    <t>Leme</t>
  </si>
  <si>
    <t>Araras</t>
  </si>
  <si>
    <t>Salvador</t>
  </si>
  <si>
    <t>Campinas</t>
  </si>
  <si>
    <t>Ubatuba</t>
  </si>
  <si>
    <t>Rio de Janeiro</t>
  </si>
  <si>
    <t>Porto Alegre</t>
  </si>
  <si>
    <t>Poços de Caldas</t>
  </si>
  <si>
    <t>SP</t>
  </si>
  <si>
    <t>BA</t>
  </si>
  <si>
    <t>RJ</t>
  </si>
  <si>
    <t>RS</t>
  </si>
  <si>
    <t>MG</t>
  </si>
  <si>
    <t>Produto</t>
  </si>
  <si>
    <t>Preço</t>
  </si>
  <si>
    <t>Estoque</t>
  </si>
  <si>
    <t>Caneta</t>
  </si>
  <si>
    <t>Lápis</t>
  </si>
  <si>
    <t>Borracha</t>
  </si>
  <si>
    <t>Régua</t>
  </si>
  <si>
    <t>Exercicio 1</t>
  </si>
  <si>
    <t>Exercicio 2</t>
  </si>
  <si>
    <t>Cadastro de Produtos</t>
  </si>
  <si>
    <t>Código</t>
  </si>
  <si>
    <t>Categoria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</si>
  <si>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</si>
  <si>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</si>
  <si>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</si>
  <si>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</si>
  <si>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</si>
  <si>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</si>
  <si>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</si>
  <si>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</si>
  <si>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</si>
  <si>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</si>
  <si>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Notebook Lenovo</t>
  </si>
  <si>
    <t>Smartphone Samsung</t>
  </si>
  <si>
    <t>Mouse Logitech</t>
  </si>
  <si>
    <t>Monitor LG 24</t>
  </si>
  <si>
    <t>Teclado Mecânico</t>
  </si>
  <si>
    <t>Smart TV 50</t>
  </si>
  <si>
    <t>Head Gamer</t>
  </si>
  <si>
    <t>Impressora HP</t>
  </si>
  <si>
    <t>Roteador Wi-fi</t>
  </si>
  <si>
    <t>Pes Drive 64GB</t>
  </si>
  <si>
    <t>Informática</t>
  </si>
  <si>
    <t>Telefonia</t>
  </si>
  <si>
    <t>Acessorios</t>
  </si>
  <si>
    <t>Eletrônicos</t>
  </si>
  <si>
    <t>Periféricos</t>
  </si>
  <si>
    <t>Redes</t>
  </si>
  <si>
    <t>Encontre O Produto Pelo Código</t>
  </si>
  <si>
    <t>p004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</si>
</sst>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44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left"/>
    </xf>
    <xf numFmtId="0" fontId="1" fillId="2" borderId="0" xfId="0" applyFont="1" applyFill="1" applyAlignment="1">
      <alignment horizontal="center"/>
    </xf>
    <xf numFmtId="44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30E-4073-4E66-84BA-1652A74F6FB1}">
  <dimension ref="A1:F18"/>
  <sheetViews>
    <sheetView showGridLines="0" tabSelected="1" workbookViewId="0">
      <selection activeCell="F14" sqref="F14"/>
    </sheetView>
  </sheetViews>
  <sheetFormatPr defaultColWidth="18.42578125" defaultRowHeight="15" x14ac:dyDescent="0.25"/>
  <cols>
    <col min="1" max="1" width="12.140625" style="3" bestFit="1" customWidth="1"/>
    <col min="2" max="2" width="12.85546875" style="3" bestFit="1" customWidth="1"/>
    <col min="3" max="3" width="12.7109375" style="3" bestFit="1" customWidth="1"/>
    <col min="4" max="4" width="12.7109375" style="3" customWidth="1"/>
    <col min="5" max="5" width="10.7109375" style="3" bestFit="1" customWidth="1"/>
    <col min="6" max="6" width="18.28515625" style="3" bestFit="1" customWidth="1"/>
    <col min="7" max="16384" width="18.42578125" style="3"/>
  </cols>
  <sheetData>
    <row r="1" spans="1:6" s="11" customFormat="1" ht="15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25">
      <c r="A2" s="4" t="s">
        <v>6</v>
      </c>
      <c r="B2" s="4" t="s">
        <v>16</v>
      </c>
      <c r="C2" s="4" t="s">
        <v>17</v>
      </c>
      <c r="D2" s="4" t="s">
        <v>18</v>
      </c>
      <c r="E2" s="5">
        <v>45779</v>
      </c>
      <c r="F2" s="4" t="s">
        <v>19</v>
      </c>
    </row>
    <row r="3" spans="1:6" x14ac:dyDescent="0.25">
      <c r="A3" s="4" t="s">
        <v>7</v>
      </c>
      <c r="B3" s="4" t="s">
        <v>20</v>
      </c>
      <c r="C3" s="4" t="s">
        <v>21</v>
      </c>
      <c r="D3" s="4" t="s">
        <v>22</v>
      </c>
      <c r="E3" s="5">
        <v>45782</v>
      </c>
      <c r="F3" s="4" t="s">
        <v>23</v>
      </c>
    </row>
    <row r="4" spans="1:6" x14ac:dyDescent="0.25">
      <c r="A4" s="4" t="s">
        <v>8</v>
      </c>
      <c r="B4" s="4" t="s">
        <v>24</v>
      </c>
      <c r="C4" s="4" t="s">
        <v>25</v>
      </c>
      <c r="D4" s="4" t="s">
        <v>26</v>
      </c>
      <c r="E4" s="5">
        <v>45785</v>
      </c>
      <c r="F4" s="4" t="s">
        <v>27</v>
      </c>
    </row>
    <row r="5" spans="1:6" x14ac:dyDescent="0.25">
      <c r="A5" s="4" t="s">
        <v>9</v>
      </c>
      <c r="B5" s="4" t="s">
        <v>28</v>
      </c>
      <c r="C5" s="4" t="s">
        <v>29</v>
      </c>
      <c r="D5" s="4" t="s">
        <v>30</v>
      </c>
      <c r="E5" s="5">
        <v>45787</v>
      </c>
      <c r="F5" s="4" t="s">
        <v>48</v>
      </c>
    </row>
    <row r="6" spans="1:6" x14ac:dyDescent="0.25">
      <c r="A6" s="4" t="s">
        <v>10</v>
      </c>
      <c r="B6" s="4" t="s">
        <v>31</v>
      </c>
      <c r="C6" s="4" t="s">
        <v>37</v>
      </c>
      <c r="D6" s="4" t="s">
        <v>43</v>
      </c>
      <c r="E6" s="5">
        <v>45789</v>
      </c>
      <c r="F6" s="4" t="s">
        <v>49</v>
      </c>
    </row>
    <row r="7" spans="1:6" x14ac:dyDescent="0.25">
      <c r="A7" s="4" t="s">
        <v>11</v>
      </c>
      <c r="B7" s="4" t="s">
        <v>32</v>
      </c>
      <c r="C7" s="4" t="s">
        <v>38</v>
      </c>
      <c r="D7" s="4" t="s">
        <v>44</v>
      </c>
      <c r="E7" s="5">
        <v>45792</v>
      </c>
      <c r="F7" s="4" t="s">
        <v>50</v>
      </c>
    </row>
    <row r="8" spans="1:6" x14ac:dyDescent="0.25">
      <c r="A8" s="4" t="s">
        <v>12</v>
      </c>
      <c r="B8" s="4" t="s">
        <v>33</v>
      </c>
      <c r="C8" s="4" t="s">
        <v>39</v>
      </c>
      <c r="D8" s="4" t="s">
        <v>45</v>
      </c>
      <c r="E8" s="5">
        <v>45795</v>
      </c>
      <c r="F8" s="4" t="s">
        <v>51</v>
      </c>
    </row>
    <row r="9" spans="1:6" x14ac:dyDescent="0.25">
      <c r="A9" s="4" t="s">
        <v>13</v>
      </c>
      <c r="B9" s="4" t="s">
        <v>34</v>
      </c>
      <c r="C9" s="4" t="s">
        <v>40</v>
      </c>
      <c r="D9" s="4" t="s">
        <v>18</v>
      </c>
      <c r="E9" s="5">
        <v>45797</v>
      </c>
      <c r="F9" s="4" t="s">
        <v>52</v>
      </c>
    </row>
    <row r="10" spans="1:6" x14ac:dyDescent="0.25">
      <c r="A10" s="4" t="s">
        <v>14</v>
      </c>
      <c r="B10" s="4" t="s">
        <v>35</v>
      </c>
      <c r="C10" s="4" t="s">
        <v>41</v>
      </c>
      <c r="D10" s="4" t="s">
        <v>46</v>
      </c>
      <c r="E10" s="5">
        <v>45799</v>
      </c>
      <c r="F10" s="4" t="s">
        <v>53</v>
      </c>
    </row>
    <row r="11" spans="1:6" x14ac:dyDescent="0.25">
      <c r="A11" s="4" t="s">
        <v>15</v>
      </c>
      <c r="B11" s="4" t="s">
        <v>36</v>
      </c>
      <c r="C11" s="4" t="s">
        <v>42</v>
      </c>
      <c r="D11" s="4" t="s">
        <v>47</v>
      </c>
      <c r="E11" s="5">
        <v>45802</v>
      </c>
      <c r="F11" s="4" t="s">
        <v>54</v>
      </c>
    </row>
    <row r="13" spans="1:6" ht="15.75" x14ac:dyDescent="0.25">
      <c r="A13" s="2" t="s">
        <v>55</v>
      </c>
      <c r="B13" s="6" t="str">
        <f>VLOOKUP("J004",A2:F11,6,FALSE)</f>
        <v>Morumbi</v>
      </c>
    </row>
    <row r="14" spans="1:6" ht="15.75" x14ac:dyDescent="0.25">
      <c r="A14" s="2" t="s">
        <v>56</v>
      </c>
      <c r="B14" s="6" t="str">
        <f>VLOOKUP("J006",A3:F11,4,FALSE)</f>
        <v>1x0</v>
      </c>
    </row>
    <row r="15" spans="1:6" ht="15.75" x14ac:dyDescent="0.25">
      <c r="A15" s="2" t="s">
        <v>57</v>
      </c>
    </row>
    <row r="16" spans="1:6" s="11" customFormat="1" ht="15.75" x14ac:dyDescent="0.25">
      <c r="A16" s="10" t="s">
        <v>0</v>
      </c>
      <c r="B16" s="10" t="s">
        <v>1</v>
      </c>
      <c r="C16" s="10" t="s">
        <v>2</v>
      </c>
      <c r="D16" s="10" t="s">
        <v>3</v>
      </c>
      <c r="E16" s="10" t="s">
        <v>4</v>
      </c>
      <c r="F16" s="10" t="s">
        <v>5</v>
      </c>
    </row>
    <row r="17" spans="1:6" x14ac:dyDescent="0.25">
      <c r="A17" s="4" t="s">
        <v>58</v>
      </c>
      <c r="B17" s="4" t="str">
        <f>_xlfn.IFNA(VLOOKUP(A17,A1:F11,2,FALSE),"Código não Encontrado")</f>
        <v>Cruzeiro</v>
      </c>
      <c r="C17" s="4" t="str">
        <f>_xlfn.IFNA(VLOOKUP(B17,B1:G11,2,FALSE),"Código não Encontrado")</f>
        <v>Atlético-MG</v>
      </c>
      <c r="D17" s="4" t="str">
        <f>_xlfn.IFNA(VLOOKUP(C17,C1:H11,2,FALSE),"Código não Encontrado")</f>
        <v>2x2</v>
      </c>
      <c r="E17" s="4">
        <f>_xlfn.IFNA(VLOOKUP(D17,D1:I11,2,FALSE),"Código não Encontrado")</f>
        <v>45789</v>
      </c>
      <c r="F17" s="4" t="str">
        <f>_xlfn.IFNA(VLOOKUP(E17,E1:J11,2,FALSE),"Código não Encontrado")</f>
        <v>Mineirão</v>
      </c>
    </row>
    <row r="18" spans="1:6" x14ac:dyDescent="0.25">
      <c r="A18" s="7"/>
      <c r="B18" s="7"/>
      <c r="C18" s="7"/>
      <c r="D18" s="7"/>
      <c r="E18" s="7"/>
      <c r="F18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18D4-6976-4DD0-95BB-65DA86847F77}">
  <dimension ref="A1:E17"/>
  <sheetViews>
    <sheetView showGridLines="0" topLeftCell="A4" workbookViewId="0">
      <selection activeCell="D18" sqref="D18"/>
    </sheetView>
  </sheetViews>
  <sheetFormatPr defaultRowHeight="30" customHeight="1" x14ac:dyDescent="0.25"/>
  <cols>
    <col min="1" max="1" width="12.140625" bestFit="1" customWidth="1"/>
    <col min="2" max="2" width="19" customWidth="1"/>
    <col min="3" max="3" width="13.5703125" customWidth="1"/>
    <col min="4" max="4" width="13.28515625" customWidth="1"/>
    <col min="5" max="5" width="7.5703125" bestFit="1" customWidth="1"/>
  </cols>
  <sheetData>
    <row r="1" spans="1:5" ht="30" customHeight="1" x14ac:dyDescent="0.25">
      <c r="A1" s="12" t="s">
        <v>59</v>
      </c>
      <c r="B1" s="12" t="s">
        <v>60</v>
      </c>
      <c r="C1" s="12" t="s">
        <v>61</v>
      </c>
      <c r="D1" s="12" t="s">
        <v>62</v>
      </c>
      <c r="E1" s="12" t="s">
        <v>63</v>
      </c>
    </row>
    <row r="2" spans="1:5" ht="30" customHeight="1" x14ac:dyDescent="0.25">
      <c r="A2" s="8" t="s">
        <v>64</v>
      </c>
      <c r="B2" s="8" t="s">
        <v>74</v>
      </c>
      <c r="C2" s="8" t="s">
        <v>84</v>
      </c>
      <c r="D2" s="8" t="s">
        <v>91</v>
      </c>
      <c r="E2" s="8" t="s">
        <v>99</v>
      </c>
    </row>
    <row r="3" spans="1:5" ht="30" customHeight="1" x14ac:dyDescent="0.25">
      <c r="A3" s="8" t="s">
        <v>65</v>
      </c>
      <c r="B3" s="8" t="s">
        <v>75</v>
      </c>
      <c r="C3" s="8" t="s">
        <v>85</v>
      </c>
      <c r="D3" s="8" t="s">
        <v>92</v>
      </c>
      <c r="E3" s="8" t="s">
        <v>99</v>
      </c>
    </row>
    <row r="4" spans="1:5" ht="30" customHeight="1" x14ac:dyDescent="0.25">
      <c r="A4" s="8" t="s">
        <v>66</v>
      </c>
      <c r="B4" s="8" t="s">
        <v>76</v>
      </c>
      <c r="C4" s="8" t="s">
        <v>84</v>
      </c>
      <c r="D4" s="8" t="s">
        <v>93</v>
      </c>
      <c r="E4" s="8" t="s">
        <v>100</v>
      </c>
    </row>
    <row r="5" spans="1:5" ht="30" customHeight="1" x14ac:dyDescent="0.25">
      <c r="A5" s="8" t="s">
        <v>67</v>
      </c>
      <c r="B5" s="8" t="s">
        <v>77</v>
      </c>
      <c r="C5" s="8" t="s">
        <v>86</v>
      </c>
      <c r="D5" s="8" t="s">
        <v>94</v>
      </c>
      <c r="E5" s="8" t="s">
        <v>99</v>
      </c>
    </row>
    <row r="6" spans="1:5" ht="30" customHeight="1" x14ac:dyDescent="0.25">
      <c r="A6" s="8" t="s">
        <v>68</v>
      </c>
      <c r="B6" s="8" t="s">
        <v>78</v>
      </c>
      <c r="C6" s="8" t="s">
        <v>87</v>
      </c>
      <c r="D6" s="8" t="s">
        <v>95</v>
      </c>
      <c r="E6" s="8" t="s">
        <v>99</v>
      </c>
    </row>
    <row r="7" spans="1:5" ht="30" customHeight="1" x14ac:dyDescent="0.25">
      <c r="A7" s="8" t="s">
        <v>69</v>
      </c>
      <c r="B7" s="8" t="s">
        <v>79</v>
      </c>
      <c r="C7" s="8" t="s">
        <v>33</v>
      </c>
      <c r="D7" s="8" t="s">
        <v>94</v>
      </c>
      <c r="E7" s="8" t="s">
        <v>99</v>
      </c>
    </row>
    <row r="8" spans="1:5" ht="30" customHeight="1" x14ac:dyDescent="0.25">
      <c r="A8" s="8" t="s">
        <v>70</v>
      </c>
      <c r="B8" s="8" t="s">
        <v>80</v>
      </c>
      <c r="C8" s="8" t="s">
        <v>88</v>
      </c>
      <c r="D8" s="8" t="s">
        <v>92</v>
      </c>
      <c r="E8" s="8" t="s">
        <v>99</v>
      </c>
    </row>
    <row r="9" spans="1:5" ht="30" customHeight="1" x14ac:dyDescent="0.25">
      <c r="A9" s="8" t="s">
        <v>71</v>
      </c>
      <c r="B9" s="8" t="s">
        <v>81</v>
      </c>
      <c r="C9" s="8" t="s">
        <v>84</v>
      </c>
      <c r="D9" s="8" t="s">
        <v>96</v>
      </c>
      <c r="E9" s="8" t="s">
        <v>101</v>
      </c>
    </row>
    <row r="10" spans="1:5" ht="30" customHeight="1" x14ac:dyDescent="0.25">
      <c r="A10" s="8" t="s">
        <v>72</v>
      </c>
      <c r="B10" s="8" t="s">
        <v>82</v>
      </c>
      <c r="C10" s="8" t="s">
        <v>89</v>
      </c>
      <c r="D10" s="8" t="s">
        <v>97</v>
      </c>
      <c r="E10" s="8" t="s">
        <v>102</v>
      </c>
    </row>
    <row r="11" spans="1:5" ht="30" customHeight="1" x14ac:dyDescent="0.25">
      <c r="A11" s="8" t="s">
        <v>73</v>
      </c>
      <c r="B11" s="8" t="s">
        <v>83</v>
      </c>
      <c r="C11" s="8" t="s">
        <v>90</v>
      </c>
      <c r="D11" s="8" t="s">
        <v>98</v>
      </c>
      <c r="E11" s="8" t="s">
        <v>103</v>
      </c>
    </row>
    <row r="12" spans="1:5" ht="30" customHeight="1" x14ac:dyDescent="0.25">
      <c r="A12" s="3"/>
      <c r="B12" s="3"/>
      <c r="C12" s="3"/>
      <c r="D12" s="3"/>
      <c r="E12" s="3"/>
    </row>
    <row r="13" spans="1:5" ht="30" customHeight="1" x14ac:dyDescent="0.25">
      <c r="A13" s="13" t="s">
        <v>59</v>
      </c>
      <c r="B13" s="13" t="s">
        <v>71</v>
      </c>
      <c r="C13" s="13" t="s">
        <v>69</v>
      </c>
      <c r="D13" s="13" t="s">
        <v>64</v>
      </c>
      <c r="E13" s="11"/>
    </row>
    <row r="14" spans="1:5" ht="30" customHeight="1" x14ac:dyDescent="0.25">
      <c r="A14" s="9" t="s">
        <v>60</v>
      </c>
      <c r="B14" s="8" t="str">
        <f>_xlfn.IFNA(VLOOKUP($B$13,$A$1:$E$12,2,FALSE),"Código não Encontrado")</f>
        <v>Al. Dos Laranjais, 99</v>
      </c>
      <c r="C14" s="8" t="str">
        <f>_xlfn.IFNA(VLOOKUP($C$13,$A$1:$E$11,2,FALSE),"Código não Encontrado")</f>
        <v>R. Sergipe, 765</v>
      </c>
      <c r="D14" s="8" t="str">
        <f>_xlfn.IFNA(VLOOKUP($D$13,$A$1:$E$11,2,FALSE),"Código não Encontrado")</f>
        <v>Rodovia Anhanguera, km 180</v>
      </c>
      <c r="E14" s="3"/>
    </row>
    <row r="15" spans="1:5" ht="30" customHeight="1" x14ac:dyDescent="0.25">
      <c r="A15" s="9" t="s">
        <v>61</v>
      </c>
      <c r="B15" s="8" t="str">
        <f>_xlfn.IFNA(VLOOKUP($B$13,$A$1:$E$12,3,FALSE),"Código não Encontrado")</f>
        <v>Centro</v>
      </c>
      <c r="C15" s="8" t="str">
        <f>_xlfn.IFNA(VLOOKUP($C$13,$A$1:$E$11,3,FALSE),"Código não Encontrado")</f>
        <v>Botafogo</v>
      </c>
      <c r="D15" s="8" t="str">
        <f>_xlfn.IFNA(VLOOKUP($D$13,$A$1:$E$11,3,FALSE),"Código não Encontrado")</f>
        <v>Centro</v>
      </c>
      <c r="E15" s="3"/>
    </row>
    <row r="16" spans="1:5" ht="30" customHeight="1" x14ac:dyDescent="0.25">
      <c r="A16" s="9" t="s">
        <v>62</v>
      </c>
      <c r="B16" s="8" t="str">
        <f>_xlfn.IFNA(VLOOKUP($B$13,$A$1:$E$12,4,FALSE),"Código não Encontrado")</f>
        <v>Rio de Janeiro</v>
      </c>
      <c r="C16" s="8" t="str">
        <f>_xlfn.IFNA(VLOOKUP($C$13,$A$1:$E$11,4,FALSE),"Código não Encontrado")</f>
        <v>Campinas</v>
      </c>
      <c r="D16" s="8" t="str">
        <f>_xlfn.IFNA(VLOOKUP($D$13,$A$1:$E$11,4,FALSE),"Código não Encontrado")</f>
        <v>Leme</v>
      </c>
      <c r="E16" s="3"/>
    </row>
    <row r="17" spans="1:5" ht="30" customHeight="1" x14ac:dyDescent="0.25">
      <c r="A17" s="9" t="s">
        <v>63</v>
      </c>
      <c r="B17" s="8" t="str">
        <f>_xlfn.IFNA(VLOOKUP($B$13,$A$1:$E$12,5,FALSE),"Código não Encontrado")</f>
        <v>RJ</v>
      </c>
      <c r="C17" s="8" t="str">
        <f>_xlfn.IFNA(VLOOKUP($C$13,$A$1:$E$11,5,FALSE),"Código não Encontrado")</f>
        <v>SP</v>
      </c>
      <c r="D17" s="8" t="str">
        <f>_xlfn.IFNA(VLOOKUP($D$13,$A$1:$E$11,5,FALSE),"Código não Encontrado")</f>
        <v>SP</v>
      </c>
      <c r="E17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2DEFB-56D1-49D2-8102-3E6A29BACAFA}">
  <dimension ref="A1:C14"/>
  <sheetViews>
    <sheetView showGridLines="0" workbookViewId="0">
      <selection activeCell="B15" sqref="B15"/>
    </sheetView>
  </sheetViews>
  <sheetFormatPr defaultColWidth="13.140625" defaultRowHeight="15" x14ac:dyDescent="0.25"/>
  <cols>
    <col min="1" max="1" width="19.7109375" style="3" customWidth="1"/>
    <col min="2" max="2" width="13.140625" style="14"/>
    <col min="3" max="16384" width="13.140625" style="3"/>
  </cols>
  <sheetData>
    <row r="1" spans="1:3" ht="15.75" x14ac:dyDescent="0.25">
      <c r="A1" s="15" t="s">
        <v>104</v>
      </c>
      <c r="B1" s="16" t="s">
        <v>105</v>
      </c>
      <c r="C1" s="15" t="s">
        <v>106</v>
      </c>
    </row>
    <row r="2" spans="1:3" x14ac:dyDescent="0.25">
      <c r="A2" s="4" t="s">
        <v>107</v>
      </c>
      <c r="B2" s="17">
        <v>2.5</v>
      </c>
      <c r="C2" s="4">
        <v>100</v>
      </c>
    </row>
    <row r="3" spans="1:3" x14ac:dyDescent="0.25">
      <c r="A3" s="4" t="s">
        <v>108</v>
      </c>
      <c r="B3" s="17">
        <v>1.8</v>
      </c>
      <c r="C3" s="4">
        <v>200</v>
      </c>
    </row>
    <row r="4" spans="1:3" x14ac:dyDescent="0.25">
      <c r="A4" s="4" t="s">
        <v>109</v>
      </c>
      <c r="B4" s="17">
        <v>3</v>
      </c>
      <c r="C4" s="4">
        <v>150</v>
      </c>
    </row>
    <row r="5" spans="1:3" x14ac:dyDescent="0.25">
      <c r="A5" s="4" t="s">
        <v>110</v>
      </c>
      <c r="B5" s="17">
        <v>4.5</v>
      </c>
      <c r="C5" s="4">
        <v>75</v>
      </c>
    </row>
    <row r="7" spans="1:3" x14ac:dyDescent="0.25">
      <c r="A7" s="18" t="s">
        <v>111</v>
      </c>
      <c r="B7" s="19"/>
    </row>
    <row r="8" spans="1:3" x14ac:dyDescent="0.25">
      <c r="A8" s="4" t="s">
        <v>108</v>
      </c>
      <c r="B8" s="17">
        <f>_xlfn.IFNA(VLOOKUP(A8,A1:C5,2,FALSE),"Código não Encontrado")</f>
        <v>1.8</v>
      </c>
    </row>
    <row r="11" spans="1:3" x14ac:dyDescent="0.25">
      <c r="A11" s="4" t="s">
        <v>110</v>
      </c>
      <c r="B11" s="17">
        <f>_xlfn.IFNA(VLOOKUP(A11,A1:C5,3,FALSE),"Código não Encontrado")</f>
        <v>75</v>
      </c>
    </row>
    <row r="13" spans="1:3" x14ac:dyDescent="0.25">
      <c r="A13" s="18" t="s">
        <v>112</v>
      </c>
      <c r="B13" s="19"/>
    </row>
    <row r="14" spans="1:3" x14ac:dyDescent="0.25">
      <c r="A14" s="4" t="s">
        <v>109</v>
      </c>
      <c r="B14" s="17">
        <f>_xlfn.IFNA(VLOOKUP(A14,A1:C5,2,FALSE),"Código não Encontrado")</f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6DE5-FFA3-4DBB-8790-3099D8B577F5}">
  <dimension ref="A1:E15"/>
  <sheetViews>
    <sheetView showGridLines="0" workbookViewId="0">
      <selection activeCell="B16" sqref="B16"/>
    </sheetView>
  </sheetViews>
  <sheetFormatPr defaultRowHeight="15" x14ac:dyDescent="0.25"/>
  <cols>
    <col min="2" max="2" width="21" customWidth="1"/>
    <col min="3" max="4" width="13.42578125" customWidth="1"/>
  </cols>
  <sheetData>
    <row r="1" spans="1:5" ht="15.75" x14ac:dyDescent="0.25">
      <c r="A1" s="20" t="s">
        <v>113</v>
      </c>
      <c r="B1" s="20"/>
      <c r="C1" s="20"/>
      <c r="D1" s="20"/>
      <c r="E1" s="20"/>
    </row>
    <row r="2" spans="1:5" x14ac:dyDescent="0.25">
      <c r="A2" s="1" t="s">
        <v>114</v>
      </c>
      <c r="B2" s="1" t="s">
        <v>104</v>
      </c>
      <c r="C2" s="1" t="s">
        <v>115</v>
      </c>
      <c r="D2" s="1" t="s">
        <v>105</v>
      </c>
      <c r="E2" s="1" t="s">
        <v>106</v>
      </c>
    </row>
    <row r="3" spans="1:5" x14ac:dyDescent="0.25">
      <c r="A3" s="1" t="s">
        <v>116</v>
      </c>
      <c r="B3" s="1" t="s">
        <v>126</v>
      </c>
      <c r="C3" s="1" t="s">
        <v>136</v>
      </c>
      <c r="D3" s="1">
        <v>4500</v>
      </c>
      <c r="E3" s="1">
        <v>12</v>
      </c>
    </row>
    <row r="4" spans="1:5" x14ac:dyDescent="0.25">
      <c r="A4" s="1" t="s">
        <v>117</v>
      </c>
      <c r="B4" s="1" t="s">
        <v>127</v>
      </c>
      <c r="C4" s="1" t="s">
        <v>137</v>
      </c>
      <c r="D4" s="1">
        <v>2300</v>
      </c>
      <c r="E4" s="1">
        <v>25</v>
      </c>
    </row>
    <row r="5" spans="1:5" x14ac:dyDescent="0.25">
      <c r="A5" s="1" t="s">
        <v>118</v>
      </c>
      <c r="B5" s="1" t="s">
        <v>128</v>
      </c>
      <c r="C5" s="1" t="s">
        <v>138</v>
      </c>
      <c r="D5" s="1">
        <v>150</v>
      </c>
      <c r="E5" s="1">
        <v>40</v>
      </c>
    </row>
    <row r="6" spans="1:5" x14ac:dyDescent="0.25">
      <c r="A6" s="1" t="s">
        <v>119</v>
      </c>
      <c r="B6" s="1" t="s">
        <v>129</v>
      </c>
      <c r="C6" s="1" t="s">
        <v>136</v>
      </c>
      <c r="D6" s="1">
        <v>950</v>
      </c>
      <c r="E6" s="1">
        <v>18</v>
      </c>
    </row>
    <row r="7" spans="1:5" x14ac:dyDescent="0.25">
      <c r="A7" s="1" t="s">
        <v>120</v>
      </c>
      <c r="B7" s="1" t="s">
        <v>130</v>
      </c>
      <c r="C7" s="1" t="s">
        <v>138</v>
      </c>
      <c r="D7" s="1">
        <v>300</v>
      </c>
      <c r="E7" s="1">
        <v>30</v>
      </c>
    </row>
    <row r="8" spans="1:5" x14ac:dyDescent="0.25">
      <c r="A8" s="1" t="s">
        <v>121</v>
      </c>
      <c r="B8" s="1" t="s">
        <v>131</v>
      </c>
      <c r="C8" s="1" t="s">
        <v>139</v>
      </c>
      <c r="D8" s="1">
        <v>2700</v>
      </c>
      <c r="E8" s="1">
        <v>10</v>
      </c>
    </row>
    <row r="9" spans="1:5" x14ac:dyDescent="0.25">
      <c r="A9" s="1" t="s">
        <v>122</v>
      </c>
      <c r="B9" s="1" t="s">
        <v>132</v>
      </c>
      <c r="C9" s="1" t="s">
        <v>138</v>
      </c>
      <c r="D9" s="1">
        <v>220</v>
      </c>
      <c r="E9" s="1">
        <v>15</v>
      </c>
    </row>
    <row r="10" spans="1:5" x14ac:dyDescent="0.25">
      <c r="A10" s="1" t="s">
        <v>123</v>
      </c>
      <c r="B10" s="1" t="s">
        <v>133</v>
      </c>
      <c r="C10" s="1" t="s">
        <v>140</v>
      </c>
      <c r="D10" s="1">
        <v>600</v>
      </c>
      <c r="E10" s="1">
        <v>8</v>
      </c>
    </row>
    <row r="11" spans="1:5" x14ac:dyDescent="0.25">
      <c r="A11" s="1" t="s">
        <v>124</v>
      </c>
      <c r="B11" s="1" t="s">
        <v>134</v>
      </c>
      <c r="C11" s="1" t="s">
        <v>141</v>
      </c>
      <c r="D11" s="1">
        <v>180</v>
      </c>
      <c r="E11" s="1">
        <v>22</v>
      </c>
    </row>
    <row r="12" spans="1:5" x14ac:dyDescent="0.25">
      <c r="A12" s="1" t="s">
        <v>125</v>
      </c>
      <c r="B12" s="1" t="s">
        <v>135</v>
      </c>
      <c r="C12" s="1" t="s">
        <v>138</v>
      </c>
      <c r="D12" s="1">
        <v>80</v>
      </c>
      <c r="E12" s="1">
        <v>100</v>
      </c>
    </row>
    <row r="14" spans="1:5" x14ac:dyDescent="0.25">
      <c r="A14" s="21" t="s">
        <v>142</v>
      </c>
      <c r="B14" s="21"/>
      <c r="C14" s="21"/>
      <c r="D14" s="21"/>
      <c r="E14" s="21"/>
    </row>
    <row r="15" spans="1:5" x14ac:dyDescent="0.25">
      <c r="A15" s="1" t="s">
        <v>143</v>
      </c>
      <c r="B15" s="1" t="str">
        <f>_xlfn.IFNA(VLOOKUP(A15,A1:E12,2,FALSE),"Código não Encontrado")</f>
        <v>Monitor LG 24</v>
      </c>
      <c r="C15" s="1" t="str">
        <f t="shared" ref="C15:E15" si="0">_xlfn.IFNA(VLOOKUP(B15,B1:F12,2,FALSE),"Código não Encontrado")</f>
        <v>Informática</v>
      </c>
      <c r="D15" s="1">
        <f t="shared" si="0"/>
        <v>4500</v>
      </c>
      <c r="E15" s="1">
        <f t="shared" si="0"/>
        <v>12</v>
      </c>
    </row>
  </sheetData>
  <mergeCells count="2">
    <mergeCell ref="A1:E1"/>
    <mergeCell ref="A14:E1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 1, 2 e 3</vt:lpstr>
      <vt:lpstr>Atividade 4</vt:lpstr>
      <vt:lpstr>Tabela de Dados</vt:lpstr>
      <vt:lpstr>Cadastro de Produtos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Caroline Ferreira Menaguale</dc:creator>
  <cp:lastModifiedBy>Ane Caroline Ferreira Menaguale</cp:lastModifiedBy>
  <dcterms:created xsi:type="dcterms:W3CDTF">2025-07-25T18:01:34Z</dcterms:created>
  <dcterms:modified xsi:type="dcterms:W3CDTF">2025-07-25T19:45:42Z</dcterms:modified>
</cp:coreProperties>
</file>