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8_{E06A5201-F74A-47E3-A0A8-8094F82416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pivotCaches>
    <pivotCache cacheId="4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L2" i="1" a="1"/>
  <c r="L2" i="1" s="1"/>
  <c r="J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<sst xmlns="http://schemas.openxmlformats.org/spreadsheetml/2006/main" count="125" uniqueCount="33">
  <si>
    <t>Nome</t>
  </si>
  <si>
    <t>Departamento</t>
  </si>
  <si>
    <t>Cargo</t>
  </si>
  <si>
    <t>Salário</t>
  </si>
  <si>
    <t>Data de Admissão</t>
  </si>
  <si>
    <t>Data de Saída</t>
  </si>
  <si>
    <t>Gustavo</t>
  </si>
  <si>
    <t>Daniela</t>
  </si>
  <si>
    <t>Fernanda</t>
  </si>
  <si>
    <t>Juliana</t>
  </si>
  <si>
    <t>Eduardo</t>
  </si>
  <si>
    <t>Bruno</t>
  </si>
  <si>
    <t>Ana</t>
  </si>
  <si>
    <t>Carlos</t>
  </si>
  <si>
    <t>Igor</t>
  </si>
  <si>
    <t>Helena</t>
  </si>
  <si>
    <t>Marketing</t>
  </si>
  <si>
    <t>RH</t>
  </si>
  <si>
    <t>TI</t>
  </si>
  <si>
    <t>Logística</t>
  </si>
  <si>
    <t>Financeiro</t>
  </si>
  <si>
    <t>Analista</t>
  </si>
  <si>
    <t>Coordenador</t>
  </si>
  <si>
    <t>Assistente</t>
  </si>
  <si>
    <t>Gerente</t>
  </si>
  <si>
    <t>Anos de Empresa</t>
  </si>
  <si>
    <t>Dias Úteis Trabalhados</t>
  </si>
  <si>
    <t>Sum of Salário</t>
  </si>
  <si>
    <t>Grand Total</t>
  </si>
  <si>
    <t>Row Labels</t>
  </si>
  <si>
    <t>Formula Somases</t>
  </si>
  <si>
    <t>Formula Filtrar</t>
  </si>
  <si>
    <t>Formula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</si>
</sst>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2" xfId="0" applyFont="1" applyFill="1" applyBorder="1" applyAlignment="1">
      <alignment horizontal="center" vertical="top"/>
    </xf>
    <xf numFmtId="165" fontId="0" fillId="0" borderId="3" xfId="0" applyNumberFormat="1" applyFont="1" applyBorder="1"/>
    <xf numFmtId="0" fontId="2" fillId="2" borderId="4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</cellXfs>
  <cellStyles count="1">
    <cellStyle name="Normal" xfId="0" builtinId="0"/>
  </cellStyles>
  <dxfs count="11">
    <dxf>
      <numFmt numFmtId="0" formatCode="General"/>
    </dxf>
    <dxf>
      <numFmt numFmtId="165" formatCode="&quot;R$&quot;\ #,##0.00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ne Menaguale" refreshedDate="45869.707287500001" createdVersion="8" refreshedVersion="8" minRefreshableVersion="3" recordCount="30" xr:uid="{0B237A75-FF05-498D-93E3-E9F0F3734A4D}">
  <cacheSource type="worksheet">
    <worksheetSource name="Tabela1[[Nome]:[Dias Úteis Trabalhados]]"/>
  </cacheSource>
  <cacheFields count="8">
    <cacheField name="Nome" numFmtId="49">
      <sharedItems/>
    </cacheField>
    <cacheField name="Departamento" numFmtId="49">
      <sharedItems count="5">
        <s v="Marketing"/>
        <s v="RH"/>
        <s v="TI"/>
        <s v="Logística"/>
        <s v="Financeiro"/>
      </sharedItems>
    </cacheField>
    <cacheField name="Cargo" numFmtId="49">
      <sharedItems count="4">
        <s v="Analista"/>
        <s v="Coordenador"/>
        <s v="Assistente"/>
        <s v="Gerente"/>
      </sharedItems>
    </cacheField>
    <cacheField name="Salário" numFmtId="165">
      <sharedItems containsSemiMixedTypes="0" containsString="0" containsNumber="1" minValue="2579.59" maxValue="8453.27"/>
    </cacheField>
    <cacheField name="Data de Admissão" numFmtId="14">
      <sharedItems containsSemiMixedTypes="0" containsNonDate="0" containsDate="1" containsString="0" minDate="2015-02-04T00:00:00" maxDate="2024-12-25T00:00:00"/>
    </cacheField>
    <cacheField name="Data de Saída" numFmtId="14">
      <sharedItems containsNonDate="0" containsDate="1" containsString="0" containsBlank="1" minDate="2016-07-19T00:00:00" maxDate="2025-08-07T00:00:00"/>
    </cacheField>
    <cacheField name="Anos de Empresa" numFmtId="0">
      <sharedItems containsSemiMixedTypes="0" containsString="0" containsNumber="1" containsInteger="1" minValue="0" maxValue="10"/>
    </cacheField>
    <cacheField name="Dias Úteis Trabalhados" numFmtId="0">
      <sharedItems containsSemiMixedTypes="0" containsString="0" containsNumber="1" containsInteger="1" minValue="133" maxValue="27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Gustavo"/>
    <x v="0"/>
    <x v="0"/>
    <n v="3600.61"/>
    <d v="2017-12-31T00:00:00"/>
    <m/>
    <n v="7"/>
    <n v="1979"/>
  </r>
  <r>
    <s v="Gustavo"/>
    <x v="1"/>
    <x v="1"/>
    <n v="3099.85"/>
    <d v="2019-01-22T00:00:00"/>
    <m/>
    <n v="6"/>
    <n v="1703"/>
  </r>
  <r>
    <s v="Daniela"/>
    <x v="2"/>
    <x v="2"/>
    <n v="2838.47"/>
    <d v="2021-07-19T00:00:00"/>
    <m/>
    <n v="4"/>
    <n v="1054"/>
  </r>
  <r>
    <s v="Fernanda"/>
    <x v="1"/>
    <x v="3"/>
    <n v="8453.27"/>
    <d v="2018-03-30T00:00:00"/>
    <m/>
    <n v="7"/>
    <n v="1915"/>
  </r>
  <r>
    <s v="Fernanda"/>
    <x v="3"/>
    <x v="3"/>
    <n v="2638.37"/>
    <d v="2016-04-19T00:00:00"/>
    <m/>
    <n v="9"/>
    <n v="2423"/>
  </r>
  <r>
    <s v="Juliana"/>
    <x v="0"/>
    <x v="3"/>
    <n v="4698.17"/>
    <d v="2015-07-09T00:00:00"/>
    <d v="2017-02-20T00:00:00"/>
    <n v="1"/>
    <n v="423"/>
  </r>
  <r>
    <s v="Gustavo"/>
    <x v="0"/>
    <x v="3"/>
    <n v="5300.58"/>
    <d v="2024-09-26T00:00:00"/>
    <m/>
    <n v="0"/>
    <n v="221"/>
  </r>
  <r>
    <s v="Eduardo"/>
    <x v="4"/>
    <x v="1"/>
    <n v="2579.59"/>
    <d v="2016-08-23T00:00:00"/>
    <m/>
    <n v="8"/>
    <n v="2333"/>
  </r>
  <r>
    <s v="Bruno"/>
    <x v="1"/>
    <x v="0"/>
    <n v="2595.8000000000002"/>
    <d v="2023-01-24T00:00:00"/>
    <m/>
    <n v="2"/>
    <n v="658"/>
  </r>
  <r>
    <s v="Gustavo"/>
    <x v="0"/>
    <x v="0"/>
    <n v="7499.17"/>
    <d v="2015-02-04T00:00:00"/>
    <m/>
    <n v="10"/>
    <n v="2737"/>
  </r>
  <r>
    <s v="Daniela"/>
    <x v="1"/>
    <x v="3"/>
    <n v="7032.17"/>
    <d v="2017-10-18T00:00:00"/>
    <m/>
    <n v="7"/>
    <n v="2032"/>
  </r>
  <r>
    <s v="Juliana"/>
    <x v="0"/>
    <x v="2"/>
    <n v="2687.88"/>
    <d v="2021-09-15T00:00:00"/>
    <m/>
    <n v="3"/>
    <n v="1012"/>
  </r>
  <r>
    <s v="Bruno"/>
    <x v="1"/>
    <x v="2"/>
    <n v="8059.95"/>
    <d v="2017-03-26T00:00:00"/>
    <m/>
    <n v="8"/>
    <n v="2179"/>
  </r>
  <r>
    <s v="Gustavo"/>
    <x v="0"/>
    <x v="0"/>
    <n v="8267.0300000000007"/>
    <d v="2022-07-30T00:00:00"/>
    <m/>
    <n v="3"/>
    <n v="784"/>
  </r>
  <r>
    <s v="Eduardo"/>
    <x v="1"/>
    <x v="0"/>
    <n v="4185.6099999999997"/>
    <d v="2016-01-15T00:00:00"/>
    <d v="2016-07-19T00:00:00"/>
    <n v="0"/>
    <n v="133"/>
  </r>
  <r>
    <s v="Ana"/>
    <x v="4"/>
    <x v="1"/>
    <n v="5040.41"/>
    <d v="2018-02-26T00:00:00"/>
    <d v="2019-07-12T00:00:00"/>
    <n v="1"/>
    <n v="360"/>
  </r>
  <r>
    <s v="Carlos"/>
    <x v="4"/>
    <x v="3"/>
    <n v="6874.04"/>
    <d v="2021-05-25T00:00:00"/>
    <m/>
    <n v="4"/>
    <n v="1093"/>
  </r>
  <r>
    <s v="Juliana"/>
    <x v="1"/>
    <x v="0"/>
    <n v="7989.76"/>
    <d v="2015-07-20T00:00:00"/>
    <m/>
    <n v="10"/>
    <n v="2619"/>
  </r>
  <r>
    <s v="Bruno"/>
    <x v="4"/>
    <x v="3"/>
    <n v="4724.91"/>
    <d v="2024-12-24T00:00:00"/>
    <m/>
    <n v="0"/>
    <n v="158"/>
  </r>
  <r>
    <s v="Carlos"/>
    <x v="0"/>
    <x v="3"/>
    <n v="4148.33"/>
    <d v="2019-04-20T00:00:00"/>
    <m/>
    <n v="6"/>
    <n v="1639"/>
  </r>
  <r>
    <s v="Eduardo"/>
    <x v="2"/>
    <x v="0"/>
    <n v="6830.38"/>
    <d v="2016-05-17T00:00:00"/>
    <m/>
    <n v="9"/>
    <n v="2403"/>
  </r>
  <r>
    <s v="Gustavo"/>
    <x v="2"/>
    <x v="0"/>
    <n v="6763.98"/>
    <d v="2020-02-25T00:00:00"/>
    <d v="2021-06-29T00:00:00"/>
    <n v="1"/>
    <n v="351"/>
  </r>
  <r>
    <s v="Carlos"/>
    <x v="4"/>
    <x v="3"/>
    <n v="5879.65"/>
    <d v="2020-04-07T00:00:00"/>
    <m/>
    <n v="5"/>
    <n v="1388"/>
  </r>
  <r>
    <s v="Gustavo"/>
    <x v="3"/>
    <x v="1"/>
    <n v="7033.31"/>
    <d v="2017-11-25T00:00:00"/>
    <m/>
    <n v="7"/>
    <n v="2004"/>
  </r>
  <r>
    <s v="Gustavo"/>
    <x v="2"/>
    <x v="1"/>
    <n v="3467.33"/>
    <d v="2022-03-10T00:00:00"/>
    <m/>
    <n v="3"/>
    <n v="886"/>
  </r>
  <r>
    <s v="Igor"/>
    <x v="3"/>
    <x v="2"/>
    <n v="5239.21"/>
    <d v="2019-07-02T00:00:00"/>
    <d v="2020-06-26T00:00:00"/>
    <n v="0"/>
    <n v="259"/>
  </r>
  <r>
    <s v="Juliana"/>
    <x v="0"/>
    <x v="0"/>
    <n v="4408.0200000000004"/>
    <d v="2024-01-10T00:00:00"/>
    <d v="2024-11-17T00:00:00"/>
    <n v="0"/>
    <n v="223"/>
  </r>
  <r>
    <s v="Igor"/>
    <x v="0"/>
    <x v="0"/>
    <n v="7664.38"/>
    <d v="2024-05-23T00:00:00"/>
    <d v="2025-08-06T00:00:00"/>
    <n v="1"/>
    <n v="315"/>
  </r>
  <r>
    <s v="Igor"/>
    <x v="3"/>
    <x v="0"/>
    <n v="3219.19"/>
    <d v="2016-11-14T00:00:00"/>
    <d v="2017-12-22T00:00:00"/>
    <n v="1"/>
    <n v="290"/>
  </r>
  <r>
    <s v="Helena"/>
    <x v="4"/>
    <x v="3"/>
    <n v="4681.78"/>
    <d v="2019-03-01T00:00:00"/>
    <d v="2019-12-23T00:00:00"/>
    <n v="0"/>
    <n v="2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54E27C-0029-46DA-8655-7E284681F621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:U23" firstHeaderRow="1" firstDataRow="1" firstDataCol="1"/>
  <pivotFields count="8"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dataField="1" numFmtId="165" showAll="0"/>
    <pivotField numFmtId="14" showAll="0"/>
    <pivotField showAll="0"/>
    <pivotField showAll="0"/>
    <pivotField showAll="0"/>
  </pivotFields>
  <rowFields count="2">
    <field x="1"/>
    <field x="2"/>
  </rowFields>
  <rowItems count="22">
    <i>
      <x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 of Salário" fld="3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FB86B-01AD-469E-91F1-54DC4897D33D}" name="Tabela1" displayName="Tabela1" ref="A1:H31" totalsRowShown="0" headerRowDxfId="10" headerRowBorderDxfId="9" tableBorderDxfId="8">
  <autoFilter ref="A1:H31" xr:uid="{D01FB86B-01AD-469E-91F1-54DC4897D33D}"/>
  <tableColumns count="8">
    <tableColumn id="1" xr3:uid="{5E2EF871-D0CC-4127-BDF4-57AC20A0F47F}" name="Nome" dataDxfId="4"/>
    <tableColumn id="2" xr3:uid="{02501485-D2B4-4655-8145-C6D3E9E780C3}" name="Departamento" dataDxfId="3"/>
    <tableColumn id="3" xr3:uid="{91CF2C4F-CFE6-4B27-9D4C-3B3042980C41}" name="Cargo" dataDxfId="2"/>
    <tableColumn id="4" xr3:uid="{8FCE8356-DCAA-4FDF-9A7D-D389F20D153D}" name="Salário" dataDxfId="1"/>
    <tableColumn id="5" xr3:uid="{DD2E8BA9-B07D-4D93-9D30-F65A2218F812}" name="Data de Admissão" dataDxfId="6"/>
    <tableColumn id="6" xr3:uid="{F2A20D6C-7CF0-41A3-8923-A81257BEA018}" name="Data de Saída" dataDxfId="5"/>
    <tableColumn id="7" xr3:uid="{2B44BEB9-5F6A-4A9C-ABE7-F5B44FB33512}" name="Anos de Empresa" dataDxfId="7">
      <calculatedColumnFormula>IF(ISBLANK(F2),DATEDIF(E2,TODAY(),"Y"),DATEDIF(E2,F2,"Y"))</calculatedColumnFormula>
    </tableColumn>
    <tableColumn id="8" xr3:uid="{1C974BB2-EA1B-4D26-BD3F-97BE7F46E6D1}" name="Dias Úteis Trabalhados" dataDxfId="0">
      <calculatedColumnFormula>IF(ISBLANK(F2),NETWORKDAYS(E2,TODAY()),NETWORKDAYS(E2,F2))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O13" sqref="O13"/>
    </sheetView>
  </sheetViews>
  <sheetFormatPr defaultRowHeight="14.5" x14ac:dyDescent="0.35"/>
  <cols>
    <col min="1" max="1" width="9.453125" style="5" customWidth="1"/>
    <col min="2" max="2" width="13.54296875" style="5" customWidth="1"/>
    <col min="3" max="3" width="12.1796875" style="5" customWidth="1"/>
    <col min="4" max="4" width="10.36328125" style="7" bestFit="1" customWidth="1"/>
    <col min="5" max="5" width="16.54296875" style="3" customWidth="1"/>
    <col min="6" max="6" width="12.54296875" style="3" customWidth="1"/>
    <col min="7" max="7" width="17.81640625" customWidth="1"/>
    <col min="8" max="8" width="20.453125" customWidth="1"/>
    <col min="9" max="9" width="6.453125" customWidth="1"/>
    <col min="10" max="10" width="15.54296875" bestFit="1" customWidth="1"/>
    <col min="11" max="11" width="6.453125" customWidth="1"/>
    <col min="12" max="12" width="13.26953125" bestFit="1" customWidth="1"/>
    <col min="13" max="14" width="9.26953125" bestFit="1" customWidth="1"/>
    <col min="15" max="15" width="9.26953125" customWidth="1"/>
    <col min="16" max="16" width="15.453125" customWidth="1"/>
    <col min="17" max="18" width="9.26953125" customWidth="1"/>
    <col min="19" max="19" width="6.453125" customWidth="1"/>
    <col min="20" max="20" width="15.81640625" bestFit="1" customWidth="1"/>
    <col min="21" max="21" width="12.7265625" bestFit="1" customWidth="1"/>
    <col min="22" max="22" width="11.453125" bestFit="1" customWidth="1"/>
    <col min="23" max="23" width="11.90625" bestFit="1" customWidth="1"/>
    <col min="24" max="24" width="11.453125" bestFit="1" customWidth="1"/>
    <col min="25" max="25" width="12.453125" bestFit="1" customWidth="1"/>
  </cols>
  <sheetData>
    <row r="1" spans="1:21" x14ac:dyDescent="0.35">
      <c r="A1" s="4" t="s">
        <v>0</v>
      </c>
      <c r="B1" s="4" t="s">
        <v>1</v>
      </c>
      <c r="C1" s="4" t="s">
        <v>2</v>
      </c>
      <c r="D1" s="6" t="s">
        <v>3</v>
      </c>
      <c r="E1" s="2" t="s">
        <v>4</v>
      </c>
      <c r="F1" s="2" t="s">
        <v>5</v>
      </c>
      <c r="G1" s="1" t="s">
        <v>25</v>
      </c>
      <c r="H1" s="1" t="s">
        <v>26</v>
      </c>
      <c r="J1" s="11" t="s">
        <v>30</v>
      </c>
      <c r="L1" s="13" t="s">
        <v>31</v>
      </c>
      <c r="M1" s="14"/>
      <c r="N1" s="14"/>
      <c r="P1" s="15" t="s">
        <v>32</v>
      </c>
      <c r="Q1" s="16"/>
      <c r="R1" s="16"/>
      <c r="T1" s="8" t="s">
        <v>29</v>
      </c>
      <c r="U1" t="s">
        <v>27</v>
      </c>
    </row>
    <row r="2" spans="1:21" x14ac:dyDescent="0.35">
      <c r="A2" s="5" t="s">
        <v>6</v>
      </c>
      <c r="B2" s="5" t="s">
        <v>16</v>
      </c>
      <c r="C2" s="5" t="s">
        <v>21</v>
      </c>
      <c r="D2" s="7">
        <v>3600.61</v>
      </c>
      <c r="E2" s="3">
        <v>43100</v>
      </c>
      <c r="G2">
        <f ca="1">IF(ISBLANK(F2),DATEDIF(E2,TODAY(),"Y"),DATEDIF(E2,F2,"Y"))</f>
        <v>7</v>
      </c>
      <c r="H2">
        <f t="shared" ref="H2:H31" ca="1" si="0">IF(ISBLANK(F2),NETWORKDAYS(E2,TODAY()),NETWORKDAYS(E2,F2))</f>
        <v>1979</v>
      </c>
      <c r="J2" s="12">
        <f>SUMIFS(D:D,B:B,"TI",C:C,"Analista")</f>
        <v>13594.36</v>
      </c>
      <c r="L2" t="str" cm="1">
        <f t="array" ref="L2:N10">_xlfn._xlws.FILTER(A2:C100,(B2:B100="Marketing")*(C2:C100&gt;5000),"No matching employees")</f>
        <v>Gustavo</v>
      </c>
      <c r="M2" t="str">
        <v>Marketing</v>
      </c>
      <c r="N2" t="str">
        <v>Analista</v>
      </c>
      <c r="P2" t="str" cm="1">
        <f t="array" ref="P2:P7">_xlfn.UNIQUE(C:C)</f>
        <v>Cargo</v>
      </c>
      <c r="T2" s="9" t="s">
        <v>20</v>
      </c>
      <c r="U2" s="7">
        <v>29780.379999999997</v>
      </c>
    </row>
    <row r="3" spans="1:21" x14ac:dyDescent="0.35">
      <c r="A3" s="5" t="s">
        <v>6</v>
      </c>
      <c r="B3" s="5" t="s">
        <v>17</v>
      </c>
      <c r="C3" s="5" t="s">
        <v>22</v>
      </c>
      <c r="D3" s="7">
        <v>3099.85</v>
      </c>
      <c r="E3" s="3">
        <v>43487</v>
      </c>
      <c r="G3">
        <f t="shared" ref="G3:G31" ca="1" si="1">IF(ISBLANK(F3),DATEDIF(E3,TODAY(),"Y"),DATEDIF(E3,F3,"Y"))</f>
        <v>6</v>
      </c>
      <c r="H3">
        <f t="shared" ca="1" si="0"/>
        <v>1703</v>
      </c>
      <c r="L3" t="str">
        <v>Juliana</v>
      </c>
      <c r="M3" t="str">
        <v>Marketing</v>
      </c>
      <c r="N3" t="str">
        <v>Gerente</v>
      </c>
      <c r="P3" t="str">
        <v>Analista</v>
      </c>
      <c r="T3" s="10" t="s">
        <v>22</v>
      </c>
      <c r="U3" s="7">
        <v>7620</v>
      </c>
    </row>
    <row r="4" spans="1:21" x14ac:dyDescent="0.35">
      <c r="A4" s="5" t="s">
        <v>7</v>
      </c>
      <c r="B4" s="5" t="s">
        <v>18</v>
      </c>
      <c r="C4" s="5" t="s">
        <v>23</v>
      </c>
      <c r="D4" s="7">
        <v>2838.47</v>
      </c>
      <c r="E4" s="3">
        <v>44396</v>
      </c>
      <c r="G4">
        <f t="shared" ca="1" si="1"/>
        <v>4</v>
      </c>
      <c r="H4">
        <f t="shared" ca="1" si="0"/>
        <v>1054</v>
      </c>
      <c r="L4" t="str">
        <v>Gustavo</v>
      </c>
      <c r="M4" t="str">
        <v>Marketing</v>
      </c>
      <c r="N4" t="str">
        <v>Gerente</v>
      </c>
      <c r="P4" t="str">
        <v>Coordenador</v>
      </c>
      <c r="T4" s="10" t="s">
        <v>24</v>
      </c>
      <c r="U4" s="7">
        <v>22160.379999999997</v>
      </c>
    </row>
    <row r="5" spans="1:21" x14ac:dyDescent="0.35">
      <c r="A5" s="5" t="s">
        <v>8</v>
      </c>
      <c r="B5" s="5" t="s">
        <v>17</v>
      </c>
      <c r="C5" s="5" t="s">
        <v>24</v>
      </c>
      <c r="D5" s="7">
        <v>8453.27</v>
      </c>
      <c r="E5" s="3">
        <v>43189</v>
      </c>
      <c r="G5">
        <f t="shared" ca="1" si="1"/>
        <v>7</v>
      </c>
      <c r="H5">
        <f t="shared" ca="1" si="0"/>
        <v>1915</v>
      </c>
      <c r="L5" t="str">
        <v>Gustavo</v>
      </c>
      <c r="M5" t="str">
        <v>Marketing</v>
      </c>
      <c r="N5" t="str">
        <v>Analista</v>
      </c>
      <c r="P5" t="str">
        <v>Assistente</v>
      </c>
      <c r="T5" s="9" t="s">
        <v>19</v>
      </c>
      <c r="U5" s="7">
        <v>18130.079999999998</v>
      </c>
    </row>
    <row r="6" spans="1:21" x14ac:dyDescent="0.35">
      <c r="A6" s="5" t="s">
        <v>8</v>
      </c>
      <c r="B6" s="5" t="s">
        <v>19</v>
      </c>
      <c r="C6" s="5" t="s">
        <v>24</v>
      </c>
      <c r="D6" s="7">
        <v>2638.37</v>
      </c>
      <c r="E6" s="3">
        <v>42479</v>
      </c>
      <c r="G6">
        <f t="shared" ca="1" si="1"/>
        <v>9</v>
      </c>
      <c r="H6">
        <f t="shared" ca="1" si="0"/>
        <v>2423</v>
      </c>
      <c r="L6" t="str">
        <v>Juliana</v>
      </c>
      <c r="M6" t="str">
        <v>Marketing</v>
      </c>
      <c r="N6" t="str">
        <v>Assistente</v>
      </c>
      <c r="P6" t="str">
        <v>Gerente</v>
      </c>
      <c r="T6" s="10" t="s">
        <v>21</v>
      </c>
      <c r="U6" s="7">
        <v>3219.19</v>
      </c>
    </row>
    <row r="7" spans="1:21" x14ac:dyDescent="0.35">
      <c r="A7" s="5" t="s">
        <v>9</v>
      </c>
      <c r="B7" s="5" t="s">
        <v>16</v>
      </c>
      <c r="C7" s="5" t="s">
        <v>24</v>
      </c>
      <c r="D7" s="7">
        <v>4698.17</v>
      </c>
      <c r="E7" s="3">
        <v>42194</v>
      </c>
      <c r="F7" s="3">
        <v>42786</v>
      </c>
      <c r="G7">
        <f t="shared" ca="1" si="1"/>
        <v>1</v>
      </c>
      <c r="H7">
        <f t="shared" ca="1" si="0"/>
        <v>423</v>
      </c>
      <c r="L7" t="str">
        <v>Gustavo</v>
      </c>
      <c r="M7" t="str">
        <v>Marketing</v>
      </c>
      <c r="N7" t="str">
        <v>Analista</v>
      </c>
      <c r="P7">
        <v>0</v>
      </c>
      <c r="T7" s="10" t="s">
        <v>23</v>
      </c>
      <c r="U7" s="7">
        <v>5239.21</v>
      </c>
    </row>
    <row r="8" spans="1:21" x14ac:dyDescent="0.35">
      <c r="A8" s="5" t="s">
        <v>6</v>
      </c>
      <c r="B8" s="5" t="s">
        <v>16</v>
      </c>
      <c r="C8" s="5" t="s">
        <v>24</v>
      </c>
      <c r="D8" s="7">
        <v>5300.58</v>
      </c>
      <c r="E8" s="3">
        <v>45561</v>
      </c>
      <c r="G8">
        <f t="shared" ca="1" si="1"/>
        <v>0</v>
      </c>
      <c r="H8">
        <f t="shared" ca="1" si="0"/>
        <v>221</v>
      </c>
      <c r="L8" t="str">
        <v>Carlos</v>
      </c>
      <c r="M8" t="str">
        <v>Marketing</v>
      </c>
      <c r="N8" t="str">
        <v>Gerente</v>
      </c>
      <c r="T8" s="10" t="s">
        <v>22</v>
      </c>
      <c r="U8" s="7">
        <v>7033.31</v>
      </c>
    </row>
    <row r="9" spans="1:21" x14ac:dyDescent="0.35">
      <c r="A9" s="5" t="s">
        <v>10</v>
      </c>
      <c r="B9" s="5" t="s">
        <v>20</v>
      </c>
      <c r="C9" s="5" t="s">
        <v>22</v>
      </c>
      <c r="D9" s="7">
        <v>2579.59</v>
      </c>
      <c r="E9" s="3">
        <v>42605</v>
      </c>
      <c r="G9">
        <f t="shared" ca="1" si="1"/>
        <v>8</v>
      </c>
      <c r="H9">
        <f t="shared" ca="1" si="0"/>
        <v>2333</v>
      </c>
      <c r="L9" t="str">
        <v>Juliana</v>
      </c>
      <c r="M9" t="str">
        <v>Marketing</v>
      </c>
      <c r="N9" t="str">
        <v>Analista</v>
      </c>
      <c r="T9" s="10" t="s">
        <v>24</v>
      </c>
      <c r="U9" s="7">
        <v>2638.37</v>
      </c>
    </row>
    <row r="10" spans="1:21" x14ac:dyDescent="0.35">
      <c r="A10" s="5" t="s">
        <v>11</v>
      </c>
      <c r="B10" s="5" t="s">
        <v>17</v>
      </c>
      <c r="C10" s="5" t="s">
        <v>21</v>
      </c>
      <c r="D10" s="7">
        <v>2595.8000000000002</v>
      </c>
      <c r="E10" s="3">
        <v>44950</v>
      </c>
      <c r="G10">
        <f t="shared" ca="1" si="1"/>
        <v>2</v>
      </c>
      <c r="H10">
        <f t="shared" ca="1" si="0"/>
        <v>658</v>
      </c>
      <c r="L10" t="str">
        <v>Igor</v>
      </c>
      <c r="M10" t="str">
        <v>Marketing</v>
      </c>
      <c r="N10" t="str">
        <v>Analista</v>
      </c>
      <c r="T10" s="9" t="s">
        <v>16</v>
      </c>
      <c r="U10" s="7">
        <v>48274.170000000006</v>
      </c>
    </row>
    <row r="11" spans="1:21" x14ac:dyDescent="0.35">
      <c r="A11" s="5" t="s">
        <v>6</v>
      </c>
      <c r="B11" s="5" t="s">
        <v>16</v>
      </c>
      <c r="C11" s="5" t="s">
        <v>21</v>
      </c>
      <c r="D11" s="7">
        <v>7499.17</v>
      </c>
      <c r="E11" s="3">
        <v>42039</v>
      </c>
      <c r="G11">
        <f t="shared" ca="1" si="1"/>
        <v>10</v>
      </c>
      <c r="H11">
        <f t="shared" ca="1" si="0"/>
        <v>2737</v>
      </c>
      <c r="T11" s="10" t="s">
        <v>21</v>
      </c>
      <c r="U11" s="7">
        <v>31439.210000000003</v>
      </c>
    </row>
    <row r="12" spans="1:21" x14ac:dyDescent="0.35">
      <c r="A12" s="5" t="s">
        <v>7</v>
      </c>
      <c r="B12" s="5" t="s">
        <v>17</v>
      </c>
      <c r="C12" s="5" t="s">
        <v>24</v>
      </c>
      <c r="D12" s="7">
        <v>7032.17</v>
      </c>
      <c r="E12" s="3">
        <v>43026</v>
      </c>
      <c r="G12">
        <f t="shared" ca="1" si="1"/>
        <v>7</v>
      </c>
      <c r="H12">
        <f t="shared" ca="1" si="0"/>
        <v>2032</v>
      </c>
      <c r="T12" s="10" t="s">
        <v>23</v>
      </c>
      <c r="U12" s="7">
        <v>2687.88</v>
      </c>
    </row>
    <row r="13" spans="1:21" x14ac:dyDescent="0.35">
      <c r="A13" s="5" t="s">
        <v>9</v>
      </c>
      <c r="B13" s="5" t="s">
        <v>16</v>
      </c>
      <c r="C13" s="5" t="s">
        <v>23</v>
      </c>
      <c r="D13" s="7">
        <v>2687.88</v>
      </c>
      <c r="E13" s="3">
        <v>44454</v>
      </c>
      <c r="G13">
        <f t="shared" ca="1" si="1"/>
        <v>3</v>
      </c>
      <c r="H13">
        <f t="shared" ca="1" si="0"/>
        <v>1012</v>
      </c>
      <c r="T13" s="10" t="s">
        <v>24</v>
      </c>
      <c r="U13" s="7">
        <v>14147.08</v>
      </c>
    </row>
    <row r="14" spans="1:21" x14ac:dyDescent="0.35">
      <c r="A14" s="5" t="s">
        <v>11</v>
      </c>
      <c r="B14" s="5" t="s">
        <v>17</v>
      </c>
      <c r="C14" s="5" t="s">
        <v>23</v>
      </c>
      <c r="D14" s="7">
        <v>8059.95</v>
      </c>
      <c r="E14" s="3">
        <v>42820</v>
      </c>
      <c r="G14">
        <f t="shared" ca="1" si="1"/>
        <v>8</v>
      </c>
      <c r="H14">
        <f t="shared" ca="1" si="0"/>
        <v>2179</v>
      </c>
      <c r="T14" s="9" t="s">
        <v>17</v>
      </c>
      <c r="U14" s="7">
        <v>41416.409999999996</v>
      </c>
    </row>
    <row r="15" spans="1:21" x14ac:dyDescent="0.35">
      <c r="A15" s="5" t="s">
        <v>6</v>
      </c>
      <c r="B15" s="5" t="s">
        <v>16</v>
      </c>
      <c r="C15" s="5" t="s">
        <v>21</v>
      </c>
      <c r="D15" s="7">
        <v>8267.0300000000007</v>
      </c>
      <c r="E15" s="3">
        <v>44772</v>
      </c>
      <c r="G15">
        <f t="shared" ca="1" si="1"/>
        <v>3</v>
      </c>
      <c r="H15">
        <f t="shared" ca="1" si="0"/>
        <v>784</v>
      </c>
      <c r="T15" s="10" t="s">
        <v>21</v>
      </c>
      <c r="U15" s="7">
        <v>14771.17</v>
      </c>
    </row>
    <row r="16" spans="1:21" x14ac:dyDescent="0.35">
      <c r="A16" s="5" t="s">
        <v>10</v>
      </c>
      <c r="B16" s="5" t="s">
        <v>17</v>
      </c>
      <c r="C16" s="5" t="s">
        <v>21</v>
      </c>
      <c r="D16" s="7">
        <v>4185.6099999999997</v>
      </c>
      <c r="E16" s="3">
        <v>42384</v>
      </c>
      <c r="F16" s="3">
        <v>42570</v>
      </c>
      <c r="G16">
        <f t="shared" ca="1" si="1"/>
        <v>0</v>
      </c>
      <c r="H16">
        <f t="shared" ca="1" si="0"/>
        <v>133</v>
      </c>
      <c r="T16" s="10" t="s">
        <v>23</v>
      </c>
      <c r="U16" s="7">
        <v>8059.95</v>
      </c>
    </row>
    <row r="17" spans="1:21" x14ac:dyDescent="0.35">
      <c r="A17" s="5" t="s">
        <v>12</v>
      </c>
      <c r="B17" s="5" t="s">
        <v>20</v>
      </c>
      <c r="C17" s="5" t="s">
        <v>22</v>
      </c>
      <c r="D17" s="7">
        <v>5040.41</v>
      </c>
      <c r="E17" s="3">
        <v>43157</v>
      </c>
      <c r="F17" s="3">
        <v>43658</v>
      </c>
      <c r="G17">
        <f t="shared" ca="1" si="1"/>
        <v>1</v>
      </c>
      <c r="H17">
        <f t="shared" ca="1" si="0"/>
        <v>360</v>
      </c>
      <c r="T17" s="10" t="s">
        <v>22</v>
      </c>
      <c r="U17" s="7">
        <v>3099.85</v>
      </c>
    </row>
    <row r="18" spans="1:21" x14ac:dyDescent="0.35">
      <c r="A18" s="5" t="s">
        <v>13</v>
      </c>
      <c r="B18" s="5" t="s">
        <v>20</v>
      </c>
      <c r="C18" s="5" t="s">
        <v>24</v>
      </c>
      <c r="D18" s="7">
        <v>6874.04</v>
      </c>
      <c r="E18" s="3">
        <v>44341</v>
      </c>
      <c r="G18">
        <f t="shared" ca="1" si="1"/>
        <v>4</v>
      </c>
      <c r="H18">
        <f t="shared" ca="1" si="0"/>
        <v>1093</v>
      </c>
      <c r="T18" s="10" t="s">
        <v>24</v>
      </c>
      <c r="U18" s="7">
        <v>15485.44</v>
      </c>
    </row>
    <row r="19" spans="1:21" x14ac:dyDescent="0.35">
      <c r="A19" s="5" t="s">
        <v>9</v>
      </c>
      <c r="B19" s="5" t="s">
        <v>17</v>
      </c>
      <c r="C19" s="5" t="s">
        <v>21</v>
      </c>
      <c r="D19" s="7">
        <v>7989.76</v>
      </c>
      <c r="E19" s="3">
        <v>42205</v>
      </c>
      <c r="G19">
        <f t="shared" ca="1" si="1"/>
        <v>10</v>
      </c>
      <c r="H19">
        <f t="shared" ca="1" si="0"/>
        <v>2619</v>
      </c>
      <c r="T19" s="9" t="s">
        <v>18</v>
      </c>
      <c r="U19" s="7">
        <v>19900.160000000003</v>
      </c>
    </row>
    <row r="20" spans="1:21" x14ac:dyDescent="0.35">
      <c r="A20" s="5" t="s">
        <v>11</v>
      </c>
      <c r="B20" s="5" t="s">
        <v>20</v>
      </c>
      <c r="C20" s="5" t="s">
        <v>24</v>
      </c>
      <c r="D20" s="7">
        <v>4724.91</v>
      </c>
      <c r="E20" s="3">
        <v>45650</v>
      </c>
      <c r="G20">
        <f t="shared" ca="1" si="1"/>
        <v>0</v>
      </c>
      <c r="H20">
        <f t="shared" ca="1" si="0"/>
        <v>158</v>
      </c>
      <c r="T20" s="10" t="s">
        <v>21</v>
      </c>
      <c r="U20" s="7">
        <v>13594.36</v>
      </c>
    </row>
    <row r="21" spans="1:21" x14ac:dyDescent="0.35">
      <c r="A21" s="5" t="s">
        <v>13</v>
      </c>
      <c r="B21" s="5" t="s">
        <v>16</v>
      </c>
      <c r="C21" s="5" t="s">
        <v>24</v>
      </c>
      <c r="D21" s="7">
        <v>4148.33</v>
      </c>
      <c r="E21" s="3">
        <v>43575</v>
      </c>
      <c r="G21">
        <f t="shared" ca="1" si="1"/>
        <v>6</v>
      </c>
      <c r="H21">
        <f t="shared" ca="1" si="0"/>
        <v>1639</v>
      </c>
      <c r="T21" s="10" t="s">
        <v>23</v>
      </c>
      <c r="U21" s="7">
        <v>2838.47</v>
      </c>
    </row>
    <row r="22" spans="1:21" x14ac:dyDescent="0.35">
      <c r="A22" s="5" t="s">
        <v>10</v>
      </c>
      <c r="B22" s="5" t="s">
        <v>18</v>
      </c>
      <c r="C22" s="5" t="s">
        <v>21</v>
      </c>
      <c r="D22" s="7">
        <v>6830.38</v>
      </c>
      <c r="E22" s="3">
        <v>42507</v>
      </c>
      <c r="G22">
        <f t="shared" ca="1" si="1"/>
        <v>9</v>
      </c>
      <c r="H22">
        <f t="shared" ca="1" si="0"/>
        <v>2403</v>
      </c>
      <c r="T22" s="10" t="s">
        <v>22</v>
      </c>
      <c r="U22" s="7">
        <v>3467.33</v>
      </c>
    </row>
    <row r="23" spans="1:21" x14ac:dyDescent="0.35">
      <c r="A23" s="5" t="s">
        <v>6</v>
      </c>
      <c r="B23" s="5" t="s">
        <v>18</v>
      </c>
      <c r="C23" s="5" t="s">
        <v>21</v>
      </c>
      <c r="D23" s="7">
        <v>6763.98</v>
      </c>
      <c r="E23" s="3">
        <v>43886</v>
      </c>
      <c r="F23" s="3">
        <v>44376</v>
      </c>
      <c r="G23">
        <f t="shared" ca="1" si="1"/>
        <v>1</v>
      </c>
      <c r="H23">
        <f t="shared" ca="1" si="0"/>
        <v>351</v>
      </c>
      <c r="T23" s="9" t="s">
        <v>28</v>
      </c>
      <c r="U23" s="7">
        <v>157501.20000000001</v>
      </c>
    </row>
    <row r="24" spans="1:21" x14ac:dyDescent="0.35">
      <c r="A24" s="5" t="s">
        <v>13</v>
      </c>
      <c r="B24" s="5" t="s">
        <v>20</v>
      </c>
      <c r="C24" s="5" t="s">
        <v>24</v>
      </c>
      <c r="D24" s="7">
        <v>5879.65</v>
      </c>
      <c r="E24" s="3">
        <v>43928</v>
      </c>
      <c r="G24">
        <f t="shared" ca="1" si="1"/>
        <v>5</v>
      </c>
      <c r="H24">
        <f t="shared" ca="1" si="0"/>
        <v>1388</v>
      </c>
    </row>
    <row r="25" spans="1:21" x14ac:dyDescent="0.35">
      <c r="A25" s="5" t="s">
        <v>6</v>
      </c>
      <c r="B25" s="5" t="s">
        <v>19</v>
      </c>
      <c r="C25" s="5" t="s">
        <v>22</v>
      </c>
      <c r="D25" s="7">
        <v>7033.31</v>
      </c>
      <c r="E25" s="3">
        <v>43064</v>
      </c>
      <c r="G25">
        <f t="shared" ca="1" si="1"/>
        <v>7</v>
      </c>
      <c r="H25">
        <f t="shared" ca="1" si="0"/>
        <v>2004</v>
      </c>
    </row>
    <row r="26" spans="1:21" x14ac:dyDescent="0.35">
      <c r="A26" s="5" t="s">
        <v>6</v>
      </c>
      <c r="B26" s="5" t="s">
        <v>18</v>
      </c>
      <c r="C26" s="5" t="s">
        <v>22</v>
      </c>
      <c r="D26" s="7">
        <v>3467.33</v>
      </c>
      <c r="E26" s="3">
        <v>44630</v>
      </c>
      <c r="G26">
        <f t="shared" ca="1" si="1"/>
        <v>3</v>
      </c>
      <c r="H26">
        <f t="shared" ca="1" si="0"/>
        <v>886</v>
      </c>
    </row>
    <row r="27" spans="1:21" x14ac:dyDescent="0.35">
      <c r="A27" s="5" t="s">
        <v>14</v>
      </c>
      <c r="B27" s="5" t="s">
        <v>19</v>
      </c>
      <c r="C27" s="5" t="s">
        <v>23</v>
      </c>
      <c r="D27" s="7">
        <v>5239.21</v>
      </c>
      <c r="E27" s="3">
        <v>43648</v>
      </c>
      <c r="F27" s="3">
        <v>44008</v>
      </c>
      <c r="G27">
        <f t="shared" ca="1" si="1"/>
        <v>0</v>
      </c>
      <c r="H27">
        <f t="shared" ca="1" si="0"/>
        <v>259</v>
      </c>
    </row>
    <row r="28" spans="1:21" x14ac:dyDescent="0.35">
      <c r="A28" s="5" t="s">
        <v>9</v>
      </c>
      <c r="B28" s="5" t="s">
        <v>16</v>
      </c>
      <c r="C28" s="5" t="s">
        <v>21</v>
      </c>
      <c r="D28" s="7">
        <v>4408.0200000000004</v>
      </c>
      <c r="E28" s="3">
        <v>45301</v>
      </c>
      <c r="F28" s="3">
        <v>45613</v>
      </c>
      <c r="G28">
        <f t="shared" ca="1" si="1"/>
        <v>0</v>
      </c>
      <c r="H28">
        <f t="shared" ca="1" si="0"/>
        <v>223</v>
      </c>
    </row>
    <row r="29" spans="1:21" x14ac:dyDescent="0.35">
      <c r="A29" s="5" t="s">
        <v>14</v>
      </c>
      <c r="B29" s="5" t="s">
        <v>16</v>
      </c>
      <c r="C29" s="5" t="s">
        <v>21</v>
      </c>
      <c r="D29" s="7">
        <v>7664.38</v>
      </c>
      <c r="E29" s="3">
        <v>45435</v>
      </c>
      <c r="F29" s="3">
        <v>45875</v>
      </c>
      <c r="G29">
        <f t="shared" ca="1" si="1"/>
        <v>1</v>
      </c>
      <c r="H29">
        <f t="shared" ca="1" si="0"/>
        <v>315</v>
      </c>
    </row>
    <row r="30" spans="1:21" x14ac:dyDescent="0.35">
      <c r="A30" s="5" t="s">
        <v>14</v>
      </c>
      <c r="B30" s="5" t="s">
        <v>19</v>
      </c>
      <c r="C30" s="5" t="s">
        <v>21</v>
      </c>
      <c r="D30" s="7">
        <v>3219.19</v>
      </c>
      <c r="E30" s="3">
        <v>42688</v>
      </c>
      <c r="F30" s="3">
        <v>43091</v>
      </c>
      <c r="G30">
        <f t="shared" ca="1" si="1"/>
        <v>1</v>
      </c>
      <c r="H30">
        <f t="shared" ca="1" si="0"/>
        <v>290</v>
      </c>
    </row>
    <row r="31" spans="1:21" x14ac:dyDescent="0.35">
      <c r="A31" s="5" t="s">
        <v>15</v>
      </c>
      <c r="B31" s="5" t="s">
        <v>20</v>
      </c>
      <c r="C31" s="5" t="s">
        <v>24</v>
      </c>
      <c r="D31" s="7">
        <v>4681.78</v>
      </c>
      <c r="E31" s="3">
        <v>43525</v>
      </c>
      <c r="F31" s="3">
        <v>43822</v>
      </c>
      <c r="G31">
        <f t="shared" ca="1" si="1"/>
        <v>0</v>
      </c>
      <c r="H31">
        <f t="shared" ca="1" si="0"/>
        <v>212</v>
      </c>
    </row>
  </sheetData>
  <mergeCells count="1">
    <mergeCell ref="L1:N1"/>
  </mergeCell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Menaguale</dc:creator>
  <cp:lastModifiedBy>Ane Caroline Ferreira Menaguale</cp:lastModifiedBy>
  <dcterms:created xsi:type="dcterms:W3CDTF">2025-07-31T13:30:22Z</dcterms:created>
  <dcterms:modified xsi:type="dcterms:W3CDTF">2025-07-31T20:19:05Z</dcterms:modified>
</cp:coreProperties>
</file>