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ruth.rono.EPRA\Desktop\Statistics\"/>
    </mc:Choice>
  </mc:AlternateContent>
  <xr:revisionPtr revIDLastSave="0" documentId="13_ncr:1_{01E22762-5889-46EE-BFCB-E4E519B9FA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tals" sheetId="7" r:id="rId1"/>
    <sheet name="DEC-24" sheetId="20" r:id="rId2"/>
    <sheet name="NOV-24" sheetId="19" r:id="rId3"/>
    <sheet name="OCT-24" sheetId="18" r:id="rId4"/>
    <sheet name="SEP-24" sheetId="17" r:id="rId5"/>
    <sheet name="AUG-24" sheetId="16" r:id="rId6"/>
    <sheet name="JUL-24" sheetId="15" r:id="rId7"/>
    <sheet name=" Jun 2024" sheetId="13" r:id="rId8"/>
    <sheet name="MAY 24" sheetId="12" r:id="rId9"/>
    <sheet name="APRIL 24" sheetId="11" r:id="rId10"/>
    <sheet name="MARCH 24" sheetId="8" r:id="rId11"/>
    <sheet name="FEBRUARY 24" sheetId="9" r:id="rId12"/>
    <sheet name="JANUARY 24" sheetId="10" r:id="rId13"/>
    <sheet name="DECEMBER 23" sheetId="3" r:id="rId14"/>
    <sheet name="NOVEMBER 23" sheetId="2" r:id="rId15"/>
    <sheet name="OCTOBER 23" sheetId="1" r:id="rId16"/>
    <sheet name=" SEP 23" sheetId="6" r:id="rId17"/>
    <sheet name="AUGUST 23" sheetId="5" r:id="rId18"/>
    <sheet name="JULY 23" sheetId="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7" l="1"/>
  <c r="C21" i="17"/>
  <c r="D21" i="17"/>
  <c r="E21" i="17"/>
  <c r="F21" i="17"/>
  <c r="G21" i="17"/>
  <c r="H21" i="17"/>
  <c r="I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22" i="16"/>
  <c r="H22" i="16"/>
  <c r="G22" i="16"/>
  <c r="F22" i="16"/>
  <c r="E22" i="16"/>
  <c r="D22" i="16"/>
  <c r="C22" i="16"/>
  <c r="B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I22" i="15"/>
  <c r="H22" i="15"/>
  <c r="G22" i="15"/>
  <c r="F22" i="15"/>
  <c r="E22" i="15"/>
  <c r="D22" i="15"/>
  <c r="C22" i="15"/>
  <c r="B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21" i="17" l="1"/>
  <c r="J22" i="16"/>
  <c r="J22" i="15"/>
  <c r="AC12" i="7"/>
  <c r="AC29" i="7" s="1"/>
  <c r="AC6" i="7"/>
  <c r="AC23" i="7" s="1"/>
  <c r="AB12" i="7"/>
  <c r="AB29" i="7" s="1"/>
  <c r="AA8" i="7"/>
  <c r="AA25" i="7" s="1"/>
  <c r="AA2" i="7"/>
  <c r="AA19" i="7" s="1"/>
  <c r="J17" i="9"/>
  <c r="Y15" i="7" s="1"/>
  <c r="Y32" i="7" s="1"/>
  <c r="Y10" i="7"/>
  <c r="Y27" i="7" s="1"/>
  <c r="X9" i="7"/>
  <c r="X26" i="7" s="1"/>
  <c r="X2" i="7"/>
  <c r="X19" i="7" s="1"/>
  <c r="J14" i="13"/>
  <c r="AC11" i="7" s="1"/>
  <c r="AC28" i="7" s="1"/>
  <c r="N10" i="7"/>
  <c r="N20" i="7" s="1"/>
  <c r="M9" i="7"/>
  <c r="M19" i="7" s="1"/>
  <c r="M6" i="7"/>
  <c r="M17" i="7" s="1"/>
  <c r="L9" i="7"/>
  <c r="L19" i="7" s="1"/>
  <c r="L6" i="7"/>
  <c r="L17" i="7" s="1"/>
  <c r="K9" i="7"/>
  <c r="K19" i="7" s="1"/>
  <c r="K6" i="7"/>
  <c r="K17" i="7" s="1"/>
  <c r="J9" i="7"/>
  <c r="J19" i="7" s="1"/>
  <c r="I22" i="13"/>
  <c r="H22" i="13"/>
  <c r="N9" i="7" s="1"/>
  <c r="N19" i="7" s="1"/>
  <c r="G22" i="13"/>
  <c r="N8" i="7" s="1"/>
  <c r="F22" i="13"/>
  <c r="N7" i="7" s="1"/>
  <c r="N18" i="7" s="1"/>
  <c r="E22" i="13"/>
  <c r="N6" i="7" s="1"/>
  <c r="N17" i="7" s="1"/>
  <c r="D22" i="13"/>
  <c r="N5" i="7" s="1"/>
  <c r="N16" i="7" s="1"/>
  <c r="C22" i="13"/>
  <c r="N4" i="7" s="1"/>
  <c r="N15" i="7" s="1"/>
  <c r="B22" i="13"/>
  <c r="N3" i="7" s="1"/>
  <c r="N14" i="7" s="1"/>
  <c r="J21" i="13"/>
  <c r="J20" i="13"/>
  <c r="AC16" i="7" s="1"/>
  <c r="AC33" i="7" s="1"/>
  <c r="J19" i="13"/>
  <c r="AC15" i="7" s="1"/>
  <c r="AC32" i="7" s="1"/>
  <c r="J18" i="13"/>
  <c r="AC14" i="7" s="1"/>
  <c r="AC31" i="7" s="1"/>
  <c r="J17" i="13"/>
  <c r="AC13" i="7" s="1"/>
  <c r="AC30" i="7" s="1"/>
  <c r="J16" i="13"/>
  <c r="J15" i="13"/>
  <c r="J13" i="13"/>
  <c r="AC10" i="7" s="1"/>
  <c r="AC27" i="7" s="1"/>
  <c r="J12" i="13"/>
  <c r="AC9" i="7" s="1"/>
  <c r="AC26" i="7" s="1"/>
  <c r="J11" i="13"/>
  <c r="J10" i="13"/>
  <c r="AC8" i="7" s="1"/>
  <c r="AC25" i="7" s="1"/>
  <c r="J9" i="13"/>
  <c r="AC7" i="7" s="1"/>
  <c r="AC24" i="7" s="1"/>
  <c r="J8" i="13"/>
  <c r="J7" i="13"/>
  <c r="AC5" i="7" s="1"/>
  <c r="AC22" i="7" s="1"/>
  <c r="J6" i="13"/>
  <c r="AC4" i="7" s="1"/>
  <c r="AC21" i="7" s="1"/>
  <c r="J5" i="13"/>
  <c r="AC3" i="7" s="1"/>
  <c r="AC20" i="7" s="1"/>
  <c r="J4" i="13"/>
  <c r="AC2" i="7" s="1"/>
  <c r="AC19" i="7" s="1"/>
  <c r="I21" i="12"/>
  <c r="M10" i="7" s="1"/>
  <c r="M20" i="7" s="1"/>
  <c r="H21" i="12"/>
  <c r="G21" i="12"/>
  <c r="M8" i="7" s="1"/>
  <c r="F21" i="12"/>
  <c r="M7" i="7" s="1"/>
  <c r="M18" i="7" s="1"/>
  <c r="E21" i="12"/>
  <c r="D21" i="12"/>
  <c r="M5" i="7" s="1"/>
  <c r="M16" i="7" s="1"/>
  <c r="C21" i="12"/>
  <c r="M4" i="7" s="1"/>
  <c r="M15" i="7" s="1"/>
  <c r="B21" i="12"/>
  <c r="J20" i="12"/>
  <c r="J19" i="12"/>
  <c r="J18" i="12"/>
  <c r="AB15" i="7" s="1"/>
  <c r="AB32" i="7" s="1"/>
  <c r="J17" i="12"/>
  <c r="AB16" i="7" s="1"/>
  <c r="AB33" i="7" s="1"/>
  <c r="J16" i="12"/>
  <c r="J15" i="12"/>
  <c r="AB14" i="7" s="1"/>
  <c r="AB31" i="7" s="1"/>
  <c r="J14" i="12"/>
  <c r="AB13" i="7" s="1"/>
  <c r="AB30" i="7" s="1"/>
  <c r="J13" i="12"/>
  <c r="J12" i="12"/>
  <c r="AB11" i="7" s="1"/>
  <c r="AB28" i="7" s="1"/>
  <c r="J11" i="12"/>
  <c r="AB10" i="7" s="1"/>
  <c r="AB27" i="7" s="1"/>
  <c r="J10" i="12"/>
  <c r="AB9" i="7" s="1"/>
  <c r="AB26" i="7" s="1"/>
  <c r="J9" i="12"/>
  <c r="AB8" i="7" s="1"/>
  <c r="AB25" i="7" s="1"/>
  <c r="J8" i="12"/>
  <c r="AB7" i="7" s="1"/>
  <c r="AB24" i="7" s="1"/>
  <c r="J7" i="12"/>
  <c r="AB6" i="7" s="1"/>
  <c r="AB23" i="7" s="1"/>
  <c r="J6" i="12"/>
  <c r="AB5" i="7" s="1"/>
  <c r="AB22" i="7" s="1"/>
  <c r="J5" i="12"/>
  <c r="AB4" i="7" s="1"/>
  <c r="AB21" i="7" s="1"/>
  <c r="J4" i="12"/>
  <c r="AB3" i="7" s="1"/>
  <c r="AB20" i="7" s="1"/>
  <c r="J3" i="12"/>
  <c r="AB2" i="7" s="1"/>
  <c r="AB19" i="7" s="1"/>
  <c r="I20" i="11"/>
  <c r="L10" i="7" s="1"/>
  <c r="L20" i="7" s="1"/>
  <c r="H20" i="11"/>
  <c r="G20" i="11"/>
  <c r="L8" i="7" s="1"/>
  <c r="F20" i="11"/>
  <c r="L7" i="7" s="1"/>
  <c r="L18" i="7" s="1"/>
  <c r="E20" i="11"/>
  <c r="D20" i="11"/>
  <c r="L5" i="7" s="1"/>
  <c r="L16" i="7" s="1"/>
  <c r="C20" i="11"/>
  <c r="L4" i="7" s="1"/>
  <c r="L15" i="7" s="1"/>
  <c r="B20" i="11"/>
  <c r="J20" i="11" s="1"/>
  <c r="J19" i="11"/>
  <c r="J18" i="11"/>
  <c r="AA16" i="7" s="1"/>
  <c r="AA33" i="7" s="1"/>
  <c r="J17" i="11"/>
  <c r="AA15" i="7" s="1"/>
  <c r="AA32" i="7" s="1"/>
  <c r="J16" i="11"/>
  <c r="AA14" i="7" s="1"/>
  <c r="AA31" i="7" s="1"/>
  <c r="J15" i="11"/>
  <c r="AA13" i="7" s="1"/>
  <c r="AA30" i="7" s="1"/>
  <c r="J14" i="11"/>
  <c r="AA12" i="7" s="1"/>
  <c r="AA29" i="7" s="1"/>
  <c r="J13" i="11"/>
  <c r="AA11" i="7" s="1"/>
  <c r="AA28" i="7" s="1"/>
  <c r="J12" i="11"/>
  <c r="AA10" i="7" s="1"/>
  <c r="AA27" i="7" s="1"/>
  <c r="J11" i="11"/>
  <c r="AA9" i="7" s="1"/>
  <c r="AA26" i="7" s="1"/>
  <c r="J10" i="11"/>
  <c r="J9" i="11"/>
  <c r="AA7" i="7" s="1"/>
  <c r="AA24" i="7" s="1"/>
  <c r="J8" i="11"/>
  <c r="AA6" i="7" s="1"/>
  <c r="AA23" i="7" s="1"/>
  <c r="J7" i="11"/>
  <c r="AA5" i="7" s="1"/>
  <c r="AA22" i="7" s="1"/>
  <c r="J6" i="11"/>
  <c r="AA4" i="7" s="1"/>
  <c r="AA21" i="7" s="1"/>
  <c r="J5" i="11"/>
  <c r="AA3" i="7" s="1"/>
  <c r="AA20" i="7" s="1"/>
  <c r="J4" i="11"/>
  <c r="H20" i="8"/>
  <c r="K10" i="7" s="1"/>
  <c r="K20" i="7" s="1"/>
  <c r="G20" i="8"/>
  <c r="F20" i="8"/>
  <c r="K8" i="7" s="1"/>
  <c r="E20" i="8"/>
  <c r="K7" i="7" s="1"/>
  <c r="K18" i="7" s="1"/>
  <c r="D20" i="8"/>
  <c r="C20" i="8"/>
  <c r="K5" i="7" s="1"/>
  <c r="K16" i="7" s="1"/>
  <c r="B20" i="8"/>
  <c r="K4" i="7" s="1"/>
  <c r="K15" i="7" s="1"/>
  <c r="A20" i="8"/>
  <c r="K3" i="7" s="1"/>
  <c r="K14" i="7" s="1"/>
  <c r="I18" i="8"/>
  <c r="Z16" i="7" s="1"/>
  <c r="Z33" i="7" s="1"/>
  <c r="I17" i="8"/>
  <c r="Z15" i="7" s="1"/>
  <c r="Z32" i="7" s="1"/>
  <c r="I16" i="8"/>
  <c r="Z14" i="7" s="1"/>
  <c r="Z31" i="7" s="1"/>
  <c r="I15" i="8"/>
  <c r="Z13" i="7" s="1"/>
  <c r="Z30" i="7" s="1"/>
  <c r="I14" i="8"/>
  <c r="Z12" i="7" s="1"/>
  <c r="Z29" i="7" s="1"/>
  <c r="I13" i="8"/>
  <c r="Z11" i="7" s="1"/>
  <c r="Z28" i="7" s="1"/>
  <c r="I12" i="8"/>
  <c r="Z10" i="7" s="1"/>
  <c r="Z27" i="7" s="1"/>
  <c r="I11" i="8"/>
  <c r="Z9" i="7" s="1"/>
  <c r="Z26" i="7" s="1"/>
  <c r="I10" i="8"/>
  <c r="Z8" i="7" s="1"/>
  <c r="Z25" i="7" s="1"/>
  <c r="I9" i="8"/>
  <c r="Z7" i="7" s="1"/>
  <c r="Z24" i="7" s="1"/>
  <c r="I8" i="8"/>
  <c r="Z6" i="7" s="1"/>
  <c r="Z23" i="7" s="1"/>
  <c r="I7" i="8"/>
  <c r="Z5" i="7" s="1"/>
  <c r="Z22" i="7" s="1"/>
  <c r="I6" i="8"/>
  <c r="Z4" i="7" s="1"/>
  <c r="Z21" i="7" s="1"/>
  <c r="I5" i="8"/>
  <c r="Z3" i="7" s="1"/>
  <c r="Z20" i="7" s="1"/>
  <c r="I4" i="8"/>
  <c r="Z2" i="7" s="1"/>
  <c r="I19" i="9"/>
  <c r="J10" i="7" s="1"/>
  <c r="J20" i="7" s="1"/>
  <c r="H19" i="9"/>
  <c r="G19" i="9"/>
  <c r="J8" i="7" s="1"/>
  <c r="F19" i="9"/>
  <c r="J7" i="7" s="1"/>
  <c r="J18" i="7" s="1"/>
  <c r="E19" i="9"/>
  <c r="J6" i="7" s="1"/>
  <c r="J17" i="7" s="1"/>
  <c r="D19" i="9"/>
  <c r="J5" i="7" s="1"/>
  <c r="J16" i="7" s="1"/>
  <c r="C19" i="9"/>
  <c r="J4" i="7" s="1"/>
  <c r="J15" i="7" s="1"/>
  <c r="B19" i="9"/>
  <c r="J18" i="9"/>
  <c r="Y16" i="7" s="1"/>
  <c r="Y33" i="7" s="1"/>
  <c r="J16" i="9"/>
  <c r="Y14" i="7" s="1"/>
  <c r="Y31" i="7" s="1"/>
  <c r="J15" i="9"/>
  <c r="Y13" i="7" s="1"/>
  <c r="Y30" i="7" s="1"/>
  <c r="J14" i="9"/>
  <c r="Y12" i="7" s="1"/>
  <c r="Y29" i="7" s="1"/>
  <c r="J13" i="9"/>
  <c r="Y11" i="7" s="1"/>
  <c r="Y28" i="7" s="1"/>
  <c r="J12" i="9"/>
  <c r="J11" i="9"/>
  <c r="Y9" i="7" s="1"/>
  <c r="Y26" i="7" s="1"/>
  <c r="J10" i="9"/>
  <c r="Y8" i="7" s="1"/>
  <c r="Y25" i="7" s="1"/>
  <c r="J9" i="9"/>
  <c r="Y7" i="7" s="1"/>
  <c r="Y24" i="7" s="1"/>
  <c r="J8" i="9"/>
  <c r="Y6" i="7" s="1"/>
  <c r="Y23" i="7" s="1"/>
  <c r="J7" i="9"/>
  <c r="Y5" i="7" s="1"/>
  <c r="Y22" i="7" s="1"/>
  <c r="J6" i="9"/>
  <c r="Y4" i="7" s="1"/>
  <c r="Y21" i="7" s="1"/>
  <c r="J5" i="9"/>
  <c r="Y3" i="7" s="1"/>
  <c r="Y20" i="7" s="1"/>
  <c r="J4" i="9"/>
  <c r="Y2" i="7" s="1"/>
  <c r="Y19" i="7" s="1"/>
  <c r="I19" i="10"/>
  <c r="I10" i="7" s="1"/>
  <c r="I20" i="7" s="1"/>
  <c r="H19" i="10"/>
  <c r="I9" i="7" s="1"/>
  <c r="I19" i="7" s="1"/>
  <c r="G19" i="10"/>
  <c r="I8" i="7" s="1"/>
  <c r="F19" i="10"/>
  <c r="I7" i="7" s="1"/>
  <c r="I18" i="7" s="1"/>
  <c r="E19" i="10"/>
  <c r="I6" i="7" s="1"/>
  <c r="I17" i="7" s="1"/>
  <c r="D19" i="10"/>
  <c r="I5" i="7" s="1"/>
  <c r="I16" i="7" s="1"/>
  <c r="C19" i="10"/>
  <c r="I4" i="7" s="1"/>
  <c r="I15" i="7" s="1"/>
  <c r="B19" i="10"/>
  <c r="I3" i="7" s="1"/>
  <c r="J18" i="10"/>
  <c r="X16" i="7" s="1"/>
  <c r="X33" i="7" s="1"/>
  <c r="J17" i="10"/>
  <c r="X15" i="7" s="1"/>
  <c r="X32" i="7" s="1"/>
  <c r="J16" i="10"/>
  <c r="X14" i="7" s="1"/>
  <c r="X31" i="7" s="1"/>
  <c r="J15" i="10"/>
  <c r="X13" i="7" s="1"/>
  <c r="X30" i="7" s="1"/>
  <c r="J14" i="10"/>
  <c r="X12" i="7" s="1"/>
  <c r="X29" i="7" s="1"/>
  <c r="J13" i="10"/>
  <c r="X11" i="7" s="1"/>
  <c r="X28" i="7" s="1"/>
  <c r="J12" i="10"/>
  <c r="X10" i="7" s="1"/>
  <c r="X27" i="7" s="1"/>
  <c r="J11" i="10"/>
  <c r="J10" i="10"/>
  <c r="X8" i="7" s="1"/>
  <c r="X25" i="7" s="1"/>
  <c r="J9" i="10"/>
  <c r="X7" i="7" s="1"/>
  <c r="X24" i="7" s="1"/>
  <c r="J8" i="10"/>
  <c r="X6" i="7" s="1"/>
  <c r="X23" i="7" s="1"/>
  <c r="J7" i="10"/>
  <c r="X5" i="7" s="1"/>
  <c r="X22" i="7" s="1"/>
  <c r="J6" i="10"/>
  <c r="J5" i="10"/>
  <c r="X3" i="7" s="1"/>
  <c r="X20" i="7" s="1"/>
  <c r="J4" i="10"/>
  <c r="I14" i="7" l="1"/>
  <c r="Z17" i="7"/>
  <c r="Z19" i="7"/>
  <c r="J19" i="9"/>
  <c r="AA17" i="7"/>
  <c r="J21" i="12"/>
  <c r="X17" i="7"/>
  <c r="J3" i="7"/>
  <c r="J14" i="7" s="1"/>
  <c r="L3" i="7"/>
  <c r="M3" i="7"/>
  <c r="J19" i="10"/>
  <c r="X4" i="7"/>
  <c r="X21" i="7" s="1"/>
  <c r="I20" i="8"/>
  <c r="AC17" i="7"/>
  <c r="AB17" i="7"/>
  <c r="Y17" i="7"/>
  <c r="L14" i="7"/>
  <c r="M14" i="7"/>
  <c r="I11" i="7"/>
  <c r="J22" i="13"/>
  <c r="N11" i="7"/>
  <c r="M11" i="7"/>
  <c r="L11" i="7"/>
  <c r="K11" i="7"/>
  <c r="J11" i="7"/>
  <c r="J19" i="8" l="1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V13" i="7" l="1"/>
  <c r="V30" i="7" s="1"/>
  <c r="V16" i="7"/>
  <c r="V33" i="7" s="1"/>
  <c r="J4" i="2"/>
  <c r="V3" i="7" s="1"/>
  <c r="V20" i="7" s="1"/>
  <c r="J5" i="2"/>
  <c r="V4" i="7" s="1"/>
  <c r="V21" i="7" s="1"/>
  <c r="J6" i="2"/>
  <c r="V5" i="7" s="1"/>
  <c r="V22" i="7" s="1"/>
  <c r="J7" i="2"/>
  <c r="V6" i="7" s="1"/>
  <c r="V23" i="7" s="1"/>
  <c r="J8" i="2"/>
  <c r="V7" i="7" s="1"/>
  <c r="V24" i="7" s="1"/>
  <c r="J9" i="2"/>
  <c r="V8" i="7" s="1"/>
  <c r="V25" i="7" s="1"/>
  <c r="J10" i="2"/>
  <c r="V9" i="7" s="1"/>
  <c r="V26" i="7" s="1"/>
  <c r="J11" i="2"/>
  <c r="V10" i="7" s="1"/>
  <c r="V27" i="7" s="1"/>
  <c r="J12" i="2"/>
  <c r="V11" i="7" s="1"/>
  <c r="V28" i="7" s="1"/>
  <c r="J13" i="2"/>
  <c r="V12" i="7" s="1"/>
  <c r="V29" i="7" s="1"/>
  <c r="J14" i="2"/>
  <c r="J15" i="2"/>
  <c r="V14" i="7" s="1"/>
  <c r="V31" i="7" s="1"/>
  <c r="J16" i="2"/>
  <c r="V15" i="7" s="1"/>
  <c r="V32" i="7" s="1"/>
  <c r="J17" i="2"/>
  <c r="J3" i="2"/>
  <c r="J4" i="1"/>
  <c r="U3" i="7" s="1"/>
  <c r="U20" i="7" s="1"/>
  <c r="J5" i="1"/>
  <c r="U4" i="7" s="1"/>
  <c r="J6" i="1"/>
  <c r="J7" i="1"/>
  <c r="U6" i="7" s="1"/>
  <c r="J8" i="1"/>
  <c r="U7" i="7" s="1"/>
  <c r="J9" i="1"/>
  <c r="U8" i="7" s="1"/>
  <c r="J10" i="1"/>
  <c r="U9" i="7" s="1"/>
  <c r="J11" i="1"/>
  <c r="U10" i="7" s="1"/>
  <c r="J12" i="1"/>
  <c r="U11" i="7" s="1"/>
  <c r="J13" i="1"/>
  <c r="J14" i="1"/>
  <c r="U13" i="7" s="1"/>
  <c r="U30" i="7" s="1"/>
  <c r="J15" i="1"/>
  <c r="U14" i="7" s="1"/>
  <c r="J16" i="1"/>
  <c r="U15" i="7" s="1"/>
  <c r="J17" i="1"/>
  <c r="U16" i="7" s="1"/>
  <c r="U33" i="7" s="1"/>
  <c r="J3" i="1"/>
  <c r="U12" i="7"/>
  <c r="U29" i="7" s="1"/>
  <c r="T8" i="7"/>
  <c r="T25" i="7" s="1"/>
  <c r="T16" i="7"/>
  <c r="T33" i="7" s="1"/>
  <c r="J4" i="5"/>
  <c r="S3" i="7" s="1"/>
  <c r="S20" i="7" s="1"/>
  <c r="J5" i="5"/>
  <c r="S4" i="7" s="1"/>
  <c r="S21" i="7" s="1"/>
  <c r="J6" i="5"/>
  <c r="S5" i="7" s="1"/>
  <c r="S22" i="7" s="1"/>
  <c r="J7" i="5"/>
  <c r="S6" i="7" s="1"/>
  <c r="S23" i="7" s="1"/>
  <c r="J8" i="5"/>
  <c r="S7" i="7" s="1"/>
  <c r="S24" i="7" s="1"/>
  <c r="J9" i="5"/>
  <c r="S8" i="7" s="1"/>
  <c r="S25" i="7" s="1"/>
  <c r="J10" i="5"/>
  <c r="S9" i="7" s="1"/>
  <c r="S26" i="7" s="1"/>
  <c r="J11" i="5"/>
  <c r="S10" i="7" s="1"/>
  <c r="S27" i="7" s="1"/>
  <c r="J12" i="5"/>
  <c r="J13" i="5"/>
  <c r="S12" i="7" s="1"/>
  <c r="S29" i="7" s="1"/>
  <c r="J14" i="5"/>
  <c r="S13" i="7" s="1"/>
  <c r="S30" i="7" s="1"/>
  <c r="J15" i="5"/>
  <c r="S14" i="7" s="1"/>
  <c r="S31" i="7" s="1"/>
  <c r="J16" i="5"/>
  <c r="S15" i="7" s="1"/>
  <c r="S32" i="7" s="1"/>
  <c r="J17" i="5"/>
  <c r="S16" i="7" s="1"/>
  <c r="S33" i="7" s="1"/>
  <c r="J3" i="5"/>
  <c r="R14" i="7"/>
  <c r="R16" i="7"/>
  <c r="J4" i="4"/>
  <c r="R3" i="7" s="1"/>
  <c r="AD3" i="7" s="1"/>
  <c r="J5" i="4"/>
  <c r="R4" i="7" s="1"/>
  <c r="J6" i="4"/>
  <c r="R5" i="7" s="1"/>
  <c r="J7" i="4"/>
  <c r="R6" i="7" s="1"/>
  <c r="J8" i="4"/>
  <c r="J9" i="4"/>
  <c r="R8" i="7" s="1"/>
  <c r="J10" i="4"/>
  <c r="R9" i="7" s="1"/>
  <c r="J11" i="4"/>
  <c r="R10" i="7" s="1"/>
  <c r="J12" i="4"/>
  <c r="R11" i="7" s="1"/>
  <c r="J13" i="4"/>
  <c r="R12" i="7" s="1"/>
  <c r="J14" i="4"/>
  <c r="R13" i="7" s="1"/>
  <c r="J15" i="4"/>
  <c r="J16" i="4"/>
  <c r="R15" i="7" s="1"/>
  <c r="J17" i="4"/>
  <c r="J3" i="4"/>
  <c r="J4" i="3"/>
  <c r="W3" i="7" s="1"/>
  <c r="W20" i="7" s="1"/>
  <c r="J5" i="3"/>
  <c r="W4" i="7" s="1"/>
  <c r="W21" i="7" s="1"/>
  <c r="J6" i="3"/>
  <c r="W5" i="7" s="1"/>
  <c r="W22" i="7" s="1"/>
  <c r="J7" i="3"/>
  <c r="W6" i="7" s="1"/>
  <c r="W23" i="7" s="1"/>
  <c r="J8" i="3"/>
  <c r="W7" i="7" s="1"/>
  <c r="W24" i="7" s="1"/>
  <c r="J9" i="3"/>
  <c r="W8" i="7" s="1"/>
  <c r="W25" i="7" s="1"/>
  <c r="J10" i="3"/>
  <c r="W9" i="7" s="1"/>
  <c r="W26" i="7" s="1"/>
  <c r="J11" i="3"/>
  <c r="W10" i="7" s="1"/>
  <c r="W27" i="7" s="1"/>
  <c r="J12" i="3"/>
  <c r="W11" i="7" s="1"/>
  <c r="W28" i="7" s="1"/>
  <c r="J13" i="3"/>
  <c r="W12" i="7" s="1"/>
  <c r="W29" i="7" s="1"/>
  <c r="J14" i="3"/>
  <c r="W13" i="7" s="1"/>
  <c r="W30" i="7" s="1"/>
  <c r="J15" i="3"/>
  <c r="W14" i="7" s="1"/>
  <c r="W31" i="7" s="1"/>
  <c r="J16" i="3"/>
  <c r="W15" i="7" s="1"/>
  <c r="W32" i="7" s="1"/>
  <c r="J17" i="3"/>
  <c r="W16" i="7" s="1"/>
  <c r="W33" i="7" s="1"/>
  <c r="J3" i="3"/>
  <c r="W2" i="7" s="1"/>
  <c r="J4" i="6"/>
  <c r="T3" i="7" s="1"/>
  <c r="T20" i="7" s="1"/>
  <c r="J5" i="6"/>
  <c r="T4" i="7" s="1"/>
  <c r="T21" i="7" s="1"/>
  <c r="J6" i="6"/>
  <c r="T5" i="7" s="1"/>
  <c r="T22" i="7" s="1"/>
  <c r="J7" i="6"/>
  <c r="T6" i="7" s="1"/>
  <c r="T23" i="7" s="1"/>
  <c r="J8" i="6"/>
  <c r="T7" i="7" s="1"/>
  <c r="T24" i="7" s="1"/>
  <c r="J9" i="6"/>
  <c r="J10" i="6"/>
  <c r="T9" i="7" s="1"/>
  <c r="T26" i="7" s="1"/>
  <c r="J11" i="6"/>
  <c r="T10" i="7" s="1"/>
  <c r="T27" i="7" s="1"/>
  <c r="J12" i="6"/>
  <c r="T11" i="7" s="1"/>
  <c r="T28" i="7" s="1"/>
  <c r="J13" i="6"/>
  <c r="T12" i="7" s="1"/>
  <c r="T29" i="7" s="1"/>
  <c r="J14" i="6"/>
  <c r="T13" i="7" s="1"/>
  <c r="T30" i="7" s="1"/>
  <c r="J15" i="6"/>
  <c r="T14" i="7" s="1"/>
  <c r="T31" i="7" s="1"/>
  <c r="J16" i="6"/>
  <c r="T15" i="7" s="1"/>
  <c r="T32" i="7" s="1"/>
  <c r="J17" i="6"/>
  <c r="J3" i="6"/>
  <c r="T2" i="7" s="1"/>
  <c r="I18" i="6"/>
  <c r="E10" i="7" s="1"/>
  <c r="E20" i="7" s="1"/>
  <c r="H18" i="6"/>
  <c r="E9" i="7" s="1"/>
  <c r="E19" i="7" s="1"/>
  <c r="G18" i="6"/>
  <c r="E8" i="7" s="1"/>
  <c r="F18" i="6"/>
  <c r="E7" i="7" s="1"/>
  <c r="E18" i="7" s="1"/>
  <c r="E18" i="6"/>
  <c r="E6" i="7" s="1"/>
  <c r="E17" i="7" s="1"/>
  <c r="D18" i="6"/>
  <c r="E5" i="7" s="1"/>
  <c r="E16" i="7" s="1"/>
  <c r="C18" i="6"/>
  <c r="E4" i="7" s="1"/>
  <c r="E15" i="7" s="1"/>
  <c r="B18" i="6"/>
  <c r="I18" i="5"/>
  <c r="D10" i="7" s="1"/>
  <c r="D20" i="7" s="1"/>
  <c r="H18" i="5"/>
  <c r="D9" i="7" s="1"/>
  <c r="D19" i="7" s="1"/>
  <c r="G18" i="5"/>
  <c r="D8" i="7" s="1"/>
  <c r="F18" i="5"/>
  <c r="D7" i="7" s="1"/>
  <c r="D18" i="7" s="1"/>
  <c r="E18" i="5"/>
  <c r="D6" i="7" s="1"/>
  <c r="D17" i="7" s="1"/>
  <c r="D18" i="5"/>
  <c r="D5" i="7" s="1"/>
  <c r="D16" i="7" s="1"/>
  <c r="C18" i="5"/>
  <c r="D4" i="7" s="1"/>
  <c r="D15" i="7" s="1"/>
  <c r="B18" i="5"/>
  <c r="R26" i="7" l="1"/>
  <c r="AD26" i="7" s="1"/>
  <c r="AD9" i="7"/>
  <c r="R25" i="7"/>
  <c r="AD8" i="7"/>
  <c r="R27" i="7"/>
  <c r="AD10" i="7"/>
  <c r="AD13" i="7"/>
  <c r="AD12" i="7"/>
  <c r="R21" i="7"/>
  <c r="AD21" i="7" s="1"/>
  <c r="AD4" i="7"/>
  <c r="R28" i="7"/>
  <c r="R2" i="7"/>
  <c r="J18" i="4"/>
  <c r="R31" i="7"/>
  <c r="AD31" i="7" s="1"/>
  <c r="AD14" i="7"/>
  <c r="U2" i="7"/>
  <c r="U19" i="7" s="1"/>
  <c r="J18" i="1"/>
  <c r="AD16" i="7"/>
  <c r="J18" i="2"/>
  <c r="R32" i="7"/>
  <c r="AD15" i="7"/>
  <c r="R23" i="7"/>
  <c r="AD23" i="7" s="1"/>
  <c r="AD6" i="7"/>
  <c r="E3" i="7"/>
  <c r="E14" i="7" s="1"/>
  <c r="J18" i="6"/>
  <c r="R22" i="7"/>
  <c r="S2" i="7"/>
  <c r="J18" i="5"/>
  <c r="T19" i="7"/>
  <c r="T17" i="7"/>
  <c r="R29" i="7"/>
  <c r="AD29" i="7" s="1"/>
  <c r="R30" i="7"/>
  <c r="AD30" i="7" s="1"/>
  <c r="S19" i="7"/>
  <c r="R33" i="7"/>
  <c r="W19" i="7"/>
  <c r="W17" i="7"/>
  <c r="R20" i="7"/>
  <c r="AD20" i="7" s="1"/>
  <c r="V2" i="7"/>
  <c r="V17" i="7" s="1"/>
  <c r="U31" i="7"/>
  <c r="U26" i="7"/>
  <c r="U27" i="7"/>
  <c r="U25" i="7"/>
  <c r="U32" i="7"/>
  <c r="U28" i="7"/>
  <c r="U21" i="7"/>
  <c r="U23" i="7"/>
  <c r="U24" i="7"/>
  <c r="U5" i="7"/>
  <c r="R7" i="7"/>
  <c r="D3" i="7"/>
  <c r="S11" i="7"/>
  <c r="S28" i="7" s="1"/>
  <c r="I18" i="4"/>
  <c r="C10" i="7" s="1"/>
  <c r="H18" i="4"/>
  <c r="C9" i="7" s="1"/>
  <c r="G18" i="4"/>
  <c r="F18" i="4"/>
  <c r="C7" i="7" s="1"/>
  <c r="E18" i="4"/>
  <c r="C6" i="7" s="1"/>
  <c r="D18" i="4"/>
  <c r="C5" i="7" s="1"/>
  <c r="C18" i="4"/>
  <c r="C4" i="7" s="1"/>
  <c r="B18" i="4"/>
  <c r="C3" i="7" s="1"/>
  <c r="I18" i="3"/>
  <c r="H10" i="7" s="1"/>
  <c r="H20" i="7" s="1"/>
  <c r="H18" i="3"/>
  <c r="H9" i="7" s="1"/>
  <c r="H19" i="7" s="1"/>
  <c r="G18" i="3"/>
  <c r="H8" i="7" s="1"/>
  <c r="F18" i="3"/>
  <c r="H7" i="7" s="1"/>
  <c r="H18" i="7" s="1"/>
  <c r="E18" i="3"/>
  <c r="H6" i="7" s="1"/>
  <c r="H17" i="7" s="1"/>
  <c r="D18" i="3"/>
  <c r="H5" i="7" s="1"/>
  <c r="H16" i="7" s="1"/>
  <c r="C18" i="3"/>
  <c r="H4" i="7" s="1"/>
  <c r="H15" i="7" s="1"/>
  <c r="B18" i="3"/>
  <c r="H3" i="7" s="1"/>
  <c r="I18" i="2"/>
  <c r="G10" i="7" s="1"/>
  <c r="G20" i="7" s="1"/>
  <c r="H18" i="2"/>
  <c r="G9" i="7" s="1"/>
  <c r="G19" i="7" s="1"/>
  <c r="G18" i="2"/>
  <c r="G8" i="7" s="1"/>
  <c r="F18" i="2"/>
  <c r="G7" i="7" s="1"/>
  <c r="G18" i="7" s="1"/>
  <c r="E18" i="2"/>
  <c r="G6" i="7" s="1"/>
  <c r="G17" i="7" s="1"/>
  <c r="D18" i="2"/>
  <c r="G5" i="7" s="1"/>
  <c r="G16" i="7" s="1"/>
  <c r="C18" i="2"/>
  <c r="G4" i="7" s="1"/>
  <c r="G15" i="7" s="1"/>
  <c r="B18" i="2"/>
  <c r="C18" i="1"/>
  <c r="D18" i="1"/>
  <c r="F5" i="7" s="1"/>
  <c r="F16" i="7" s="1"/>
  <c r="E18" i="1"/>
  <c r="F6" i="7" s="1"/>
  <c r="F17" i="7" s="1"/>
  <c r="F18" i="1"/>
  <c r="G18" i="1"/>
  <c r="F8" i="7" s="1"/>
  <c r="H18" i="1"/>
  <c r="F9" i="7" s="1"/>
  <c r="F19" i="7" s="1"/>
  <c r="I18" i="1"/>
  <c r="F10" i="7" s="1"/>
  <c r="F20" i="7" s="1"/>
  <c r="B18" i="1"/>
  <c r="F3" i="7" s="1"/>
  <c r="H14" i="7" l="1"/>
  <c r="H11" i="7"/>
  <c r="AD33" i="7"/>
  <c r="R40" i="7" s="1"/>
  <c r="U17" i="7"/>
  <c r="E11" i="7"/>
  <c r="AD32" i="7"/>
  <c r="R39" i="7" s="1"/>
  <c r="R19" i="7"/>
  <c r="AD19" i="7" s="1"/>
  <c r="AD2" i="7"/>
  <c r="AD27" i="7"/>
  <c r="R24" i="7"/>
  <c r="AD24" i="7" s="1"/>
  <c r="AD7" i="7"/>
  <c r="AD5" i="7"/>
  <c r="AD11" i="7"/>
  <c r="AD28" i="7"/>
  <c r="AD25" i="7"/>
  <c r="R38" i="7" s="1"/>
  <c r="O9" i="7"/>
  <c r="O5" i="7"/>
  <c r="O6" i="7"/>
  <c r="O10" i="7"/>
  <c r="S17" i="7"/>
  <c r="R17" i="7"/>
  <c r="R41" i="7"/>
  <c r="F14" i="7"/>
  <c r="D14" i="7"/>
  <c r="D11" i="7"/>
  <c r="G3" i="7"/>
  <c r="O3" i="7" s="1"/>
  <c r="V19" i="7"/>
  <c r="F4" i="7"/>
  <c r="F15" i="7" s="1"/>
  <c r="U22" i="7"/>
  <c r="AD22" i="7" s="1"/>
  <c r="C8" i="7"/>
  <c r="F7" i="7"/>
  <c r="F18" i="7" s="1"/>
  <c r="C20" i="7"/>
  <c r="O20" i="7" s="1"/>
  <c r="J18" i="3"/>
  <c r="C15" i="7"/>
  <c r="C16" i="7"/>
  <c r="O16" i="7" s="1"/>
  <c r="C18" i="7"/>
  <c r="C19" i="7"/>
  <c r="O19" i="7" s="1"/>
  <c r="C17" i="7"/>
  <c r="O17" i="7" s="1"/>
  <c r="AD34" i="7" l="1"/>
  <c r="AE28" i="7" s="1"/>
  <c r="O15" i="7"/>
  <c r="AD17" i="7"/>
  <c r="O18" i="7"/>
  <c r="C11" i="7"/>
  <c r="O8" i="7"/>
  <c r="O4" i="7"/>
  <c r="O7" i="7"/>
  <c r="C14" i="7"/>
  <c r="F11" i="7"/>
  <c r="G14" i="7"/>
  <c r="G11" i="7"/>
  <c r="R37" i="7"/>
  <c r="O11" i="7" l="1"/>
  <c r="R42" i="7"/>
  <c r="S37" i="7" s="1"/>
  <c r="AE24" i="7"/>
  <c r="AE23" i="7"/>
  <c r="AE25" i="7"/>
  <c r="AE26" i="7"/>
  <c r="AE30" i="7"/>
  <c r="AE20" i="7"/>
  <c r="AE21" i="7"/>
  <c r="AE27" i="7"/>
  <c r="AE31" i="7"/>
  <c r="AE33" i="7"/>
  <c r="AE32" i="7"/>
  <c r="AE29" i="7"/>
  <c r="AE19" i="7"/>
  <c r="O14" i="7"/>
  <c r="O21" i="7" s="1"/>
  <c r="AE22" i="7"/>
  <c r="S42" i="7" l="1"/>
  <c r="S40" i="7"/>
  <c r="S39" i="7"/>
  <c r="S41" i="7"/>
  <c r="S38" i="7"/>
  <c r="P15" i="7"/>
  <c r="P20" i="7"/>
  <c r="P17" i="7"/>
  <c r="P18" i="7"/>
  <c r="P16" i="7"/>
  <c r="P14" i="7"/>
  <c r="P19" i="7"/>
</calcChain>
</file>

<file path=xl/sharedStrings.xml><?xml version="1.0" encoding="utf-8"?>
<sst xmlns="http://schemas.openxmlformats.org/spreadsheetml/2006/main" count="508" uniqueCount="50">
  <si>
    <t>Central Rift</t>
  </si>
  <si>
    <t>Coast</t>
  </si>
  <si>
    <t>Mt. Kenya</t>
  </si>
  <si>
    <t>Nairobi</t>
  </si>
  <si>
    <t>North Eastern</t>
  </si>
  <si>
    <t>North Rift</t>
  </si>
  <si>
    <t>South Nyanza</t>
  </si>
  <si>
    <t>West Kenya</t>
  </si>
  <si>
    <t>CI1</t>
  </si>
  <si>
    <t>CI2</t>
  </si>
  <si>
    <t>CI3</t>
  </si>
  <si>
    <t>CI4</t>
  </si>
  <si>
    <t>CI5</t>
  </si>
  <si>
    <t>CI6</t>
  </si>
  <si>
    <t>DC1</t>
  </si>
  <si>
    <t>DC2</t>
  </si>
  <si>
    <t>DC3</t>
  </si>
  <si>
    <t>SC1</t>
  </si>
  <si>
    <t>SC2</t>
  </si>
  <si>
    <t>SC3</t>
  </si>
  <si>
    <t>SCB</t>
  </si>
  <si>
    <t>SL</t>
  </si>
  <si>
    <t>EM</t>
  </si>
  <si>
    <t>Jul</t>
  </si>
  <si>
    <t>Aug</t>
  </si>
  <si>
    <t>Sep</t>
  </si>
  <si>
    <t>Oct</t>
  </si>
  <si>
    <t>Nov</t>
  </si>
  <si>
    <t>Dec</t>
  </si>
  <si>
    <t>Totals</t>
  </si>
  <si>
    <t>-</t>
  </si>
  <si>
    <t>Rift Valley</t>
  </si>
  <si>
    <t>Industrial</t>
  </si>
  <si>
    <t>Domestic</t>
  </si>
  <si>
    <t>Small Commercial</t>
  </si>
  <si>
    <t>Street lighting</t>
  </si>
  <si>
    <t xml:space="preserve">E-Mobility </t>
  </si>
  <si>
    <t>MARCH</t>
  </si>
  <si>
    <t>Jan</t>
  </si>
  <si>
    <t>Feb</t>
  </si>
  <si>
    <t>Mar</t>
  </si>
  <si>
    <t>Apr</t>
  </si>
  <si>
    <t>May</t>
  </si>
  <si>
    <t>Jun</t>
  </si>
  <si>
    <t>Total</t>
  </si>
  <si>
    <t>BLK</t>
  </si>
  <si>
    <t>DC</t>
  </si>
  <si>
    <t>SC</t>
  </si>
  <si>
    <t>DC0</t>
  </si>
  <si>
    <t>PEM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</si>
</sst>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1" applyFont="1"/>
    <xf numFmtId="164" fontId="2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165" fontId="2" fillId="0" borderId="0" xfId="0" applyNumberFormat="1" applyFont="1"/>
    <xf numFmtId="165" fontId="0" fillId="0" borderId="0" xfId="0" applyNumberFormat="1"/>
    <xf numFmtId="0" fontId="2" fillId="0" borderId="0" xfId="0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164" fontId="0" fillId="0" borderId="7" xfId="0" applyNumberFormat="1" applyBorder="1"/>
    <xf numFmtId="164" fontId="2" fillId="0" borderId="8" xfId="0" applyNumberFormat="1" applyFont="1" applyBorder="1"/>
    <xf numFmtId="164" fontId="2" fillId="0" borderId="3" xfId="0" applyNumberFormat="1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0" fontId="0" fillId="0" borderId="12" xfId="2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164" fontId="3" fillId="0" borderId="0" xfId="1" applyFont="1"/>
    <xf numFmtId="164" fontId="3" fillId="0" borderId="0" xfId="1" applyFont="1" applyFill="1"/>
    <xf numFmtId="165" fontId="3" fillId="0" borderId="0" xfId="1" applyNumberFormat="1" applyFont="1"/>
    <xf numFmtId="164" fontId="0" fillId="0" borderId="0" xfId="1" applyFont="1" applyFill="1"/>
    <xf numFmtId="165" fontId="0" fillId="0" borderId="0" xfId="1" applyNumberFormat="1" applyFont="1" applyFill="1"/>
    <xf numFmtId="164" fontId="4" fillId="0" borderId="0" xfId="0" applyNumberFormat="1" applyFont="1"/>
    <xf numFmtId="165" fontId="4" fillId="0" borderId="0" xfId="0" applyNumberFormat="1" applyFont="1"/>
    <xf numFmtId="164" fontId="0" fillId="0" borderId="1" xfId="1" applyFont="1" applyBorder="1"/>
    <xf numFmtId="164" fontId="0" fillId="0" borderId="5" xfId="1" applyFont="1" applyBorder="1"/>
    <xf numFmtId="164" fontId="0" fillId="0" borderId="7" xfId="1" applyFont="1" applyBorder="1"/>
    <xf numFmtId="164" fontId="3" fillId="0" borderId="1" xfId="1" applyFont="1" applyBorder="1"/>
    <xf numFmtId="164" fontId="3" fillId="0" borderId="7" xfId="1" applyFont="1" applyBorder="1"/>
    <xf numFmtId="164" fontId="5" fillId="0" borderId="0" xfId="0" applyNumberFormat="1" applyFont="1"/>
    <xf numFmtId="2" fontId="0" fillId="0" borderId="5" xfId="1" applyNumberFormat="1" applyFont="1" applyBorder="1"/>
    <xf numFmtId="2" fontId="2" fillId="0" borderId="8" xfId="0" applyNumberFormat="1" applyFont="1" applyBorder="1"/>
    <xf numFmtId="10" fontId="0" fillId="0" borderId="0" xfId="2" applyNumberFormat="1" applyFont="1"/>
    <xf numFmtId="0" fontId="0" fillId="0" borderId="13" xfId="0" applyBorder="1"/>
    <xf numFmtId="164" fontId="0" fillId="0" borderId="14" xfId="1" applyFont="1" applyBorder="1"/>
    <xf numFmtId="164" fontId="2" fillId="0" borderId="10" xfId="0" applyNumberFormat="1" applyFont="1" applyBorder="1"/>
    <xf numFmtId="164" fontId="2" fillId="0" borderId="7" xfId="0" applyNumberFormat="1" applyFont="1" applyBorder="1"/>
    <xf numFmtId="0" fontId="0" fillId="0" borderId="0" xfId="0" applyAlignment="1">
      <alignment wrapText="1"/>
    </xf>
    <xf numFmtId="164" fontId="0" fillId="0" borderId="15" xfId="1" applyFont="1" applyBorder="1"/>
    <xf numFmtId="164" fontId="3" fillId="0" borderId="15" xfId="1" applyFont="1" applyBorder="1"/>
    <xf numFmtId="164" fontId="0" fillId="0" borderId="16" xfId="1" applyFont="1" applyBorder="1"/>
    <xf numFmtId="164" fontId="2" fillId="0" borderId="0" xfId="1" applyFont="1"/>
    <xf numFmtId="164" fontId="0" fillId="0" borderId="0" xfId="1" applyFont="1" applyAlignment="1">
      <alignment horizontal="right"/>
    </xf>
    <xf numFmtId="164" fontId="0" fillId="2" borderId="0" xfId="1" applyFont="1" applyFill="1"/>
    <xf numFmtId="164" fontId="1" fillId="0" borderId="0" xfId="1" applyFont="1"/>
    <xf numFmtId="164" fontId="2" fillId="3" borderId="0" xfId="0" applyNumberFormat="1" applyFont="1" applyFill="1"/>
    <xf numFmtId="164" fontId="2" fillId="2" borderId="0" xfId="0" applyNumberFormat="1" applyFont="1" applyFill="1"/>
    <xf numFmtId="164" fontId="6" fillId="0" borderId="17" xfId="0" applyNumberFormat="1" applyFont="1" applyBorder="1"/>
    <xf numFmtId="0" fontId="0" fillId="0" borderId="0" xfId="0" applyAlignment="1">
      <alignment horizontal="center"/>
    </xf>
    <xf numFmtId="2" fontId="2" fillId="0" borderId="0" xfId="0" applyNumberFormat="1" applyFont="1"/>
    <xf numFmtId="17" fontId="2" fillId="0" borderId="1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sales by region in GWh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282528354142965E-2"/>
          <c:y val="0.14762189054726371"/>
          <c:w val="0.90111337499039212"/>
          <c:h val="0.760046695655580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Totals!$B$14:$B$20</c:f>
              <c:strCache>
                <c:ptCount val="7"/>
                <c:pt idx="0">
                  <c:v>Rift Valley</c:v>
                </c:pt>
                <c:pt idx="1">
                  <c:v>Coast</c:v>
                </c:pt>
                <c:pt idx="2">
                  <c:v>Mt. Kenya</c:v>
                </c:pt>
                <c:pt idx="3">
                  <c:v>Nairobi</c:v>
                </c:pt>
                <c:pt idx="4">
                  <c:v>North Eastern</c:v>
                </c:pt>
                <c:pt idx="5">
                  <c:v>South Nyanza</c:v>
                </c:pt>
                <c:pt idx="6">
                  <c:v>West Kenya</c:v>
                </c:pt>
              </c:strCache>
            </c:strRef>
          </c:cat>
          <c:val>
            <c:numRef>
              <c:f>Totals!$O$14:$O$20</c:f>
              <c:numCache>
                <c:formatCode>_-* #,##0.00_-;\-* #,##0.00_-;_-* "-"??_-;_-@_-</c:formatCode>
                <c:ptCount val="7"/>
                <c:pt idx="0">
                  <c:v>1431.22857103</c:v>
                </c:pt>
                <c:pt idx="1">
                  <c:v>1916.9788445500001</c:v>
                </c:pt>
                <c:pt idx="2">
                  <c:v>679.75274053999999</c:v>
                </c:pt>
                <c:pt idx="3">
                  <c:v>4571.7775570900003</c:v>
                </c:pt>
                <c:pt idx="4">
                  <c:v>1115.3041507600001</c:v>
                </c:pt>
                <c:pt idx="5">
                  <c:v>201.10320073</c:v>
                </c:pt>
                <c:pt idx="6">
                  <c:v>556.77137030000006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2-4304-9BBD-6EACAC1895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3926048"/>
        <c:axId val="403930360"/>
      </c:barChart>
      <c:catAx>
        <c:axId val="4039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0360"/>
        <c:crosses val="autoZero"/>
        <c:auto val="1"/>
        <c:lblAlgn val="ctr"/>
        <c:lblOffset val="100"/>
        <c:noMultiLvlLbl val="0"/>
      </c:catAx>
      <c:valAx>
        <c:axId val="4039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by</a:t>
            </a:r>
            <a:r>
              <a:rPr lang="en-US" baseline="0"/>
              <a:t> consumer category in GWh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Totals!$Q$37:$Q$40</c:f>
              <c:strCache>
                <c:ptCount val="4"/>
                <c:pt idx="0">
                  <c:v>Industrial</c:v>
                </c:pt>
                <c:pt idx="1">
                  <c:v>Domestic</c:v>
                </c:pt>
                <c:pt idx="2">
                  <c:v>Small Commercial</c:v>
                </c:pt>
                <c:pt idx="3">
                  <c:v>Street lighting</c:v>
                </c:pt>
              </c:strCache>
            </c:strRef>
          </c:cat>
          <c:val>
            <c:numRef>
              <c:f>Totals!$R$37:$R$41</c:f>
              <c:numCache>
                <c:formatCode>0.00</c:formatCode>
                <c:ptCount val="5"/>
                <c:pt idx="0">
                  <c:v>5431.7370647899997</c:v>
                </c:pt>
                <c:pt idx="1">
                  <c:v>3220.78333337</c:v>
                </c:pt>
                <c:pt idx="2">
                  <c:v>1715.53553582</c:v>
                </c:pt>
                <c:pt idx="3">
                  <c:v>103.60381439</c:v>
                </c:pt>
                <c:pt idx="4">
                  <c:v>1.2555716299999999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1-4189-8ABA-93CA808D03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2035384"/>
        <c:axId val="402032640"/>
      </c:barChart>
      <c:catAx>
        <c:axId val="40203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32640"/>
        <c:crosses val="autoZero"/>
        <c:auto val="1"/>
        <c:lblAlgn val="ctr"/>
        <c:lblOffset val="100"/>
        <c:noMultiLvlLbl val="0"/>
      </c:catAx>
      <c:valAx>
        <c:axId val="4020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consumption by consumer category 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4D-4086-A848-B0DFD54D91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4D-4086-A848-B0DFD54D91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4D-4086-A848-B0DFD54D91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4D-4086-A848-B0DFD54D91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4D-4086-A848-B0DFD54D91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4D-4086-A848-B0DFD54D91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Totals!$Q$37:$Q$41</c:f>
              <c:strCache>
                <c:ptCount val="5"/>
                <c:pt idx="0">
                  <c:v>Industrial</c:v>
                </c:pt>
                <c:pt idx="1">
                  <c:v>Domestic</c:v>
                </c:pt>
                <c:pt idx="2">
                  <c:v>Small Commercial</c:v>
                </c:pt>
                <c:pt idx="3">
                  <c:v>Street lighting</c:v>
                </c:pt>
                <c:pt idx="4">
                  <c:v>E-Mobility </c:v>
                </c:pt>
              </c:strCache>
            </c:strRef>
          </c:cat>
          <c:val>
            <c:numRef>
              <c:f>Totals!$S$37:$S$41</c:f>
              <c:numCache>
                <c:formatCode>0.00%</c:formatCode>
                <c:ptCount val="5"/>
                <c:pt idx="0">
                  <c:v>0.51864613613528199</c:v>
                </c:pt>
                <c:pt idx="1">
                  <c:v>0.30753455317444511</c:v>
                </c:pt>
                <c:pt idx="2">
                  <c:v>0.16380687548803749</c:v>
                </c:pt>
                <c:pt idx="3">
                  <c:v>9.8925477027536988E-3</c:v>
                </c:pt>
                <c:pt idx="4">
                  <c:v>1.1988749948185393E-4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D-4277-952C-EACDA225CA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400836</xdr:colOff>
      <xdr:row>26</xdr:row>
      <xdr:rowOff>194759</xdr:rowOff>
    </xdr:from>
    <xdr:to>
      <xdr:col>14</xdr:col>
      <xdr:colOff>983429</xdr:colOff>
      <xdr:row>44</xdr:row>
      <xdr:rowOff>76760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314325</xdr:colOff>
      <xdr:row>35</xdr:row>
      <xdr:rowOff>182880</xdr:rowOff>
    </xdr:from>
    <xdr:to>
      <xdr:col>30</xdr:col>
      <xdr:colOff>506730</xdr:colOff>
      <xdr:row>50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223837</xdr:colOff>
      <xdr:row>42</xdr:row>
      <xdr:rowOff>133350</xdr:rowOff>
    </xdr:from>
    <xdr:to>
      <xdr:col>19</xdr:col>
      <xdr:colOff>214312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2"/>
  <sheetViews>
    <sheetView tabSelected="1" zoomScale="62" zoomScaleNormal="90" workbookViewId="0">
      <selection activeCell="AC9" sqref="AC9"/>
    </sheetView>
  </sheetViews>
  <sheetFormatPr defaultRowHeight="14.5" x14ac:dyDescent="0.35"/>
  <cols>
    <col min="2" max="2" width="12.453125" bestFit="1" customWidth="1"/>
    <col min="3" max="7" width="15.26953125" bestFit="1" customWidth="1"/>
    <col min="8" max="8" width="15.453125" bestFit="1" customWidth="1"/>
    <col min="9" max="14" width="15.453125" customWidth="1"/>
    <col min="15" max="15" width="18.81640625" bestFit="1" customWidth="1"/>
    <col min="17" max="17" width="12.54296875" customWidth="1"/>
    <col min="18" max="24" width="20.26953125" customWidth="1"/>
    <col min="25" max="25" width="16.81640625" bestFit="1" customWidth="1"/>
    <col min="26" max="29" width="16.1796875" bestFit="1" customWidth="1"/>
    <col min="30" max="30" width="19" bestFit="1" customWidth="1"/>
  </cols>
  <sheetData>
    <row r="1" spans="2:31" ht="15" thickBot="1" x14ac:dyDescent="0.4">
      <c r="Q1" s="14"/>
      <c r="R1" s="53">
        <v>45108</v>
      </c>
      <c r="S1" s="53">
        <v>45139</v>
      </c>
      <c r="T1" s="53">
        <v>45170</v>
      </c>
      <c r="U1" s="53">
        <v>45200</v>
      </c>
      <c r="V1" s="53">
        <v>45231</v>
      </c>
      <c r="W1" s="53">
        <v>45261</v>
      </c>
      <c r="X1" s="53">
        <v>45292</v>
      </c>
      <c r="Y1" s="53">
        <v>45323</v>
      </c>
      <c r="Z1" s="53">
        <v>45352</v>
      </c>
      <c r="AA1" s="53">
        <v>45383</v>
      </c>
      <c r="AB1" s="53">
        <v>45413</v>
      </c>
      <c r="AC1" s="53">
        <v>45444</v>
      </c>
      <c r="AD1" s="16" t="s">
        <v>29</v>
      </c>
    </row>
    <row r="2" spans="2:31" ht="15" thickBot="1" x14ac:dyDescent="0.4">
      <c r="B2" s="14"/>
      <c r="C2" s="53">
        <v>45108</v>
      </c>
      <c r="D2" s="53">
        <v>45139</v>
      </c>
      <c r="E2" s="53">
        <v>45170</v>
      </c>
      <c r="F2" s="53">
        <v>45200</v>
      </c>
      <c r="G2" s="53">
        <v>45231</v>
      </c>
      <c r="H2" s="53">
        <v>45261</v>
      </c>
      <c r="I2" s="53">
        <v>45292</v>
      </c>
      <c r="J2" s="53">
        <v>45323</v>
      </c>
      <c r="K2" s="53">
        <v>45352</v>
      </c>
      <c r="L2" s="53">
        <v>45383</v>
      </c>
      <c r="M2" s="53">
        <v>45413</v>
      </c>
      <c r="N2" s="53">
        <v>45444</v>
      </c>
      <c r="O2" s="16" t="s">
        <v>29</v>
      </c>
      <c r="Q2" s="10" t="s">
        <v>8</v>
      </c>
      <c r="R2" s="27">
        <f>'JULY 23'!J3</f>
        <v>153378642</v>
      </c>
      <c r="S2" s="27">
        <f>'AUGUST 23'!J3</f>
        <v>155899579</v>
      </c>
      <c r="T2" s="27">
        <f>' SEP 23'!J3</f>
        <v>153937401</v>
      </c>
      <c r="U2" s="27">
        <f>'OCTOBER 23'!J3</f>
        <v>160163078</v>
      </c>
      <c r="V2" s="27">
        <f>'NOVEMBER 23'!J3</f>
        <v>153137230</v>
      </c>
      <c r="W2" s="27">
        <f>'DECEMBER 23'!J3</f>
        <v>146720506</v>
      </c>
      <c r="X2" s="41">
        <f>'JANUARY 24'!J4</f>
        <v>160747109</v>
      </c>
      <c r="Y2" s="41">
        <f>'FEBRUARY 24'!J4</f>
        <v>155640552</v>
      </c>
      <c r="Z2" s="41">
        <f>'MARCH 24'!I4</f>
        <v>158194238</v>
      </c>
      <c r="AA2" s="41">
        <f>'APRIL 24'!J4</f>
        <v>148912794</v>
      </c>
      <c r="AB2" s="41">
        <f>'MAY 24'!J3</f>
        <v>151325223</v>
      </c>
      <c r="AC2" s="41">
        <f>' Jun 2024'!J4</f>
        <v>146839107.78999999</v>
      </c>
      <c r="AD2" s="12">
        <f>SUM(R2:AC2)</f>
        <v>1844895459.79</v>
      </c>
      <c r="AE2" s="35"/>
    </row>
    <row r="3" spans="2:31" x14ac:dyDescent="0.35">
      <c r="B3" s="10" t="s">
        <v>0</v>
      </c>
      <c r="C3" s="29">
        <f>'JULY 23'!B18</f>
        <v>80521065</v>
      </c>
      <c r="D3" s="29">
        <f>'AUGUST 23'!B18</f>
        <v>82388236</v>
      </c>
      <c r="E3" s="29">
        <f>' SEP 23'!B18</f>
        <v>79607327</v>
      </c>
      <c r="F3" s="29">
        <f>'OCTOBER 23'!B18</f>
        <v>81688412.549999997</v>
      </c>
      <c r="G3" s="29">
        <f>'NOVEMBER 23'!B18</f>
        <v>80512314</v>
      </c>
      <c r="H3" s="29">
        <f>'DECEMBER 23'!B18</f>
        <v>78251755</v>
      </c>
      <c r="I3" s="41">
        <f>'JANUARY 24'!B19</f>
        <v>82497101.470000014</v>
      </c>
      <c r="J3" s="41">
        <f>'FEBRUARY 24'!B19</f>
        <v>78329274.790000007</v>
      </c>
      <c r="K3" s="41">
        <f>'MARCH 24'!A20</f>
        <v>82385924.00999999</v>
      </c>
      <c r="L3" s="41">
        <f>'APRIL 24'!B20</f>
        <v>80406674</v>
      </c>
      <c r="M3" s="41">
        <f>'MAY 24'!B21</f>
        <v>80648582.950000003</v>
      </c>
      <c r="N3" s="41">
        <f>' Jun 2024'!B22</f>
        <v>82879784.430000007</v>
      </c>
      <c r="O3" s="12">
        <f>SUM(C3:N3)</f>
        <v>970116451.20000005</v>
      </c>
      <c r="Q3" s="10" t="s">
        <v>9</v>
      </c>
      <c r="R3" s="27">
        <f>'JULY 23'!J4</f>
        <v>114454288</v>
      </c>
      <c r="S3" s="27">
        <f>'AUGUST 23'!J4</f>
        <v>115871957</v>
      </c>
      <c r="T3" s="27">
        <f>' SEP 23'!J4</f>
        <v>119356535</v>
      </c>
      <c r="U3" s="27">
        <f>'OCTOBER 23'!J4</f>
        <v>123463927</v>
      </c>
      <c r="V3" s="27">
        <f>'NOVEMBER 23'!J4</f>
        <v>120536127</v>
      </c>
      <c r="W3" s="27">
        <f>'DECEMBER 23'!J4</f>
        <v>112320483</v>
      </c>
      <c r="X3" s="41">
        <f>'JANUARY 24'!J5</f>
        <v>121734035</v>
      </c>
      <c r="Y3" s="41">
        <f>'FEBRUARY 24'!J5</f>
        <v>116703315</v>
      </c>
      <c r="Z3" s="41">
        <f>'MARCH 24'!I5</f>
        <v>122481507</v>
      </c>
      <c r="AA3" s="41">
        <f>'APRIL 24'!J5</f>
        <v>118713982</v>
      </c>
      <c r="AB3" s="41">
        <f>'MAY 24'!J4</f>
        <v>122660045</v>
      </c>
      <c r="AC3" s="41">
        <f>' Jun 2024'!J5</f>
        <v>119432679</v>
      </c>
      <c r="AD3" s="12">
        <f t="shared" ref="AD3:AD16" si="0">SUM(R3:AC3)</f>
        <v>1427728880</v>
      </c>
    </row>
    <row r="4" spans="2:31" x14ac:dyDescent="0.35">
      <c r="B4" s="8" t="s">
        <v>1</v>
      </c>
      <c r="C4" s="27">
        <f>'JULY 23'!C18</f>
        <v>159895736</v>
      </c>
      <c r="D4" s="27">
        <f>'AUGUST 23'!C18</f>
        <v>154001667</v>
      </c>
      <c r="E4" s="27">
        <f>' SEP 23'!C18</f>
        <v>156699354</v>
      </c>
      <c r="F4" s="27">
        <f>'OCTOBER 23'!C18</f>
        <v>155207009.46999997</v>
      </c>
      <c r="G4" s="27">
        <f>'NOVEMBER 23'!C18</f>
        <v>149258119</v>
      </c>
      <c r="H4" s="31">
        <f>'DECEMBER 23'!C18</f>
        <v>154984888</v>
      </c>
      <c r="I4" s="42">
        <f>'JANUARY 24'!C19</f>
        <v>170755937.06</v>
      </c>
      <c r="J4" s="42">
        <f>'FEBRUARY 24'!C19</f>
        <v>158329714.72999999</v>
      </c>
      <c r="K4" s="42">
        <f>'MARCH 24'!B20</f>
        <v>170710604.79999998</v>
      </c>
      <c r="L4" s="42">
        <f>'APRIL 24'!C20</f>
        <v>167186998</v>
      </c>
      <c r="M4" s="42">
        <f>'MAY 24'!C21</f>
        <v>163303351.36000001</v>
      </c>
      <c r="N4" s="42">
        <f>' Jun 2024'!C22</f>
        <v>156645465.13</v>
      </c>
      <c r="O4" s="12">
        <f t="shared" ref="O4:O10" si="1">SUM(C4:N4)</f>
        <v>1916978844.5500002</v>
      </c>
      <c r="Q4" s="10" t="s">
        <v>10</v>
      </c>
      <c r="R4" s="27">
        <f>'JULY 23'!J5</f>
        <v>64856689</v>
      </c>
      <c r="S4" s="27">
        <f>'AUGUST 23'!J5</f>
        <v>60401667</v>
      </c>
      <c r="T4" s="27">
        <f>' SEP 23'!J5</f>
        <v>57847190</v>
      </c>
      <c r="U4" s="27">
        <f>'OCTOBER 23'!J5</f>
        <v>60592927</v>
      </c>
      <c r="V4" s="27">
        <f>'NOVEMBER 23'!J5</f>
        <v>57494415</v>
      </c>
      <c r="W4" s="27">
        <f>'DECEMBER 23'!J5</f>
        <v>56564283</v>
      </c>
      <c r="X4" s="41">
        <f>'JANUARY 24'!J6</f>
        <v>64261903</v>
      </c>
      <c r="Y4" s="41">
        <f>'FEBRUARY 24'!J6</f>
        <v>55781471</v>
      </c>
      <c r="Z4" s="41">
        <f>'MARCH 24'!I6</f>
        <v>65012318</v>
      </c>
      <c r="AA4" s="41">
        <f>'APRIL 24'!J6</f>
        <v>62825145</v>
      </c>
      <c r="AB4" s="41">
        <f>'MAY 24'!J5</f>
        <v>64855770</v>
      </c>
      <c r="AC4" s="41">
        <f>' Jun 2024'!J6</f>
        <v>65386982</v>
      </c>
      <c r="AD4" s="12">
        <f t="shared" si="0"/>
        <v>735880760</v>
      </c>
    </row>
    <row r="5" spans="2:31" x14ac:dyDescent="0.35">
      <c r="B5" s="8" t="s">
        <v>2</v>
      </c>
      <c r="C5" s="27">
        <f>'JULY 23'!D18</f>
        <v>58489952</v>
      </c>
      <c r="D5" s="27">
        <f>'AUGUST 23'!D18</f>
        <v>56855551</v>
      </c>
      <c r="E5" s="27">
        <f>' SEP 23'!D18</f>
        <v>57195383</v>
      </c>
      <c r="F5" s="27">
        <f>'OCTOBER 23'!D18</f>
        <v>54992042.600000001</v>
      </c>
      <c r="G5" s="27">
        <f>'NOVEMBER 23'!D18</f>
        <v>53918837</v>
      </c>
      <c r="H5" s="29">
        <f>'DECEMBER 23'!D18</f>
        <v>55311514</v>
      </c>
      <c r="I5" s="41">
        <f>'JANUARY 24'!D19</f>
        <v>57623381.149999991</v>
      </c>
      <c r="J5" s="41">
        <f>'FEBRUARY 24'!D19</f>
        <v>56231187.439999998</v>
      </c>
      <c r="K5" s="41">
        <f>'MARCH 24'!C20</f>
        <v>57185745.829999998</v>
      </c>
      <c r="L5" s="41">
        <f>'APRIL 24'!D20</f>
        <v>56541625</v>
      </c>
      <c r="M5" s="41">
        <f>'MAY 24'!D21</f>
        <v>57271107.43</v>
      </c>
      <c r="N5" s="41">
        <f>' Jun 2024'!D22</f>
        <v>58136414.090000004</v>
      </c>
      <c r="O5" s="12">
        <f t="shared" si="1"/>
        <v>679752740.53999996</v>
      </c>
      <c r="Q5" s="10" t="s">
        <v>11</v>
      </c>
      <c r="R5" s="27">
        <f>'JULY 23'!J6</f>
        <v>61265897</v>
      </c>
      <c r="S5" s="27">
        <f>'AUGUST 23'!J6</f>
        <v>69857810</v>
      </c>
      <c r="T5" s="27">
        <f>' SEP 23'!J6</f>
        <v>68890911</v>
      </c>
      <c r="U5" s="27">
        <f>'OCTOBER 23'!J6</f>
        <v>68318541</v>
      </c>
      <c r="V5" s="27">
        <f>'NOVEMBER 23'!J6</f>
        <v>63416781</v>
      </c>
      <c r="W5" s="27">
        <f>'DECEMBER 23'!J6</f>
        <v>54576891</v>
      </c>
      <c r="X5" s="41">
        <f>'JANUARY 24'!J7</f>
        <v>60735203</v>
      </c>
      <c r="Y5" s="41">
        <f>'FEBRUARY 24'!J7</f>
        <v>64759139</v>
      </c>
      <c r="Z5" s="41">
        <f>'MARCH 24'!I7</f>
        <v>56569610</v>
      </c>
      <c r="AA5" s="41">
        <f>'APRIL 24'!J7</f>
        <v>58826816</v>
      </c>
      <c r="AB5" s="41">
        <f>'MAY 24'!J6</f>
        <v>61825419</v>
      </c>
      <c r="AC5" s="41">
        <f>' Jun 2024'!J7</f>
        <v>60134104</v>
      </c>
      <c r="AD5" s="12">
        <f t="shared" si="0"/>
        <v>749177122</v>
      </c>
    </row>
    <row r="6" spans="2:31" x14ac:dyDescent="0.35">
      <c r="B6" s="8" t="s">
        <v>3</v>
      </c>
      <c r="C6" s="27">
        <f>'JULY 23'!E18</f>
        <v>383971550</v>
      </c>
      <c r="D6" s="27">
        <f>'AUGUST 23'!E18</f>
        <v>392641427</v>
      </c>
      <c r="E6" s="27">
        <f>' SEP 23'!E18</f>
        <v>388627273</v>
      </c>
      <c r="F6" s="27">
        <f>'OCTOBER 23'!E18</f>
        <v>388639060.95999992</v>
      </c>
      <c r="G6" s="27">
        <f>'NOVEMBER 23'!E18</f>
        <v>383322156</v>
      </c>
      <c r="H6" s="29">
        <f>'DECEMBER 23'!E18</f>
        <v>356744031</v>
      </c>
      <c r="I6" s="41">
        <f>'JANUARY 24'!E19</f>
        <v>377544318.62999994</v>
      </c>
      <c r="J6" s="42">
        <f>'FEBRUARY 24'!E19</f>
        <v>375475538.48999995</v>
      </c>
      <c r="K6" s="41">
        <f>'MARCH 24'!D20</f>
        <v>374985010.29000002</v>
      </c>
      <c r="L6" s="41">
        <f>'APRIL 24'!E20</f>
        <v>383072390</v>
      </c>
      <c r="M6" s="41">
        <f>'MAY 24'!E21</f>
        <v>391200349.56</v>
      </c>
      <c r="N6" s="41">
        <f>' Jun 2024'!E22</f>
        <v>375554452.16000003</v>
      </c>
      <c r="O6" s="12">
        <f t="shared" si="1"/>
        <v>4571777557.0900002</v>
      </c>
      <c r="Q6" s="10" t="s">
        <v>12</v>
      </c>
      <c r="R6" s="27">
        <f>'JULY 23'!J7</f>
        <v>59595791</v>
      </c>
      <c r="S6" s="27">
        <f>'AUGUST 23'!J7</f>
        <v>56562581</v>
      </c>
      <c r="T6" s="27">
        <f>' SEP 23'!J7</f>
        <v>57134732</v>
      </c>
      <c r="U6" s="27">
        <f>'OCTOBER 23'!J7</f>
        <v>52451602</v>
      </c>
      <c r="V6" s="27">
        <f>'NOVEMBER 23'!J7</f>
        <v>51622089</v>
      </c>
      <c r="W6" s="27">
        <f>'DECEMBER 23'!J7</f>
        <v>53585434</v>
      </c>
      <c r="X6" s="41">
        <f>'JANUARY 24'!J8</f>
        <v>57722499</v>
      </c>
      <c r="Y6" s="41">
        <f>'FEBRUARY 24'!J8</f>
        <v>51163537</v>
      </c>
      <c r="Z6" s="41">
        <f>'MARCH 24'!I8</f>
        <v>55826925</v>
      </c>
      <c r="AA6" s="41">
        <f>'APRIL 24'!J8</f>
        <v>60664529</v>
      </c>
      <c r="AB6" s="41">
        <f>'MAY 24'!J7</f>
        <v>57476474</v>
      </c>
      <c r="AC6" s="41">
        <f>' Jun 2024'!J8</f>
        <v>55570489</v>
      </c>
      <c r="AD6" s="12">
        <f t="shared" si="0"/>
        <v>669376682</v>
      </c>
    </row>
    <row r="7" spans="2:31" x14ac:dyDescent="0.35">
      <c r="B7" s="8" t="s">
        <v>4</v>
      </c>
      <c r="C7" s="27">
        <f>'JULY 23'!F18</f>
        <v>97195512</v>
      </c>
      <c r="D7" s="27">
        <f>'AUGUST 23'!F18</f>
        <v>97690486</v>
      </c>
      <c r="E7" s="27">
        <f>' SEP 23'!F18</f>
        <v>94135345</v>
      </c>
      <c r="F7" s="27">
        <f>'OCTOBER 23'!F18</f>
        <v>96555759.939999998</v>
      </c>
      <c r="G7" s="27">
        <f>'NOVEMBER 23'!F18</f>
        <v>91404839</v>
      </c>
      <c r="H7" s="29">
        <f>'DECEMBER 23'!F18</f>
        <v>84219865</v>
      </c>
      <c r="I7" s="41">
        <f>'JANUARY 24'!F19</f>
        <v>90866881.11999999</v>
      </c>
      <c r="J7" s="41">
        <f>'FEBRUARY 24'!F19</f>
        <v>90857391.349999994</v>
      </c>
      <c r="K7" s="41">
        <f>'MARCH 24'!E20</f>
        <v>92848270.74000001</v>
      </c>
      <c r="L7" s="41">
        <f>'APRIL 24'!F20</f>
        <v>90587106</v>
      </c>
      <c r="M7" s="41">
        <f>'MAY 24'!F21</f>
        <v>93979982.810000002</v>
      </c>
      <c r="N7" s="41">
        <f>' Jun 2024'!F22</f>
        <v>94962711.799999982</v>
      </c>
      <c r="O7" s="12">
        <f t="shared" si="1"/>
        <v>1115304150.76</v>
      </c>
      <c r="Q7" s="10" t="s">
        <v>13</v>
      </c>
      <c r="R7" s="27">
        <f>'JULY 23'!J8</f>
        <v>211553</v>
      </c>
      <c r="S7" s="27">
        <f>'AUGUST 23'!J8</f>
        <v>227687</v>
      </c>
      <c r="T7" s="27">
        <f>' SEP 23'!J8</f>
        <v>285401</v>
      </c>
      <c r="U7" s="27">
        <f>'OCTOBER 23'!J8</f>
        <v>270599</v>
      </c>
      <c r="V7" s="27">
        <f>'NOVEMBER 23'!J8</f>
        <v>284516</v>
      </c>
      <c r="W7" s="27">
        <f>'DECEMBER 23'!J8</f>
        <v>1069013</v>
      </c>
      <c r="X7" s="41">
        <f>'JANUARY 24'!J9</f>
        <v>337166</v>
      </c>
      <c r="Y7" s="41">
        <f>'FEBRUARY 24'!J9</f>
        <v>418610</v>
      </c>
      <c r="Z7" s="41">
        <f>'MARCH 24'!I9</f>
        <v>348998</v>
      </c>
      <c r="AA7" s="41">
        <f>'APRIL 24'!J9</f>
        <v>485720</v>
      </c>
      <c r="AB7" s="41">
        <f>'MAY 24'!J8</f>
        <v>412412</v>
      </c>
      <c r="AC7" s="41">
        <f>' Jun 2024'!J9</f>
        <v>326486</v>
      </c>
      <c r="AD7" s="12">
        <f t="shared" si="0"/>
        <v>4678161</v>
      </c>
    </row>
    <row r="8" spans="2:31" x14ac:dyDescent="0.35">
      <c r="B8" s="8" t="s">
        <v>5</v>
      </c>
      <c r="C8" s="27">
        <f>'JULY 23'!G18</f>
        <v>37291106</v>
      </c>
      <c r="D8" s="27">
        <f>'AUGUST 23'!G18</f>
        <v>36850205</v>
      </c>
      <c r="E8" s="27">
        <f>' SEP 23'!G18</f>
        <v>36295170</v>
      </c>
      <c r="F8" s="30">
        <f>'OCTOBER 23'!G18</f>
        <v>36624951.280000001</v>
      </c>
      <c r="G8" s="27">
        <f>'NOVEMBER 23'!G18</f>
        <v>38561521</v>
      </c>
      <c r="H8" s="29">
        <f>'DECEMBER 23'!G18</f>
        <v>36885025</v>
      </c>
      <c r="I8" s="41">
        <f>'JANUARY 24'!G19</f>
        <v>37509308.539999999</v>
      </c>
      <c r="J8" s="42">
        <f>'FEBRUARY 24'!G19</f>
        <v>35343313.810000002</v>
      </c>
      <c r="K8" s="41">
        <f>'MARCH 24'!F20</f>
        <v>38935086.780000001</v>
      </c>
      <c r="L8" s="41">
        <f>'APRIL 24'!G20</f>
        <v>42824023</v>
      </c>
      <c r="M8" s="41">
        <f>'MAY 24'!G21</f>
        <v>42662900.980000004</v>
      </c>
      <c r="N8" s="41">
        <f>' Jun 2024'!G22</f>
        <v>41329508.439999998</v>
      </c>
      <c r="O8" s="12">
        <f t="shared" si="1"/>
        <v>461112119.82999998</v>
      </c>
      <c r="Q8" s="10" t="s">
        <v>14</v>
      </c>
      <c r="R8" s="27">
        <f>'JULY 23'!J9</f>
        <v>67577892</v>
      </c>
      <c r="S8" s="27">
        <f>'AUGUST 23'!J9</f>
        <v>70308906</v>
      </c>
      <c r="T8" s="27">
        <f>' SEP 23'!J9</f>
        <v>59112140</v>
      </c>
      <c r="U8" s="27">
        <f>'OCTOBER 23'!J9</f>
        <v>58749251.950000003</v>
      </c>
      <c r="V8" s="27">
        <f>'NOVEMBER 23'!J9</f>
        <v>60103084</v>
      </c>
      <c r="W8" s="27">
        <f>'DECEMBER 23'!J9</f>
        <v>60239249</v>
      </c>
      <c r="X8" s="41">
        <f>'JANUARY 24'!J10</f>
        <v>61011051.060000002</v>
      </c>
      <c r="Y8" s="41">
        <f>'FEBRUARY 24'!J10</f>
        <v>59460369.340000004</v>
      </c>
      <c r="Z8" s="41">
        <f>'MARCH 24'!I10</f>
        <v>61585059.359999999</v>
      </c>
      <c r="AA8" s="41">
        <f>'APRIL 24'!J10</f>
        <v>65014715</v>
      </c>
      <c r="AB8" s="41">
        <f>'MAY 24'!J9</f>
        <v>22302862.41</v>
      </c>
      <c r="AC8" s="41">
        <f>' Jun 2024'!J10+' Jun 2024'!J11</f>
        <v>68037361.340000004</v>
      </c>
      <c r="AD8" s="12">
        <f t="shared" si="0"/>
        <v>713501941.46000004</v>
      </c>
    </row>
    <row r="9" spans="2:31" x14ac:dyDescent="0.35">
      <c r="B9" s="8" t="s">
        <v>6</v>
      </c>
      <c r="C9" s="27">
        <f>'JULY 23'!H18</f>
        <v>16313618</v>
      </c>
      <c r="D9" s="27">
        <f>'AUGUST 23'!H18</f>
        <v>17949201</v>
      </c>
      <c r="E9" s="27">
        <f>' SEP 23'!H18</f>
        <v>16107025</v>
      </c>
      <c r="F9" s="27">
        <f>'OCTOBER 23'!H18</f>
        <v>16836417.809999999</v>
      </c>
      <c r="G9" s="27">
        <f>'NOVEMBER 23'!H18</f>
        <v>16100018</v>
      </c>
      <c r="H9" s="29">
        <f>'DECEMBER 23'!H18</f>
        <v>16611369</v>
      </c>
      <c r="I9" s="41">
        <f>'JANUARY 24'!H19</f>
        <v>17267898.559999999</v>
      </c>
      <c r="J9" s="41">
        <f>'FEBRUARY 24'!H19</f>
        <v>15613309.730000002</v>
      </c>
      <c r="K9" s="41">
        <f>'MARCH 24'!G20</f>
        <v>15487979.609999999</v>
      </c>
      <c r="L9" s="41">
        <f>'APRIL 24'!H20</f>
        <v>16680033</v>
      </c>
      <c r="M9" s="41">
        <f>'MAY 24'!H21</f>
        <v>18036950.509999998</v>
      </c>
      <c r="N9" s="41">
        <f>' Jun 2024'!H22</f>
        <v>18099380.509999998</v>
      </c>
      <c r="O9" s="12">
        <f t="shared" si="1"/>
        <v>201103200.72999999</v>
      </c>
      <c r="Q9" s="10" t="s">
        <v>15</v>
      </c>
      <c r="R9" s="27">
        <f>'JULY 23'!J10</f>
        <v>82899004</v>
      </c>
      <c r="S9" s="27">
        <f>'AUGUST 23'!J10</f>
        <v>79963260</v>
      </c>
      <c r="T9" s="27">
        <f>' SEP 23'!J10</f>
        <v>77531642</v>
      </c>
      <c r="U9" s="27">
        <f>'OCTOBER 23'!J10</f>
        <v>78425021.00999999</v>
      </c>
      <c r="V9" s="27">
        <f>'NOVEMBER 23'!J10</f>
        <v>78242819</v>
      </c>
      <c r="W9" s="27">
        <f>'DECEMBER 23'!J10</f>
        <v>78528922</v>
      </c>
      <c r="X9" s="41">
        <f>'JANUARY 24'!J11</f>
        <v>80590707.230000004</v>
      </c>
      <c r="Y9" s="41">
        <f>'FEBRUARY 24'!J11</f>
        <v>77272203.280000016</v>
      </c>
      <c r="Z9" s="41">
        <f>'MARCH 24'!I11</f>
        <v>79626559.629999995</v>
      </c>
      <c r="AA9" s="41">
        <f>'APRIL 24'!J11</f>
        <v>79283194</v>
      </c>
      <c r="AB9" s="41">
        <f>'MAY 24'!J10</f>
        <v>24591857.43</v>
      </c>
      <c r="AC9" s="41">
        <f>' Jun 2024'!J12</f>
        <v>77238811.930000007</v>
      </c>
      <c r="AD9" s="12">
        <f t="shared" si="0"/>
        <v>894194001.50999999</v>
      </c>
    </row>
    <row r="10" spans="2:31" ht="15" thickBot="1" x14ac:dyDescent="0.4">
      <c r="B10" s="36" t="s">
        <v>7</v>
      </c>
      <c r="C10" s="37">
        <f>'JULY 23'!I18</f>
        <v>47327703</v>
      </c>
      <c r="D10" s="37">
        <f>'AUGUST 23'!I18</f>
        <v>46795588</v>
      </c>
      <c r="E10" s="37">
        <f>' SEP 23'!I18</f>
        <v>45682701</v>
      </c>
      <c r="F10" s="37">
        <f>'OCTOBER 23'!I18</f>
        <v>46940138.420000002</v>
      </c>
      <c r="G10" s="37">
        <f>'NOVEMBER 23'!I18</f>
        <v>46355536</v>
      </c>
      <c r="H10" s="37">
        <f>'DECEMBER 23'!I18</f>
        <v>45332784</v>
      </c>
      <c r="I10" s="43">
        <f>'JANUARY 24'!I19</f>
        <v>47301984.18</v>
      </c>
      <c r="J10" s="42">
        <f>'FEBRUARY 24'!I19</f>
        <v>43829182.419999994</v>
      </c>
      <c r="K10" s="43">
        <f>'MARCH 24'!H20</f>
        <v>46391999.390000001</v>
      </c>
      <c r="L10" s="43">
        <f>'APRIL 24'!I20</f>
        <v>45718367</v>
      </c>
      <c r="M10" s="43">
        <f>'MAY 24'!I21</f>
        <v>45323187.540000007</v>
      </c>
      <c r="N10" s="43">
        <f>' Jun 2024'!I22</f>
        <v>49772199.350000009</v>
      </c>
      <c r="O10" s="12">
        <f t="shared" si="1"/>
        <v>556771370.30000007</v>
      </c>
      <c r="Q10" s="10" t="s">
        <v>16</v>
      </c>
      <c r="R10" s="27">
        <f>'JULY 23'!J11</f>
        <v>124275704</v>
      </c>
      <c r="S10" s="27">
        <f>'AUGUST 23'!J11</f>
        <v>122344282</v>
      </c>
      <c r="T10" s="27">
        <f>' SEP 23'!J11</f>
        <v>127065321</v>
      </c>
      <c r="U10" s="27">
        <f>'OCTOBER 23'!J11</f>
        <v>125834633.80000001</v>
      </c>
      <c r="V10" s="27">
        <f>'NOVEMBER 23'!J11</f>
        <v>125140321</v>
      </c>
      <c r="W10" s="27">
        <f>'DECEMBER 23'!J11</f>
        <v>122986706</v>
      </c>
      <c r="X10" s="41">
        <f>'JANUARY 24'!J12</f>
        <v>129597106.84999999</v>
      </c>
      <c r="Y10" s="41">
        <f>'FEBRUARY 24'!J12</f>
        <v>124737316.83999999</v>
      </c>
      <c r="Z10" s="41">
        <f>'MARCH 24'!I12</f>
        <v>127987022.31000002</v>
      </c>
      <c r="AA10" s="41">
        <f>'APRIL 24'!J12</f>
        <v>128201801</v>
      </c>
      <c r="AB10" s="41">
        <f>'MAY 24'!J11+'MAY 24'!J19</f>
        <v>233196876.02999997</v>
      </c>
      <c r="AC10" s="41">
        <f>' Jun 2024'!J13</f>
        <v>121720299.56999999</v>
      </c>
      <c r="AD10" s="12">
        <f t="shared" si="0"/>
        <v>1613087390.3999999</v>
      </c>
    </row>
    <row r="11" spans="2:31" ht="15" thickBot="1" x14ac:dyDescent="0.4">
      <c r="B11" s="14"/>
      <c r="C11" s="38">
        <f>SUM(C3:C10)</f>
        <v>881006242</v>
      </c>
      <c r="D11" s="38">
        <f t="shared" ref="D11:N11" si="2">SUM(D3:D10)</f>
        <v>885172361</v>
      </c>
      <c r="E11" s="38">
        <f t="shared" si="2"/>
        <v>874349578</v>
      </c>
      <c r="F11" s="38">
        <f t="shared" si="2"/>
        <v>877483793.02999985</v>
      </c>
      <c r="G11" s="38">
        <f t="shared" si="2"/>
        <v>859433340</v>
      </c>
      <c r="H11" s="38">
        <f t="shared" si="2"/>
        <v>828341231</v>
      </c>
      <c r="I11" s="38">
        <f t="shared" si="2"/>
        <v>881366810.7099998</v>
      </c>
      <c r="J11" s="38">
        <f t="shared" si="2"/>
        <v>854008912.75999987</v>
      </c>
      <c r="K11" s="38">
        <f t="shared" si="2"/>
        <v>878930621.45000005</v>
      </c>
      <c r="L11" s="38">
        <f t="shared" si="2"/>
        <v>883017216</v>
      </c>
      <c r="M11" s="38">
        <f t="shared" si="2"/>
        <v>892426413.13999987</v>
      </c>
      <c r="N11" s="38">
        <f t="shared" si="2"/>
        <v>877379915.90999997</v>
      </c>
      <c r="O11" s="38">
        <f>SUM(O3:O10)</f>
        <v>10472916434.999998</v>
      </c>
      <c r="Q11" s="10" t="s">
        <v>22</v>
      </c>
      <c r="R11" s="27">
        <f>'JULY 23'!J12</f>
        <v>29097</v>
      </c>
      <c r="S11" s="27">
        <f>'AUGUST 23'!J12</f>
        <v>58169</v>
      </c>
      <c r="T11" s="27">
        <f>' SEP 23'!J12</f>
        <v>48118</v>
      </c>
      <c r="U11" s="27">
        <f>'OCTOBER 23'!J12</f>
        <v>50399.1</v>
      </c>
      <c r="V11" s="27">
        <f>'NOVEMBER 23'!J12</f>
        <v>54153</v>
      </c>
      <c r="W11" s="27">
        <f>'DECEMBER 23'!J12</f>
        <v>75729</v>
      </c>
      <c r="X11" s="41">
        <f>'JANUARY 24'!J13</f>
        <v>168195.57</v>
      </c>
      <c r="Y11" s="41">
        <f>'FEBRUARY 24'!J13</f>
        <v>95904.840000000011</v>
      </c>
      <c r="Z11" s="41">
        <f>'MARCH 24'!I13</f>
        <v>94398.68</v>
      </c>
      <c r="AA11" s="41">
        <f>'APRIL 24'!J13</f>
        <v>291216</v>
      </c>
      <c r="AB11" s="41">
        <f>'MAY 24'!J12</f>
        <v>61295.639999999992</v>
      </c>
      <c r="AC11" s="41">
        <f>' Jun 2024'!J14+' Jun 2024'!J15</f>
        <v>228895.8</v>
      </c>
      <c r="AD11" s="12">
        <f t="shared" si="0"/>
        <v>1255571.6299999999</v>
      </c>
      <c r="AE11" s="35"/>
    </row>
    <row r="12" spans="2:31" ht="15" thickBot="1" x14ac:dyDescent="0.4">
      <c r="Q12" s="10" t="s">
        <v>17</v>
      </c>
      <c r="R12" s="27">
        <f>'JULY 23'!J13</f>
        <v>6482656</v>
      </c>
      <c r="S12" s="27">
        <f>'AUGUST 23'!J13</f>
        <v>7776928</v>
      </c>
      <c r="T12" s="27">
        <f>' SEP 23'!J13</f>
        <v>6351929</v>
      </c>
      <c r="U12" s="27">
        <f>'OCTOBER 23'!J13</f>
        <v>6438587.3399999999</v>
      </c>
      <c r="V12" s="27">
        <f>'NOVEMBER 23'!J13</f>
        <v>6326186</v>
      </c>
      <c r="W12" s="27">
        <f>'DECEMBER 23'!J13</f>
        <v>4139330</v>
      </c>
      <c r="X12" s="41">
        <f>'JANUARY 24'!J14</f>
        <v>5070773.6500000004</v>
      </c>
      <c r="Y12" s="41">
        <f>'FEBRUARY 24'!J14</f>
        <v>6251819.8300000001</v>
      </c>
      <c r="Z12" s="41">
        <f>'MARCH 24'!I14</f>
        <v>6366522.9499999993</v>
      </c>
      <c r="AA12" s="41">
        <f>'APRIL 24'!J14</f>
        <v>7052299</v>
      </c>
      <c r="AB12" s="41">
        <f>'MAY 24'!J13</f>
        <v>7466753.29</v>
      </c>
      <c r="AC12" s="41">
        <f>' Jun 2024'!J16</f>
        <v>10963085.179999998</v>
      </c>
      <c r="AD12" s="12">
        <f t="shared" si="0"/>
        <v>80686870.239999995</v>
      </c>
    </row>
    <row r="13" spans="2:31" ht="15" thickBot="1" x14ac:dyDescent="0.4">
      <c r="B13" s="14"/>
      <c r="C13" s="15" t="s">
        <v>23</v>
      </c>
      <c r="D13" s="15" t="s">
        <v>24</v>
      </c>
      <c r="E13" s="15" t="s">
        <v>25</v>
      </c>
      <c r="F13" s="15" t="s">
        <v>26</v>
      </c>
      <c r="G13" s="15" t="s">
        <v>27</v>
      </c>
      <c r="H13" s="15" t="s">
        <v>28</v>
      </c>
      <c r="I13" s="15" t="s">
        <v>38</v>
      </c>
      <c r="J13" s="15" t="s">
        <v>39</v>
      </c>
      <c r="K13" s="15" t="s">
        <v>40</v>
      </c>
      <c r="L13" s="15" t="s">
        <v>41</v>
      </c>
      <c r="M13" s="15" t="s">
        <v>42</v>
      </c>
      <c r="N13" s="15" t="s">
        <v>43</v>
      </c>
      <c r="O13" s="16" t="s">
        <v>29</v>
      </c>
      <c r="Q13" s="10" t="s">
        <v>18</v>
      </c>
      <c r="R13" s="27">
        <f>'JULY 23'!J14</f>
        <v>5780140</v>
      </c>
      <c r="S13" s="27">
        <f>'AUGUST 23'!J14</f>
        <v>5585724</v>
      </c>
      <c r="T13" s="27">
        <f>' SEP 23'!J14</f>
        <v>5387029</v>
      </c>
      <c r="U13" s="27">
        <f>'OCTOBER 23'!J14</f>
        <v>5287658.6700000009</v>
      </c>
      <c r="V13" s="27">
        <f>'NOVEMBER 23'!J14</f>
        <v>5320878</v>
      </c>
      <c r="W13" s="27">
        <f>'DECEMBER 23'!J14</f>
        <v>5254526</v>
      </c>
      <c r="X13" s="41">
        <f>'JANUARY 24'!J15</f>
        <v>5620107.2800000003</v>
      </c>
      <c r="Y13" s="41">
        <f>'FEBRUARY 24'!J15</f>
        <v>5938566.5999999996</v>
      </c>
      <c r="Z13" s="41">
        <f>'MARCH 24'!I15</f>
        <v>5608731.4700000007</v>
      </c>
      <c r="AA13" s="41">
        <f>'APRIL 24'!J15</f>
        <v>5617427</v>
      </c>
      <c r="AB13" s="41">
        <f>'MAY 24'!J14</f>
        <v>4304723.97</v>
      </c>
      <c r="AC13" s="41">
        <f>' Jun 2024'!J17</f>
        <v>5822869.7200000007</v>
      </c>
      <c r="AD13" s="12">
        <f t="shared" si="0"/>
        <v>65528381.710000001</v>
      </c>
    </row>
    <row r="14" spans="2:31" x14ac:dyDescent="0.35">
      <c r="B14" s="10" t="s">
        <v>31</v>
      </c>
      <c r="C14" s="11">
        <f>(C3+C8)/1000000</f>
        <v>117.81217100000001</v>
      </c>
      <c r="D14" s="11">
        <f t="shared" ref="D14:O14" si="3">(D3+D8)/1000000</f>
        <v>119.23844099999999</v>
      </c>
      <c r="E14" s="11">
        <f t="shared" si="3"/>
        <v>115.902497</v>
      </c>
      <c r="F14" s="11">
        <f t="shared" si="3"/>
        <v>118.31336383</v>
      </c>
      <c r="G14" s="11">
        <f t="shared" si="3"/>
        <v>119.073835</v>
      </c>
      <c r="H14" s="11">
        <f>(H3+H8)/1000000</f>
        <v>115.13678</v>
      </c>
      <c r="I14" s="11">
        <f>(I3+I8)/1000000</f>
        <v>120.00641001000002</v>
      </c>
      <c r="J14" s="11">
        <f t="shared" si="3"/>
        <v>113.67258860000001</v>
      </c>
      <c r="K14" s="11">
        <f t="shared" si="3"/>
        <v>121.32101078999999</v>
      </c>
      <c r="L14" s="11">
        <f t="shared" si="3"/>
        <v>123.23069700000001</v>
      </c>
      <c r="M14" s="11">
        <f t="shared" si="3"/>
        <v>123.31148393000001</v>
      </c>
      <c r="N14" s="11">
        <f t="shared" si="3"/>
        <v>124.20929287</v>
      </c>
      <c r="O14" s="39">
        <f t="shared" si="3"/>
        <v>1431.22857103</v>
      </c>
      <c r="P14" s="17">
        <f t="shared" ref="P14:P20" si="4">O14/$O$21</f>
        <v>0.13665998195563756</v>
      </c>
      <c r="Q14" s="10" t="s">
        <v>19</v>
      </c>
      <c r="R14" s="27">
        <f>'JULY 23'!J15</f>
        <v>128207078</v>
      </c>
      <c r="S14" s="27">
        <f>'AUGUST 23'!J15</f>
        <v>127468382</v>
      </c>
      <c r="T14" s="27">
        <f>' SEP 23'!J15</f>
        <v>131526036</v>
      </c>
      <c r="U14" s="27">
        <f>'OCTOBER 23'!J15</f>
        <v>132010433.73</v>
      </c>
      <c r="V14" s="27">
        <f>'NOVEMBER 23'!J15</f>
        <v>128368139</v>
      </c>
      <c r="W14" s="27">
        <f>'DECEMBER 23'!J15</f>
        <v>125329466</v>
      </c>
      <c r="X14" s="41">
        <f>'JANUARY 24'!J16</f>
        <v>126520378.38</v>
      </c>
      <c r="Y14" s="41">
        <f>'FEBRUARY 24'!J16</f>
        <v>129287406.53</v>
      </c>
      <c r="Z14" s="41">
        <f>'MARCH 24'!I16</f>
        <v>132868436.58</v>
      </c>
      <c r="AA14" s="41">
        <f>'APRIL 24'!J16</f>
        <v>140060908</v>
      </c>
      <c r="AB14" s="41">
        <f>'MAY 24'!J15+'MAY 24'!J20</f>
        <v>131848653.98</v>
      </c>
      <c r="AC14" s="41">
        <f>' Jun 2024'!J18</f>
        <v>135815364.06999999</v>
      </c>
      <c r="AD14" s="12">
        <f t="shared" si="0"/>
        <v>1569310682.27</v>
      </c>
    </row>
    <row r="15" spans="2:31" x14ac:dyDescent="0.35">
      <c r="B15" s="8" t="s">
        <v>1</v>
      </c>
      <c r="C15" s="11">
        <f t="shared" ref="C15:N15" si="5">C4/1000000</f>
        <v>159.895736</v>
      </c>
      <c r="D15" s="11">
        <f t="shared" si="5"/>
        <v>154.001667</v>
      </c>
      <c r="E15" s="11">
        <f t="shared" si="5"/>
        <v>156.699354</v>
      </c>
      <c r="F15" s="11">
        <f t="shared" si="5"/>
        <v>155.20700946999997</v>
      </c>
      <c r="G15" s="11">
        <f t="shared" si="5"/>
        <v>149.25811899999999</v>
      </c>
      <c r="H15" s="11">
        <f t="shared" si="5"/>
        <v>154.98488800000001</v>
      </c>
      <c r="I15" s="11">
        <f t="shared" si="5"/>
        <v>170.75593706000001</v>
      </c>
      <c r="J15" s="11">
        <f t="shared" si="5"/>
        <v>158.32971472999998</v>
      </c>
      <c r="K15" s="11">
        <f t="shared" si="5"/>
        <v>170.71060479999997</v>
      </c>
      <c r="L15" s="11">
        <f t="shared" si="5"/>
        <v>167.18699799999999</v>
      </c>
      <c r="M15" s="11">
        <f t="shared" si="5"/>
        <v>163.30335136000002</v>
      </c>
      <c r="N15" s="11">
        <f t="shared" si="5"/>
        <v>156.64546512999999</v>
      </c>
      <c r="O15" s="13">
        <f>SUM(C15:N15)</f>
        <v>1916.9788445500001</v>
      </c>
      <c r="P15" s="17">
        <f t="shared" si="4"/>
        <v>0.18304154878420931</v>
      </c>
      <c r="Q15" s="10" t="s">
        <v>20</v>
      </c>
      <c r="R15" s="27">
        <f>'JULY 23'!J16</f>
        <v>309</v>
      </c>
      <c r="S15" s="27">
        <f>'AUGUST 23'!J16</f>
        <v>306</v>
      </c>
      <c r="T15" s="27">
        <f>' SEP 23'!J16</f>
        <v>215</v>
      </c>
      <c r="U15" s="27">
        <f>'OCTOBER 23'!J16</f>
        <v>319.43</v>
      </c>
      <c r="V15" s="27">
        <f>'NOVEMBER 23'!J16</f>
        <v>325</v>
      </c>
      <c r="W15" s="27">
        <f>'DECEMBER 23'!J16</f>
        <v>268</v>
      </c>
      <c r="X15" s="41">
        <f>'JANUARY 24'!J17</f>
        <v>1213.08</v>
      </c>
      <c r="Y15" s="41">
        <f>'FEBRUARY 24'!J17</f>
        <v>756.72</v>
      </c>
      <c r="Z15" s="41">
        <f>'MARCH 24'!I17</f>
        <v>692.56999999999994</v>
      </c>
      <c r="AA15" s="41">
        <f>'APRIL 24'!J17+'APRIL 24'!J19</f>
        <v>2323</v>
      </c>
      <c r="AB15" s="41">
        <f>'MAY 24'!J18</f>
        <v>781</v>
      </c>
      <c r="AC15" s="41">
        <f>' Jun 2024'!J19+' Jun 2024'!J21</f>
        <v>2092.7999999999997</v>
      </c>
      <c r="AD15" s="12">
        <f t="shared" si="0"/>
        <v>9601.6</v>
      </c>
    </row>
    <row r="16" spans="2:31" ht="15" thickBot="1" x14ac:dyDescent="0.4">
      <c r="B16" s="8" t="s">
        <v>2</v>
      </c>
      <c r="C16" s="11">
        <f t="shared" ref="C16:N16" si="6">C5/1000000</f>
        <v>58.489952000000002</v>
      </c>
      <c r="D16" s="11">
        <f t="shared" si="6"/>
        <v>56.855550999999998</v>
      </c>
      <c r="E16" s="11">
        <f t="shared" si="6"/>
        <v>57.195383</v>
      </c>
      <c r="F16" s="11">
        <f t="shared" si="6"/>
        <v>54.992042600000005</v>
      </c>
      <c r="G16" s="11">
        <f t="shared" si="6"/>
        <v>53.918837000000003</v>
      </c>
      <c r="H16" s="11">
        <f t="shared" si="6"/>
        <v>55.311514000000003</v>
      </c>
      <c r="I16" s="11">
        <f t="shared" si="6"/>
        <v>57.623381149999993</v>
      </c>
      <c r="J16" s="11">
        <f t="shared" si="6"/>
        <v>56.231187439999999</v>
      </c>
      <c r="K16" s="11">
        <f t="shared" si="6"/>
        <v>57.185745829999995</v>
      </c>
      <c r="L16" s="11">
        <f t="shared" si="6"/>
        <v>56.541625000000003</v>
      </c>
      <c r="M16" s="11">
        <f t="shared" si="6"/>
        <v>57.271107430000001</v>
      </c>
      <c r="N16" s="11">
        <f t="shared" si="6"/>
        <v>58.136414090000002</v>
      </c>
      <c r="O16" s="13">
        <f t="shared" ref="O16:O20" si="7">SUM(C16:N16)</f>
        <v>679.75274053999999</v>
      </c>
      <c r="P16" s="17">
        <f t="shared" si="4"/>
        <v>6.4905773359204694E-2</v>
      </c>
      <c r="Q16" s="9" t="s">
        <v>21</v>
      </c>
      <c r="R16" s="28">
        <f>'JULY 23'!J17</f>
        <v>11991502</v>
      </c>
      <c r="S16" s="28">
        <f>'AUGUST 23'!J17</f>
        <v>12845123</v>
      </c>
      <c r="T16" s="28">
        <f>' SEP 23'!J17</f>
        <v>9874978</v>
      </c>
      <c r="U16" s="28">
        <f>'OCTOBER 23'!J17</f>
        <v>5426814</v>
      </c>
      <c r="V16" s="28">
        <f>'NOVEMBER 23'!J17</f>
        <v>9386277</v>
      </c>
      <c r="W16" s="28">
        <f>'DECEMBER 23'!J17</f>
        <v>6950425</v>
      </c>
      <c r="X16" s="41">
        <f>'JANUARY 24'!J18</f>
        <v>7249362.6099999994</v>
      </c>
      <c r="Y16" s="41">
        <f>'FEBRUARY 24'!J18</f>
        <v>6497944.7800000003</v>
      </c>
      <c r="Z16" s="41">
        <f>'MARCH 24'!I18</f>
        <v>6358486.9000000004</v>
      </c>
      <c r="AA16" s="41">
        <f>'APRIL 24'!J18</f>
        <v>7064347</v>
      </c>
      <c r="AB16" s="41">
        <f>'MAY 24'!J17</f>
        <v>10097266.390000001</v>
      </c>
      <c r="AC16" s="41">
        <f>' Jun 2024'!J20</f>
        <v>9861287.7100000009</v>
      </c>
      <c r="AD16" s="12">
        <f t="shared" si="0"/>
        <v>103603814.39000002</v>
      </c>
    </row>
    <row r="17" spans="2:31" ht="15" thickBot="1" x14ac:dyDescent="0.4">
      <c r="B17" s="8" t="s">
        <v>3</v>
      </c>
      <c r="C17" s="11">
        <f t="shared" ref="C17:N17" si="8">C6/1000000</f>
        <v>383.97154999999998</v>
      </c>
      <c r="D17" s="11">
        <f t="shared" si="8"/>
        <v>392.64142700000002</v>
      </c>
      <c r="E17" s="11">
        <f t="shared" si="8"/>
        <v>388.627273</v>
      </c>
      <c r="F17" s="11">
        <f t="shared" si="8"/>
        <v>388.63906095999994</v>
      </c>
      <c r="G17" s="11">
        <f t="shared" si="8"/>
        <v>383.32215600000001</v>
      </c>
      <c r="H17" s="11">
        <f t="shared" si="8"/>
        <v>356.74403100000001</v>
      </c>
      <c r="I17" s="11">
        <f t="shared" si="8"/>
        <v>377.54431862999996</v>
      </c>
      <c r="J17" s="11">
        <f t="shared" si="8"/>
        <v>375.47553848999996</v>
      </c>
      <c r="K17" s="11">
        <f t="shared" si="8"/>
        <v>374.98501029000005</v>
      </c>
      <c r="L17" s="11">
        <f t="shared" si="8"/>
        <v>383.07238999999998</v>
      </c>
      <c r="M17" s="11">
        <f t="shared" si="8"/>
        <v>391.20034956000001</v>
      </c>
      <c r="N17" s="11">
        <f t="shared" si="8"/>
        <v>375.55445216000004</v>
      </c>
      <c r="O17" s="13">
        <f t="shared" si="7"/>
        <v>4571.7775570900003</v>
      </c>
      <c r="P17" s="17">
        <f t="shared" si="4"/>
        <v>0.43653337496433486</v>
      </c>
      <c r="R17" s="3">
        <f>SUM(R2:R16)</f>
        <v>881006242</v>
      </c>
      <c r="S17" s="3">
        <f t="shared" ref="S17:AC17" si="9">SUM(S2:S16)</f>
        <v>885172361</v>
      </c>
      <c r="T17" s="3">
        <f t="shared" si="9"/>
        <v>874349578</v>
      </c>
      <c r="U17" s="32">
        <f t="shared" si="9"/>
        <v>877483793.02999997</v>
      </c>
      <c r="V17" s="32">
        <f t="shared" si="9"/>
        <v>859433340</v>
      </c>
      <c r="W17" s="32">
        <f t="shared" si="9"/>
        <v>828341231</v>
      </c>
      <c r="X17" s="32">
        <f t="shared" si="9"/>
        <v>881366810.71000004</v>
      </c>
      <c r="Y17" s="32">
        <f t="shared" si="9"/>
        <v>854008912.76000011</v>
      </c>
      <c r="Z17" s="32">
        <f t="shared" si="9"/>
        <v>878929506.45000017</v>
      </c>
      <c r="AA17" s="32">
        <f t="shared" si="9"/>
        <v>883017216</v>
      </c>
      <c r="AB17" s="32">
        <f t="shared" si="9"/>
        <v>892426413.13999999</v>
      </c>
      <c r="AC17" s="32">
        <f t="shared" si="9"/>
        <v>877379915.90999985</v>
      </c>
      <c r="AD17" s="3">
        <f>SUM(AD2:AD16)</f>
        <v>10472915319.999998</v>
      </c>
    </row>
    <row r="18" spans="2:31" ht="15" thickBot="1" x14ac:dyDescent="0.4">
      <c r="B18" s="8" t="s">
        <v>4</v>
      </c>
      <c r="C18" s="11">
        <f t="shared" ref="C18:N18" si="10">C7/1000000</f>
        <v>97.195511999999994</v>
      </c>
      <c r="D18" s="11">
        <f t="shared" si="10"/>
        <v>97.690486000000007</v>
      </c>
      <c r="E18" s="11">
        <f t="shared" si="10"/>
        <v>94.135345000000001</v>
      </c>
      <c r="F18" s="11">
        <f t="shared" si="10"/>
        <v>96.555759940000002</v>
      </c>
      <c r="G18" s="11">
        <f t="shared" si="10"/>
        <v>91.404838999999996</v>
      </c>
      <c r="H18" s="11">
        <f t="shared" si="10"/>
        <v>84.219864999999999</v>
      </c>
      <c r="I18" s="11">
        <f t="shared" si="10"/>
        <v>90.866881119999988</v>
      </c>
      <c r="J18" s="11">
        <f t="shared" si="10"/>
        <v>90.85739135</v>
      </c>
      <c r="K18" s="11">
        <f t="shared" si="10"/>
        <v>92.848270740000004</v>
      </c>
      <c r="L18" s="11">
        <f t="shared" si="10"/>
        <v>90.587106000000006</v>
      </c>
      <c r="M18" s="11">
        <f t="shared" si="10"/>
        <v>93.979982809999996</v>
      </c>
      <c r="N18" s="11">
        <f t="shared" si="10"/>
        <v>94.96271179999998</v>
      </c>
      <c r="O18" s="13">
        <f t="shared" si="7"/>
        <v>1115.3041507600001</v>
      </c>
      <c r="P18" s="17">
        <f t="shared" si="4"/>
        <v>0.10649413252575045</v>
      </c>
      <c r="Q18" s="14"/>
      <c r="R18" s="15" t="s">
        <v>23</v>
      </c>
      <c r="S18" s="15" t="s">
        <v>24</v>
      </c>
      <c r="T18" s="15" t="s">
        <v>25</v>
      </c>
      <c r="U18" s="15" t="s">
        <v>26</v>
      </c>
      <c r="V18" s="15" t="s">
        <v>27</v>
      </c>
      <c r="W18" s="15" t="s">
        <v>28</v>
      </c>
      <c r="X18" s="15"/>
      <c r="Y18" s="15"/>
      <c r="Z18" s="15"/>
      <c r="AA18" s="15"/>
      <c r="AB18" s="15"/>
      <c r="AC18" s="15"/>
      <c r="AD18" s="15" t="s">
        <v>29</v>
      </c>
    </row>
    <row r="19" spans="2:31" x14ac:dyDescent="0.35">
      <c r="B19" s="8" t="s">
        <v>6</v>
      </c>
      <c r="C19" s="11">
        <f t="shared" ref="C19:N20" si="11">C9/1000000</f>
        <v>16.313618000000002</v>
      </c>
      <c r="D19" s="11">
        <f t="shared" si="11"/>
        <v>17.949200999999999</v>
      </c>
      <c r="E19" s="11">
        <f t="shared" si="11"/>
        <v>16.107025</v>
      </c>
      <c r="F19" s="11">
        <f t="shared" si="11"/>
        <v>16.83641781</v>
      </c>
      <c r="G19" s="11">
        <f t="shared" si="11"/>
        <v>16.100017999999999</v>
      </c>
      <c r="H19" s="11">
        <f t="shared" si="11"/>
        <v>16.611369</v>
      </c>
      <c r="I19" s="11">
        <f t="shared" si="11"/>
        <v>17.267898559999999</v>
      </c>
      <c r="J19" s="11">
        <f t="shared" si="11"/>
        <v>15.613309730000003</v>
      </c>
      <c r="K19" s="11">
        <f t="shared" si="11"/>
        <v>15.48797961</v>
      </c>
      <c r="L19" s="11">
        <f t="shared" si="11"/>
        <v>16.680033000000002</v>
      </c>
      <c r="M19" s="11">
        <f t="shared" si="11"/>
        <v>18.036950509999997</v>
      </c>
      <c r="N19" s="11">
        <f t="shared" si="11"/>
        <v>18.09938051</v>
      </c>
      <c r="O19" s="13">
        <f t="shared" si="7"/>
        <v>201.10320073</v>
      </c>
      <c r="P19" s="17">
        <f t="shared" si="4"/>
        <v>1.9202215732183486E-2</v>
      </c>
      <c r="Q19" s="10" t="s">
        <v>8</v>
      </c>
      <c r="R19" s="18">
        <f t="shared" ref="R19:AC33" si="12">R2/1000000</f>
        <v>153.37864200000001</v>
      </c>
      <c r="S19" s="18">
        <f t="shared" si="12"/>
        <v>155.89957899999999</v>
      </c>
      <c r="T19" s="18">
        <f t="shared" si="12"/>
        <v>153.93740099999999</v>
      </c>
      <c r="U19" s="18">
        <f t="shared" si="12"/>
        <v>160.16307800000001</v>
      </c>
      <c r="V19" s="18">
        <f t="shared" si="12"/>
        <v>153.13722999999999</v>
      </c>
      <c r="W19" s="18">
        <f t="shared" si="12"/>
        <v>146.720506</v>
      </c>
      <c r="X19" s="18">
        <f t="shared" si="12"/>
        <v>160.74710899999999</v>
      </c>
      <c r="Y19" s="18">
        <f t="shared" si="12"/>
        <v>155.64055200000001</v>
      </c>
      <c r="Z19" s="18">
        <f t="shared" si="12"/>
        <v>158.19423800000001</v>
      </c>
      <c r="AA19" s="18">
        <f t="shared" si="12"/>
        <v>148.91279399999999</v>
      </c>
      <c r="AB19" s="18">
        <f t="shared" si="12"/>
        <v>151.32522299999999</v>
      </c>
      <c r="AC19" s="18">
        <f t="shared" si="12"/>
        <v>146.83910778999999</v>
      </c>
      <c r="AD19" s="34">
        <f>SUM(R19:AC19)</f>
        <v>1844.8954597900004</v>
      </c>
      <c r="AE19" s="17">
        <f>AD19/AD34</f>
        <v>0.17615872977286715</v>
      </c>
    </row>
    <row r="20" spans="2:31" ht="15" thickBot="1" x14ac:dyDescent="0.4">
      <c r="B20" s="9" t="s">
        <v>7</v>
      </c>
      <c r="C20" s="28">
        <f t="shared" si="11"/>
        <v>47.327703</v>
      </c>
      <c r="D20" s="28">
        <f t="shared" si="11"/>
        <v>46.795588000000002</v>
      </c>
      <c r="E20" s="28">
        <f t="shared" si="11"/>
        <v>45.682701000000002</v>
      </c>
      <c r="F20" s="28">
        <f t="shared" si="11"/>
        <v>46.940138420000004</v>
      </c>
      <c r="G20" s="28">
        <f t="shared" si="11"/>
        <v>46.355536000000001</v>
      </c>
      <c r="H20" s="28">
        <f t="shared" si="11"/>
        <v>45.332783999999997</v>
      </c>
      <c r="I20" s="28">
        <f t="shared" si="11"/>
        <v>47.301984179999998</v>
      </c>
      <c r="J20" s="28">
        <f t="shared" si="11"/>
        <v>43.829182419999995</v>
      </c>
      <c r="K20" s="28">
        <f t="shared" si="11"/>
        <v>46.391999390000002</v>
      </c>
      <c r="L20" s="28">
        <f t="shared" si="11"/>
        <v>45.718367000000001</v>
      </c>
      <c r="M20" s="28">
        <f t="shared" si="11"/>
        <v>45.323187540000006</v>
      </c>
      <c r="N20" s="28">
        <f t="shared" si="11"/>
        <v>49.772199350000008</v>
      </c>
      <c r="O20" s="13">
        <f t="shared" si="7"/>
        <v>556.77137030000006</v>
      </c>
      <c r="P20" s="17">
        <f t="shared" si="4"/>
        <v>5.3162972678679643E-2</v>
      </c>
      <c r="Q20" s="10" t="s">
        <v>9</v>
      </c>
      <c r="R20" s="18">
        <f t="shared" si="12"/>
        <v>114.45428800000001</v>
      </c>
      <c r="S20" s="18">
        <f t="shared" si="12"/>
        <v>115.87195699999999</v>
      </c>
      <c r="T20" s="18">
        <f t="shared" si="12"/>
        <v>119.35653499999999</v>
      </c>
      <c r="U20" s="18">
        <f t="shared" si="12"/>
        <v>123.463927</v>
      </c>
      <c r="V20" s="18">
        <f t="shared" si="12"/>
        <v>120.53612699999999</v>
      </c>
      <c r="W20" s="18">
        <f t="shared" si="12"/>
        <v>112.320483</v>
      </c>
      <c r="X20" s="18">
        <f t="shared" si="12"/>
        <v>121.73403500000001</v>
      </c>
      <c r="Y20" s="18">
        <f t="shared" si="12"/>
        <v>116.703315</v>
      </c>
      <c r="Z20" s="18">
        <f t="shared" si="12"/>
        <v>122.48150699999999</v>
      </c>
      <c r="AA20" s="18">
        <f t="shared" si="12"/>
        <v>118.713982</v>
      </c>
      <c r="AB20" s="18">
        <f t="shared" si="12"/>
        <v>122.660045</v>
      </c>
      <c r="AC20" s="18">
        <f t="shared" si="12"/>
        <v>119.43267899999999</v>
      </c>
      <c r="AD20" s="34">
        <f t="shared" ref="AD20:AD33" si="13">SUM(R20:AC20)</f>
        <v>1427.7288799999999</v>
      </c>
      <c r="AE20" s="17">
        <f>AD20/AD34</f>
        <v>0.13632583061886153</v>
      </c>
    </row>
    <row r="21" spans="2:31" x14ac:dyDescent="0.35">
      <c r="O21" s="3">
        <f>SUM(O14:O20)</f>
        <v>10472.916435000001</v>
      </c>
      <c r="Q21" s="10" t="s">
        <v>10</v>
      </c>
      <c r="R21" s="18">
        <f t="shared" si="12"/>
        <v>64.856689000000003</v>
      </c>
      <c r="S21" s="18">
        <f t="shared" si="12"/>
        <v>60.401667000000003</v>
      </c>
      <c r="T21" s="18">
        <f t="shared" si="12"/>
        <v>57.847189999999998</v>
      </c>
      <c r="U21" s="18">
        <f t="shared" si="12"/>
        <v>60.592927000000003</v>
      </c>
      <c r="V21" s="18">
        <f t="shared" si="12"/>
        <v>57.494414999999996</v>
      </c>
      <c r="W21" s="18">
        <f t="shared" si="12"/>
        <v>56.564283000000003</v>
      </c>
      <c r="X21" s="18">
        <f t="shared" ref="X21:AC21" si="14">X4/1000000</f>
        <v>64.261903000000004</v>
      </c>
      <c r="Y21" s="18">
        <f t="shared" si="14"/>
        <v>55.781471000000003</v>
      </c>
      <c r="Z21" s="18">
        <f t="shared" si="14"/>
        <v>65.012317999999993</v>
      </c>
      <c r="AA21" s="18">
        <f t="shared" si="14"/>
        <v>62.825144999999999</v>
      </c>
      <c r="AB21" s="18">
        <f t="shared" si="14"/>
        <v>64.855770000000007</v>
      </c>
      <c r="AC21" s="18">
        <f t="shared" si="14"/>
        <v>65.386982000000003</v>
      </c>
      <c r="AD21" s="34">
        <f t="shared" si="13"/>
        <v>735.88076000000001</v>
      </c>
      <c r="AE21" s="17">
        <f>AD21/AD34</f>
        <v>7.0265130340039839E-2</v>
      </c>
    </row>
    <row r="22" spans="2:31" x14ac:dyDescent="0.35">
      <c r="Q22" s="10" t="s">
        <v>11</v>
      </c>
      <c r="R22" s="18">
        <f t="shared" si="12"/>
        <v>61.265897000000002</v>
      </c>
      <c r="S22" s="18">
        <f t="shared" si="12"/>
        <v>69.857810000000001</v>
      </c>
      <c r="T22" s="18">
        <f t="shared" si="12"/>
        <v>68.890911000000003</v>
      </c>
      <c r="U22" s="18">
        <f t="shared" si="12"/>
        <v>68.318540999999996</v>
      </c>
      <c r="V22" s="18">
        <f t="shared" si="12"/>
        <v>63.416781</v>
      </c>
      <c r="W22" s="18">
        <f t="shared" si="12"/>
        <v>54.576891000000003</v>
      </c>
      <c r="X22" s="18">
        <f t="shared" ref="X22:AC22" si="15">X5/1000000</f>
        <v>60.735202999999998</v>
      </c>
      <c r="Y22" s="18">
        <f t="shared" si="15"/>
        <v>64.759139000000005</v>
      </c>
      <c r="Z22" s="18">
        <f t="shared" si="15"/>
        <v>56.569609999999997</v>
      </c>
      <c r="AA22" s="18">
        <f t="shared" si="15"/>
        <v>58.826816000000001</v>
      </c>
      <c r="AB22" s="18">
        <f t="shared" si="15"/>
        <v>61.825418999999997</v>
      </c>
      <c r="AC22" s="18">
        <f t="shared" si="15"/>
        <v>60.134104000000001</v>
      </c>
      <c r="AD22" s="34">
        <f t="shared" si="13"/>
        <v>749.17712199999994</v>
      </c>
      <c r="AE22" s="17">
        <f>AD22/AD34</f>
        <v>7.1534725442619157E-2</v>
      </c>
    </row>
    <row r="23" spans="2:31" x14ac:dyDescent="0.35">
      <c r="Q23" s="10" t="s">
        <v>12</v>
      </c>
      <c r="R23" s="18">
        <f t="shared" si="12"/>
        <v>59.595790999999998</v>
      </c>
      <c r="S23" s="18">
        <f t="shared" si="12"/>
        <v>56.562581000000002</v>
      </c>
      <c r="T23" s="18">
        <f t="shared" si="12"/>
        <v>57.134732</v>
      </c>
      <c r="U23" s="18">
        <f t="shared" si="12"/>
        <v>52.451602000000001</v>
      </c>
      <c r="V23" s="18">
        <f t="shared" si="12"/>
        <v>51.622089000000003</v>
      </c>
      <c r="W23" s="18">
        <f t="shared" si="12"/>
        <v>53.585433999999999</v>
      </c>
      <c r="X23" s="18">
        <f t="shared" ref="X23:AC23" si="16">X6/1000000</f>
        <v>57.722498999999999</v>
      </c>
      <c r="Y23" s="18">
        <f t="shared" si="16"/>
        <v>51.163536999999998</v>
      </c>
      <c r="Z23" s="18">
        <f t="shared" si="16"/>
        <v>55.826925000000003</v>
      </c>
      <c r="AA23" s="18">
        <f t="shared" si="16"/>
        <v>60.664529000000002</v>
      </c>
      <c r="AB23" s="18">
        <f t="shared" si="16"/>
        <v>57.476474000000003</v>
      </c>
      <c r="AC23" s="18">
        <f t="shared" si="16"/>
        <v>55.570489000000002</v>
      </c>
      <c r="AD23" s="34">
        <f t="shared" si="13"/>
        <v>669.37668200000007</v>
      </c>
      <c r="AE23" s="17">
        <f>AD23/AD34</f>
        <v>6.3915028580599664E-2</v>
      </c>
    </row>
    <row r="24" spans="2:31" x14ac:dyDescent="0.35">
      <c r="Q24" s="10" t="s">
        <v>13</v>
      </c>
      <c r="R24" s="18">
        <f t="shared" si="12"/>
        <v>0.21155299999999999</v>
      </c>
      <c r="S24" s="18">
        <f t="shared" si="12"/>
        <v>0.227687</v>
      </c>
      <c r="T24" s="18">
        <f t="shared" si="12"/>
        <v>0.28540100000000002</v>
      </c>
      <c r="U24" s="18">
        <f t="shared" si="12"/>
        <v>0.27059899999999998</v>
      </c>
      <c r="V24" s="18">
        <f t="shared" si="12"/>
        <v>0.28451599999999999</v>
      </c>
      <c r="W24" s="18">
        <f t="shared" si="12"/>
        <v>1.069013</v>
      </c>
      <c r="X24" s="18">
        <f t="shared" ref="X24:AC24" si="17">X7/1000000</f>
        <v>0.33716600000000002</v>
      </c>
      <c r="Y24" s="18">
        <f t="shared" si="17"/>
        <v>0.41860999999999998</v>
      </c>
      <c r="Z24" s="18">
        <f t="shared" si="17"/>
        <v>0.34899799999999997</v>
      </c>
      <c r="AA24" s="18">
        <f t="shared" si="17"/>
        <v>0.48571999999999999</v>
      </c>
      <c r="AB24" s="18">
        <f t="shared" si="17"/>
        <v>0.412412</v>
      </c>
      <c r="AC24" s="18">
        <f t="shared" si="17"/>
        <v>0.326486</v>
      </c>
      <c r="AD24" s="34">
        <f t="shared" si="13"/>
        <v>4.6781610000000002</v>
      </c>
      <c r="AE24" s="17">
        <f>AD24/AD34</f>
        <v>4.4669138029467047E-4</v>
      </c>
    </row>
    <row r="25" spans="2:31" x14ac:dyDescent="0.35">
      <c r="Q25" s="10" t="s">
        <v>14</v>
      </c>
      <c r="R25" s="18">
        <f t="shared" si="12"/>
        <v>67.577892000000006</v>
      </c>
      <c r="S25" s="18">
        <f t="shared" si="12"/>
        <v>70.308905999999993</v>
      </c>
      <c r="T25" s="18">
        <f t="shared" si="12"/>
        <v>59.112139999999997</v>
      </c>
      <c r="U25" s="18">
        <f t="shared" si="12"/>
        <v>58.749251950000001</v>
      </c>
      <c r="V25" s="18">
        <f t="shared" si="12"/>
        <v>60.103084000000003</v>
      </c>
      <c r="W25" s="18">
        <f t="shared" si="12"/>
        <v>60.239249000000001</v>
      </c>
      <c r="X25" s="18">
        <f t="shared" ref="X25:AC25" si="18">X8/1000000</f>
        <v>61.01105106</v>
      </c>
      <c r="Y25" s="18">
        <f t="shared" si="18"/>
        <v>59.460369340000007</v>
      </c>
      <c r="Z25" s="18">
        <f t="shared" si="18"/>
        <v>61.585059360000002</v>
      </c>
      <c r="AA25" s="18">
        <f t="shared" si="18"/>
        <v>65.014714999999995</v>
      </c>
      <c r="AB25" s="18">
        <f t="shared" si="18"/>
        <v>22.302862409999999</v>
      </c>
      <c r="AC25" s="18">
        <f t="shared" si="18"/>
        <v>68.037361340000004</v>
      </c>
      <c r="AD25" s="34">
        <f t="shared" si="13"/>
        <v>713.50194146000001</v>
      </c>
      <c r="AE25" s="17">
        <f>AD25/AD34</f>
        <v>6.8128302355069559E-2</v>
      </c>
    </row>
    <row r="26" spans="2:31" x14ac:dyDescent="0.35">
      <c r="Q26" s="10" t="s">
        <v>15</v>
      </c>
      <c r="R26" s="18">
        <f t="shared" si="12"/>
        <v>82.899004000000005</v>
      </c>
      <c r="S26" s="18">
        <f t="shared" si="12"/>
        <v>79.963260000000005</v>
      </c>
      <c r="T26" s="18">
        <f t="shared" si="12"/>
        <v>77.531642000000005</v>
      </c>
      <c r="U26" s="18">
        <f t="shared" si="12"/>
        <v>78.425021009999995</v>
      </c>
      <c r="V26" s="18">
        <f t="shared" si="12"/>
        <v>78.242818999999997</v>
      </c>
      <c r="W26" s="18">
        <f t="shared" si="12"/>
        <v>78.528921999999994</v>
      </c>
      <c r="X26" s="18">
        <f t="shared" ref="X26:AC26" si="19">X9/1000000</f>
        <v>80.590707230000007</v>
      </c>
      <c r="Y26" s="18">
        <f t="shared" si="19"/>
        <v>77.272203280000014</v>
      </c>
      <c r="Z26" s="18">
        <f t="shared" si="19"/>
        <v>79.626559629999988</v>
      </c>
      <c r="AA26" s="18">
        <f t="shared" si="19"/>
        <v>79.283193999999995</v>
      </c>
      <c r="AB26" s="18">
        <f t="shared" si="19"/>
        <v>24.591857430000001</v>
      </c>
      <c r="AC26" s="18">
        <f t="shared" si="19"/>
        <v>77.238811930000011</v>
      </c>
      <c r="AD26" s="34">
        <f t="shared" si="13"/>
        <v>894.19400151000002</v>
      </c>
      <c r="AE26" s="17">
        <f>AD26/AD34</f>
        <v>8.5381574679818953E-2</v>
      </c>
    </row>
    <row r="27" spans="2:31" x14ac:dyDescent="0.35">
      <c r="Q27" s="10" t="s">
        <v>16</v>
      </c>
      <c r="R27" s="18">
        <f t="shared" si="12"/>
        <v>124.275704</v>
      </c>
      <c r="S27" s="18">
        <f t="shared" si="12"/>
        <v>122.34428200000001</v>
      </c>
      <c r="T27" s="18">
        <f t="shared" si="12"/>
        <v>127.065321</v>
      </c>
      <c r="U27" s="18">
        <f t="shared" si="12"/>
        <v>125.83463380000001</v>
      </c>
      <c r="V27" s="18">
        <f t="shared" si="12"/>
        <v>125.140321</v>
      </c>
      <c r="W27" s="18">
        <f t="shared" si="12"/>
        <v>122.986706</v>
      </c>
      <c r="X27" s="18">
        <f t="shared" ref="X27:AC27" si="20">X10/1000000</f>
        <v>129.59710684999999</v>
      </c>
      <c r="Y27" s="18">
        <f t="shared" si="20"/>
        <v>124.73731683999999</v>
      </c>
      <c r="Z27" s="18">
        <f t="shared" si="20"/>
        <v>127.98702231000001</v>
      </c>
      <c r="AA27" s="18">
        <f t="shared" si="20"/>
        <v>128.20180099999999</v>
      </c>
      <c r="AB27" s="18">
        <f t="shared" si="20"/>
        <v>233.19687602999997</v>
      </c>
      <c r="AC27" s="18">
        <f t="shared" si="20"/>
        <v>121.72029956999999</v>
      </c>
      <c r="AD27" s="34">
        <f t="shared" si="13"/>
        <v>1613.0873903999998</v>
      </c>
      <c r="AE27" s="17">
        <f>AD27/AD34</f>
        <v>0.1540246761395565</v>
      </c>
    </row>
    <row r="28" spans="2:31" x14ac:dyDescent="0.35">
      <c r="Q28" s="10" t="s">
        <v>22</v>
      </c>
      <c r="R28" s="18">
        <f t="shared" si="12"/>
        <v>2.9097000000000001E-2</v>
      </c>
      <c r="S28" s="18">
        <f t="shared" si="12"/>
        <v>5.8168999999999998E-2</v>
      </c>
      <c r="T28" s="18">
        <f t="shared" si="12"/>
        <v>4.8118000000000001E-2</v>
      </c>
      <c r="U28" s="18">
        <f t="shared" si="12"/>
        <v>5.0399099999999995E-2</v>
      </c>
      <c r="V28" s="18">
        <f t="shared" si="12"/>
        <v>5.4153E-2</v>
      </c>
      <c r="W28" s="18">
        <f t="shared" si="12"/>
        <v>7.5729000000000005E-2</v>
      </c>
      <c r="X28" s="18">
        <f t="shared" ref="X28:AC28" si="21">X11/1000000</f>
        <v>0.16819557000000002</v>
      </c>
      <c r="Y28" s="18">
        <f t="shared" si="21"/>
        <v>9.5904840000000005E-2</v>
      </c>
      <c r="Z28" s="18">
        <f t="shared" si="21"/>
        <v>9.4398679999999999E-2</v>
      </c>
      <c r="AA28" s="18">
        <f t="shared" si="21"/>
        <v>0.29121599999999997</v>
      </c>
      <c r="AB28" s="18">
        <f t="shared" si="21"/>
        <v>6.1295639999999992E-2</v>
      </c>
      <c r="AC28" s="18">
        <f t="shared" si="21"/>
        <v>0.22889579999999998</v>
      </c>
      <c r="AD28" s="34">
        <f t="shared" si="13"/>
        <v>1.2555716299999999</v>
      </c>
      <c r="AE28" s="17">
        <f>AD28/AD34</f>
        <v>1.1988749948185392E-4</v>
      </c>
    </row>
    <row r="29" spans="2:31" x14ac:dyDescent="0.35">
      <c r="Q29" s="10" t="s">
        <v>17</v>
      </c>
      <c r="R29" s="18">
        <f t="shared" si="12"/>
        <v>6.4826560000000004</v>
      </c>
      <c r="S29" s="18">
        <f t="shared" si="12"/>
        <v>7.7769279999999998</v>
      </c>
      <c r="T29" s="18">
        <f t="shared" si="12"/>
        <v>6.3519290000000002</v>
      </c>
      <c r="U29" s="18">
        <f t="shared" si="12"/>
        <v>6.4385873399999998</v>
      </c>
      <c r="V29" s="18">
        <f t="shared" si="12"/>
        <v>6.3261859999999999</v>
      </c>
      <c r="W29" s="18">
        <f t="shared" si="12"/>
        <v>4.1393300000000002</v>
      </c>
      <c r="X29" s="18">
        <f t="shared" ref="X29:AC29" si="22">X12/1000000</f>
        <v>5.0707736500000005</v>
      </c>
      <c r="Y29" s="18">
        <f t="shared" si="22"/>
        <v>6.2518198299999996</v>
      </c>
      <c r="Z29" s="18">
        <f t="shared" si="22"/>
        <v>6.3665229499999993</v>
      </c>
      <c r="AA29" s="18">
        <f t="shared" si="22"/>
        <v>7.0522989999999997</v>
      </c>
      <c r="AB29" s="18">
        <f t="shared" si="22"/>
        <v>7.4667532899999998</v>
      </c>
      <c r="AC29" s="18">
        <f t="shared" si="22"/>
        <v>10.963085179999998</v>
      </c>
      <c r="AD29" s="34">
        <f t="shared" si="13"/>
        <v>80.68687023999999</v>
      </c>
      <c r="AE29" s="17">
        <f>AD29/AD34</f>
        <v>7.7043371186161745E-3</v>
      </c>
    </row>
    <row r="30" spans="2:31" x14ac:dyDescent="0.35">
      <c r="Q30" s="10" t="s">
        <v>18</v>
      </c>
      <c r="R30" s="18">
        <f t="shared" si="12"/>
        <v>5.7801400000000003</v>
      </c>
      <c r="S30" s="18">
        <f t="shared" si="12"/>
        <v>5.5857239999999999</v>
      </c>
      <c r="T30" s="18">
        <f t="shared" si="12"/>
        <v>5.3870290000000001</v>
      </c>
      <c r="U30" s="18">
        <f t="shared" si="12"/>
        <v>5.2876586700000008</v>
      </c>
      <c r="V30" s="18">
        <f t="shared" si="12"/>
        <v>5.3208780000000004</v>
      </c>
      <c r="W30" s="18">
        <f t="shared" si="12"/>
        <v>5.2545260000000003</v>
      </c>
      <c r="X30" s="18">
        <f t="shared" ref="X30:AC30" si="23">X13/1000000</f>
        <v>5.62010728</v>
      </c>
      <c r="Y30" s="18">
        <f t="shared" si="23"/>
        <v>5.9385665999999997</v>
      </c>
      <c r="Z30" s="18">
        <f t="shared" si="23"/>
        <v>5.6087314700000004</v>
      </c>
      <c r="AA30" s="18">
        <f t="shared" si="23"/>
        <v>5.6174270000000002</v>
      </c>
      <c r="AB30" s="18">
        <f t="shared" si="23"/>
        <v>4.3047239699999995</v>
      </c>
      <c r="AC30" s="18">
        <f t="shared" si="23"/>
        <v>5.8228697200000008</v>
      </c>
      <c r="AD30" s="34">
        <f t="shared" si="13"/>
        <v>65.528381710000005</v>
      </c>
      <c r="AE30" s="17">
        <f>AD30/AD34</f>
        <v>6.256937987922164E-3</v>
      </c>
    </row>
    <row r="31" spans="2:31" x14ac:dyDescent="0.35">
      <c r="Q31" s="10" t="s">
        <v>19</v>
      </c>
      <c r="R31" s="18">
        <f t="shared" si="12"/>
        <v>128.207078</v>
      </c>
      <c r="S31" s="18">
        <f t="shared" si="12"/>
        <v>127.46838200000001</v>
      </c>
      <c r="T31" s="18">
        <f t="shared" si="12"/>
        <v>131.526036</v>
      </c>
      <c r="U31" s="18">
        <f t="shared" si="12"/>
        <v>132.01043373000002</v>
      </c>
      <c r="V31" s="18">
        <f t="shared" si="12"/>
        <v>128.36813900000001</v>
      </c>
      <c r="W31" s="18">
        <f t="shared" si="12"/>
        <v>125.329466</v>
      </c>
      <c r="X31" s="18">
        <f t="shared" ref="X31:AC31" si="24">X14/1000000</f>
        <v>126.52037838</v>
      </c>
      <c r="Y31" s="18">
        <f t="shared" si="24"/>
        <v>129.28740653</v>
      </c>
      <c r="Z31" s="18">
        <f t="shared" si="24"/>
        <v>132.86843658000001</v>
      </c>
      <c r="AA31" s="18">
        <f t="shared" si="24"/>
        <v>140.06090800000001</v>
      </c>
      <c r="AB31" s="18">
        <f t="shared" si="24"/>
        <v>131.84865397999999</v>
      </c>
      <c r="AC31" s="18">
        <f t="shared" si="24"/>
        <v>135.81536406999999</v>
      </c>
      <c r="AD31" s="34">
        <f t="shared" si="13"/>
        <v>1569.3106822699999</v>
      </c>
      <c r="AE31" s="17">
        <f>AD31/AD34</f>
        <v>0.14984468357851669</v>
      </c>
    </row>
    <row r="32" spans="2:31" x14ac:dyDescent="0.35">
      <c r="Q32" s="10" t="s">
        <v>20</v>
      </c>
      <c r="R32" s="18">
        <f t="shared" si="12"/>
        <v>3.0899999999999998E-4</v>
      </c>
      <c r="S32" s="18">
        <f t="shared" si="12"/>
        <v>3.0600000000000001E-4</v>
      </c>
      <c r="T32" s="18">
        <f t="shared" si="12"/>
        <v>2.1499999999999999E-4</v>
      </c>
      <c r="U32" s="18">
        <f t="shared" si="12"/>
        <v>3.1943E-4</v>
      </c>
      <c r="V32" s="18">
        <f t="shared" si="12"/>
        <v>3.2499999999999999E-4</v>
      </c>
      <c r="W32" s="18">
        <f t="shared" si="12"/>
        <v>2.6800000000000001E-4</v>
      </c>
      <c r="X32" s="18">
        <f t="shared" ref="X32:AC32" si="25">X15/1000000</f>
        <v>1.2130799999999998E-3</v>
      </c>
      <c r="Y32" s="18">
        <f t="shared" si="25"/>
        <v>7.5672000000000001E-4</v>
      </c>
      <c r="Z32" s="18">
        <f t="shared" si="25"/>
        <v>6.9256999999999988E-4</v>
      </c>
      <c r="AA32" s="18">
        <f t="shared" si="25"/>
        <v>2.323E-3</v>
      </c>
      <c r="AB32" s="18">
        <f t="shared" si="25"/>
        <v>7.8100000000000001E-4</v>
      </c>
      <c r="AC32" s="18">
        <f t="shared" si="25"/>
        <v>2.0927999999999997E-3</v>
      </c>
      <c r="AD32" s="34">
        <f t="shared" si="13"/>
        <v>9.6015999999999983E-3</v>
      </c>
      <c r="AE32" s="17">
        <f>AD32/AD34</f>
        <v>9.1680298241922558E-7</v>
      </c>
    </row>
    <row r="33" spans="17:31" ht="15" thickBot="1" x14ac:dyDescent="0.4">
      <c r="Q33" s="9" t="s">
        <v>21</v>
      </c>
      <c r="R33" s="33">
        <f t="shared" si="12"/>
        <v>11.991502000000001</v>
      </c>
      <c r="S33" s="33">
        <f t="shared" si="12"/>
        <v>12.845122999999999</v>
      </c>
      <c r="T33" s="33">
        <f t="shared" si="12"/>
        <v>9.8749780000000005</v>
      </c>
      <c r="U33" s="33">
        <f t="shared" si="12"/>
        <v>5.4268140000000002</v>
      </c>
      <c r="V33" s="33">
        <f t="shared" si="12"/>
        <v>9.3862769999999998</v>
      </c>
      <c r="W33" s="33">
        <f t="shared" si="12"/>
        <v>6.9504250000000001</v>
      </c>
      <c r="X33" s="33">
        <f t="shared" ref="X33:AC33" si="26">X16/1000000</f>
        <v>7.2493626099999995</v>
      </c>
      <c r="Y33" s="33">
        <f t="shared" si="26"/>
        <v>6.4979447800000001</v>
      </c>
      <c r="Z33" s="33">
        <f t="shared" si="26"/>
        <v>6.3584868999999999</v>
      </c>
      <c r="AA33" s="33">
        <f t="shared" si="26"/>
        <v>7.0643469999999997</v>
      </c>
      <c r="AB33" s="33">
        <f t="shared" si="26"/>
        <v>10.097266390000001</v>
      </c>
      <c r="AC33" s="33">
        <f t="shared" si="26"/>
        <v>9.8612877100000009</v>
      </c>
      <c r="AD33" s="34">
        <f t="shared" si="13"/>
        <v>103.60381439</v>
      </c>
      <c r="AE33" s="17">
        <f>AD33/AD34</f>
        <v>9.892547702753697E-3</v>
      </c>
    </row>
    <row r="34" spans="17:31" x14ac:dyDescent="0.35">
      <c r="AD34" s="1">
        <f>SUM(AD19:AD33)</f>
        <v>10472.91532</v>
      </c>
    </row>
    <row r="37" spans="17:31" x14ac:dyDescent="0.35">
      <c r="Q37" t="s">
        <v>32</v>
      </c>
      <c r="R37" s="19">
        <f>SUM(AD19:AD24)</f>
        <v>5431.7370647899997</v>
      </c>
      <c r="S37" s="35">
        <f>R37/$R$42</f>
        <v>0.51864613613528199</v>
      </c>
    </row>
    <row r="38" spans="17:31" x14ac:dyDescent="0.35">
      <c r="Q38" t="s">
        <v>33</v>
      </c>
      <c r="R38" s="19">
        <f>SUM(AD25:AD27)</f>
        <v>3220.78333337</v>
      </c>
      <c r="S38" s="35">
        <f t="shared" ref="S38:S42" si="27">R38/$R$42</f>
        <v>0.30753455317444511</v>
      </c>
    </row>
    <row r="39" spans="17:31" ht="29" x14ac:dyDescent="0.35">
      <c r="Q39" s="40" t="s">
        <v>34</v>
      </c>
      <c r="R39" s="19">
        <f>SUM(AD29:AD32)</f>
        <v>1715.53553582</v>
      </c>
      <c r="S39" s="35">
        <f t="shared" si="27"/>
        <v>0.16380687548803749</v>
      </c>
    </row>
    <row r="40" spans="17:31" x14ac:dyDescent="0.35">
      <c r="Q40" s="40" t="s">
        <v>35</v>
      </c>
      <c r="R40" s="19">
        <f>AD33</f>
        <v>103.60381439</v>
      </c>
      <c r="S40" s="35">
        <f t="shared" si="27"/>
        <v>9.8925477027536988E-3</v>
      </c>
    </row>
    <row r="41" spans="17:31" x14ac:dyDescent="0.35">
      <c r="Q41" t="s">
        <v>36</v>
      </c>
      <c r="R41" s="19">
        <f>AD28</f>
        <v>1.2555716299999999</v>
      </c>
      <c r="S41" s="35">
        <f t="shared" si="27"/>
        <v>1.1988749948185393E-4</v>
      </c>
    </row>
    <row r="42" spans="17:31" x14ac:dyDescent="0.35">
      <c r="R42" s="19">
        <f>SUM(R37:R41)</f>
        <v>10472.915319999998</v>
      </c>
      <c r="S42" s="35">
        <f t="shared" si="27"/>
        <v>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J20"/>
  <sheetViews>
    <sheetView workbookViewId="0">
      <selection activeCell="J4" sqref="J4:J19"/>
    </sheetView>
  </sheetViews>
  <sheetFormatPr defaultRowHeight="14.5" x14ac:dyDescent="0.35"/>
  <cols>
    <col min="1" max="1" width="5.453125" bestFit="1" customWidth="1"/>
    <col min="2" max="2" width="14.26953125" bestFit="1" customWidth="1"/>
    <col min="3" max="3" width="15.26953125" bestFit="1" customWidth="1"/>
    <col min="4" max="4" width="14.26953125" bestFit="1" customWidth="1"/>
    <col min="5" max="5" width="15.26953125" bestFit="1" customWidth="1"/>
    <col min="6" max="9" width="14.26953125" bestFit="1" customWidth="1"/>
    <col min="10" max="10" width="15.26953125" bestFit="1" customWidth="1"/>
  </cols>
  <sheetData>
    <row r="3" spans="1:10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s="7"/>
    </row>
    <row r="4" spans="1:10" x14ac:dyDescent="0.35">
      <c r="A4" s="7" t="s">
        <v>8</v>
      </c>
      <c r="B4" s="1">
        <v>22360952</v>
      </c>
      <c r="C4" s="1">
        <v>20095110</v>
      </c>
      <c r="D4" s="1">
        <v>14276067</v>
      </c>
      <c r="E4" s="1">
        <v>62229134</v>
      </c>
      <c r="F4" s="1">
        <v>11262447</v>
      </c>
      <c r="G4" s="1">
        <v>8713091</v>
      </c>
      <c r="H4" s="1">
        <v>4040897</v>
      </c>
      <c r="I4" s="1">
        <v>5935096</v>
      </c>
      <c r="J4" s="2">
        <f>SUM(B4:I4)</f>
        <v>148912794</v>
      </c>
    </row>
    <row r="5" spans="1:10" x14ac:dyDescent="0.35">
      <c r="A5" s="7" t="s">
        <v>9</v>
      </c>
      <c r="B5" s="1">
        <v>3111797</v>
      </c>
      <c r="C5" s="1">
        <v>10155621</v>
      </c>
      <c r="D5" s="1">
        <v>2373703</v>
      </c>
      <c r="E5" s="1">
        <v>80077954</v>
      </c>
      <c r="F5" s="1">
        <v>17713378</v>
      </c>
      <c r="G5" s="1">
        <v>1939687</v>
      </c>
      <c r="H5" s="1">
        <v>720553</v>
      </c>
      <c r="I5" s="1">
        <v>2621289</v>
      </c>
      <c r="J5" s="2">
        <f t="shared" ref="J5:J20" si="0">SUM(B5:I5)</f>
        <v>118713982</v>
      </c>
    </row>
    <row r="6" spans="1:10" x14ac:dyDescent="0.35">
      <c r="A6" s="7" t="s">
        <v>10</v>
      </c>
      <c r="B6" s="1">
        <v>8150611</v>
      </c>
      <c r="C6" s="1">
        <v>31281914</v>
      </c>
      <c r="D6" s="1">
        <v>116632</v>
      </c>
      <c r="E6" s="1">
        <v>5287013</v>
      </c>
      <c r="F6" s="1">
        <v>381261</v>
      </c>
      <c r="G6" s="1">
        <v>8587573</v>
      </c>
      <c r="H6" s="1">
        <v>0</v>
      </c>
      <c r="I6" s="1">
        <v>9020141</v>
      </c>
      <c r="J6" s="2">
        <f t="shared" si="0"/>
        <v>62825145</v>
      </c>
    </row>
    <row r="7" spans="1:10" x14ac:dyDescent="0.35">
      <c r="A7" s="7" t="s">
        <v>11</v>
      </c>
      <c r="B7" s="1">
        <v>659591</v>
      </c>
      <c r="C7" s="1">
        <v>0</v>
      </c>
      <c r="D7" s="1">
        <v>0</v>
      </c>
      <c r="E7" s="1">
        <v>51010953</v>
      </c>
      <c r="F7" s="1">
        <v>7156272</v>
      </c>
      <c r="G7" s="1">
        <v>0</v>
      </c>
      <c r="H7" s="1">
        <v>0</v>
      </c>
      <c r="I7" s="1">
        <v>0</v>
      </c>
      <c r="J7" s="2">
        <f t="shared" si="0"/>
        <v>58826816</v>
      </c>
    </row>
    <row r="8" spans="1:10" x14ac:dyDescent="0.35">
      <c r="A8" s="7" t="s">
        <v>12</v>
      </c>
      <c r="B8" s="1">
        <v>5961052</v>
      </c>
      <c r="C8" s="1">
        <v>50486757</v>
      </c>
      <c r="D8" s="1">
        <v>254756</v>
      </c>
      <c r="E8" s="1">
        <v>3070656</v>
      </c>
      <c r="F8" s="1">
        <v>280537</v>
      </c>
      <c r="G8" s="1">
        <v>0</v>
      </c>
      <c r="H8" s="1">
        <v>0</v>
      </c>
      <c r="I8" s="1">
        <v>610771</v>
      </c>
      <c r="J8" s="2">
        <f t="shared" si="0"/>
        <v>60664529</v>
      </c>
    </row>
    <row r="9" spans="1:10" x14ac:dyDescent="0.35">
      <c r="A9" s="7" t="s">
        <v>13</v>
      </c>
      <c r="B9" s="1">
        <v>120708</v>
      </c>
      <c r="C9" s="1">
        <v>36664</v>
      </c>
      <c r="D9" s="1">
        <v>43138</v>
      </c>
      <c r="E9" s="1">
        <v>40000</v>
      </c>
      <c r="F9" s="1">
        <v>0</v>
      </c>
      <c r="G9" s="1">
        <v>245210</v>
      </c>
      <c r="H9" s="1">
        <v>0</v>
      </c>
      <c r="I9" s="1">
        <v>0</v>
      </c>
      <c r="J9" s="2">
        <f t="shared" si="0"/>
        <v>485720</v>
      </c>
    </row>
    <row r="10" spans="1:10" x14ac:dyDescent="0.35">
      <c r="A10" s="7" t="s">
        <v>14</v>
      </c>
      <c r="B10" s="1">
        <v>7845704</v>
      </c>
      <c r="C10" s="1">
        <v>5385842</v>
      </c>
      <c r="D10" s="1">
        <v>8011394</v>
      </c>
      <c r="E10" s="1">
        <v>21597209</v>
      </c>
      <c r="F10" s="1">
        <v>8591463</v>
      </c>
      <c r="G10" s="1">
        <v>4778127</v>
      </c>
      <c r="H10" s="1">
        <v>2934826</v>
      </c>
      <c r="I10" s="1">
        <v>5870150</v>
      </c>
      <c r="J10" s="2">
        <f t="shared" si="0"/>
        <v>65014715</v>
      </c>
    </row>
    <row r="11" spans="1:10" x14ac:dyDescent="0.35">
      <c r="A11" s="7" t="s">
        <v>15</v>
      </c>
      <c r="B11" s="1">
        <v>7459235</v>
      </c>
      <c r="C11" s="1">
        <v>9258645</v>
      </c>
      <c r="D11" s="1">
        <v>7762606</v>
      </c>
      <c r="E11" s="1">
        <v>29720699</v>
      </c>
      <c r="F11" s="1">
        <v>12829467</v>
      </c>
      <c r="G11" s="1">
        <v>4865350</v>
      </c>
      <c r="H11" s="1">
        <v>2195815</v>
      </c>
      <c r="I11" s="1">
        <v>5191377</v>
      </c>
      <c r="J11" s="2">
        <f t="shared" si="0"/>
        <v>79283194</v>
      </c>
    </row>
    <row r="12" spans="1:10" x14ac:dyDescent="0.35">
      <c r="A12" s="7" t="s">
        <v>16</v>
      </c>
      <c r="B12" s="1">
        <v>6243566</v>
      </c>
      <c r="C12" s="1">
        <v>20410793</v>
      </c>
      <c r="D12" s="1">
        <v>6201202</v>
      </c>
      <c r="E12" s="1">
        <v>67848384</v>
      </c>
      <c r="F12" s="1">
        <v>17077874</v>
      </c>
      <c r="G12" s="1">
        <v>4776639</v>
      </c>
      <c r="H12" s="1">
        <v>1671494</v>
      </c>
      <c r="I12" s="1">
        <v>3971849</v>
      </c>
      <c r="J12" s="2">
        <f t="shared" si="0"/>
        <v>128201801</v>
      </c>
    </row>
    <row r="13" spans="1:10" x14ac:dyDescent="0.35">
      <c r="A13" s="7" t="s">
        <v>22</v>
      </c>
      <c r="B13" s="1">
        <v>0</v>
      </c>
      <c r="C13" s="1">
        <v>61135</v>
      </c>
      <c r="D13" s="1">
        <v>0</v>
      </c>
      <c r="E13" s="1">
        <v>215366</v>
      </c>
      <c r="F13" s="1">
        <v>14516</v>
      </c>
      <c r="G13" s="1">
        <v>51</v>
      </c>
      <c r="H13" s="1">
        <v>148</v>
      </c>
      <c r="I13" s="1">
        <v>0</v>
      </c>
      <c r="J13" s="2">
        <f t="shared" si="0"/>
        <v>291216</v>
      </c>
    </row>
    <row r="14" spans="1:10" x14ac:dyDescent="0.35">
      <c r="A14" s="7" t="s">
        <v>17</v>
      </c>
      <c r="B14" s="1">
        <v>635332</v>
      </c>
      <c r="C14" s="1">
        <v>550638</v>
      </c>
      <c r="D14" s="1">
        <v>691131</v>
      </c>
      <c r="E14" s="1">
        <v>2979252</v>
      </c>
      <c r="F14" s="1">
        <v>642456</v>
      </c>
      <c r="G14" s="1">
        <v>576631</v>
      </c>
      <c r="H14" s="1">
        <v>447458</v>
      </c>
      <c r="I14" s="1">
        <v>529401</v>
      </c>
      <c r="J14" s="2">
        <f>SUM(B14:I14)</f>
        <v>7052299</v>
      </c>
    </row>
    <row r="15" spans="1:10" x14ac:dyDescent="0.35">
      <c r="A15" s="7" t="s">
        <v>18</v>
      </c>
      <c r="B15" s="1">
        <v>967824</v>
      </c>
      <c r="C15" s="1">
        <v>466677</v>
      </c>
      <c r="D15" s="1">
        <v>958220</v>
      </c>
      <c r="E15" s="1">
        <v>1610644</v>
      </c>
      <c r="F15" s="1">
        <v>495266</v>
      </c>
      <c r="G15" s="1">
        <v>383771</v>
      </c>
      <c r="H15" s="1">
        <v>265894</v>
      </c>
      <c r="I15" s="1">
        <v>469131</v>
      </c>
      <c r="J15" s="2">
        <f t="shared" si="0"/>
        <v>5617427</v>
      </c>
    </row>
    <row r="16" spans="1:10" x14ac:dyDescent="0.35">
      <c r="A16" s="7" t="s">
        <v>19</v>
      </c>
      <c r="B16" s="1">
        <v>16128889</v>
      </c>
      <c r="C16" s="1">
        <v>18190905</v>
      </c>
      <c r="D16" s="1">
        <v>14313792</v>
      </c>
      <c r="E16" s="1">
        <v>54762050</v>
      </c>
      <c r="F16" s="1">
        <v>13952492</v>
      </c>
      <c r="G16" s="23">
        <v>7406851</v>
      </c>
      <c r="H16" s="1">
        <v>4220967</v>
      </c>
      <c r="I16" s="1">
        <v>11084962</v>
      </c>
      <c r="J16" s="2">
        <f t="shared" si="0"/>
        <v>140060908</v>
      </c>
    </row>
    <row r="17" spans="1:10" x14ac:dyDescent="0.35">
      <c r="A17" s="7" t="s">
        <v>20</v>
      </c>
      <c r="B17" s="1">
        <v>76</v>
      </c>
      <c r="C17" s="1">
        <v>0</v>
      </c>
      <c r="D17" s="1">
        <v>81</v>
      </c>
      <c r="E17" s="1">
        <v>26</v>
      </c>
      <c r="F17" s="1">
        <v>296</v>
      </c>
      <c r="G17" s="1">
        <v>0</v>
      </c>
      <c r="H17" s="1">
        <v>0</v>
      </c>
      <c r="I17" s="47">
        <v>231</v>
      </c>
      <c r="J17" s="2">
        <f t="shared" si="0"/>
        <v>710</v>
      </c>
    </row>
    <row r="18" spans="1:10" x14ac:dyDescent="0.35">
      <c r="A18" s="7" t="s">
        <v>21</v>
      </c>
      <c r="B18" s="1">
        <v>761337</v>
      </c>
      <c r="C18" s="1">
        <v>806297</v>
      </c>
      <c r="D18" s="1">
        <v>1538903</v>
      </c>
      <c r="E18" s="1">
        <v>2621437</v>
      </c>
      <c r="F18" s="1">
        <v>189381</v>
      </c>
      <c r="G18" s="1">
        <v>551042</v>
      </c>
      <c r="H18" s="1">
        <v>181981</v>
      </c>
      <c r="I18" s="1">
        <v>413969</v>
      </c>
      <c r="J18" s="2">
        <f t="shared" si="0"/>
        <v>7064347</v>
      </c>
    </row>
    <row r="19" spans="1:10" x14ac:dyDescent="0.35">
      <c r="A19" s="7" t="s">
        <v>45</v>
      </c>
      <c r="B19" s="1">
        <v>0</v>
      </c>
      <c r="C19" s="1">
        <v>0</v>
      </c>
      <c r="D19" s="1">
        <v>0</v>
      </c>
      <c r="E19" s="1">
        <v>1613</v>
      </c>
      <c r="F19" s="1">
        <v>0</v>
      </c>
      <c r="G19" s="1">
        <v>0</v>
      </c>
      <c r="H19" s="1">
        <v>0</v>
      </c>
      <c r="I19" s="1">
        <v>0</v>
      </c>
      <c r="J19" s="2">
        <f t="shared" si="0"/>
        <v>1613</v>
      </c>
    </row>
    <row r="20" spans="1:10" ht="16" x14ac:dyDescent="0.5">
      <c r="A20" s="7" t="s">
        <v>44</v>
      </c>
      <c r="B20" s="2">
        <f t="shared" ref="B20:I20" si="1">SUM(B4:B19)</f>
        <v>80406674</v>
      </c>
      <c r="C20" s="2">
        <f t="shared" si="1"/>
        <v>167186998</v>
      </c>
      <c r="D20" s="2">
        <f t="shared" si="1"/>
        <v>56541625</v>
      </c>
      <c r="E20" s="2">
        <f t="shared" si="1"/>
        <v>383072390</v>
      </c>
      <c r="F20" s="2">
        <f t="shared" si="1"/>
        <v>90587106</v>
      </c>
      <c r="G20" s="48">
        <f t="shared" si="1"/>
        <v>42824023</v>
      </c>
      <c r="H20" s="49">
        <f t="shared" si="1"/>
        <v>16680033</v>
      </c>
      <c r="I20" s="49">
        <f t="shared" si="1"/>
        <v>45718367</v>
      </c>
      <c r="J20" s="25">
        <f t="shared" si="0"/>
        <v>883017216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0"/>
  <sheetViews>
    <sheetView workbookViewId="0">
      <selection activeCell="I4" sqref="I4:I18"/>
    </sheetView>
  </sheetViews>
  <sheetFormatPr defaultRowHeight="14.5" x14ac:dyDescent="0.35"/>
  <cols>
    <col min="1" max="1" width="14.26953125" bestFit="1" customWidth="1"/>
    <col min="2" max="2" width="15.26953125" bestFit="1" customWidth="1"/>
    <col min="3" max="3" width="14.26953125" bestFit="1" customWidth="1"/>
    <col min="4" max="4" width="15.26953125" bestFit="1" customWidth="1"/>
    <col min="5" max="8" width="14.26953125" bestFit="1" customWidth="1"/>
    <col min="9" max="10" width="15.26953125" bestFit="1" customWidth="1"/>
  </cols>
  <sheetData>
    <row r="1" spans="1:10" x14ac:dyDescent="0.35">
      <c r="A1" t="s">
        <v>37</v>
      </c>
    </row>
    <row r="3" spans="1:10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s="7"/>
      <c r="J3" s="7"/>
    </row>
    <row r="4" spans="1:10" x14ac:dyDescent="0.35">
      <c r="A4" s="1">
        <v>23967542</v>
      </c>
      <c r="B4" s="1">
        <v>23130311</v>
      </c>
      <c r="C4" s="1">
        <v>16249669</v>
      </c>
      <c r="D4" s="1">
        <v>64237707</v>
      </c>
      <c r="E4" s="1">
        <v>12138409</v>
      </c>
      <c r="F4" s="1">
        <v>8555014</v>
      </c>
      <c r="G4" s="1">
        <v>3907190</v>
      </c>
      <c r="H4" s="1">
        <v>6008396</v>
      </c>
      <c r="I4" s="2">
        <f>SUM(A4:H4)</f>
        <v>158194238</v>
      </c>
      <c r="J4" s="2">
        <f>SUM(B4:I4)</f>
        <v>292420934</v>
      </c>
    </row>
    <row r="5" spans="1:10" x14ac:dyDescent="0.35">
      <c r="A5" s="1">
        <v>3646898</v>
      </c>
      <c r="B5" s="1">
        <v>10277370</v>
      </c>
      <c r="C5" s="1">
        <v>2467711</v>
      </c>
      <c r="D5" s="1">
        <v>82186779</v>
      </c>
      <c r="E5" s="1">
        <v>18538995</v>
      </c>
      <c r="F5" s="1">
        <v>1801880</v>
      </c>
      <c r="G5" s="1">
        <v>767521</v>
      </c>
      <c r="H5" s="1">
        <v>2794353</v>
      </c>
      <c r="I5" s="2">
        <f t="shared" ref="I5:I20" si="0">SUM(A5:H5)</f>
        <v>122481507</v>
      </c>
      <c r="J5" s="2">
        <f t="shared" ref="J5:J19" si="1">SUM(B5:I5)</f>
        <v>241316116</v>
      </c>
    </row>
    <row r="6" spans="1:10" x14ac:dyDescent="0.35">
      <c r="A6" s="1">
        <v>9107644</v>
      </c>
      <c r="B6" s="1">
        <v>35006465</v>
      </c>
      <c r="C6" s="1">
        <v>282241</v>
      </c>
      <c r="D6" s="1">
        <v>5461704</v>
      </c>
      <c r="E6" s="1">
        <v>456201</v>
      </c>
      <c r="F6" s="1">
        <v>5861699</v>
      </c>
      <c r="G6" s="1">
        <v>0</v>
      </c>
      <c r="H6" s="1">
        <v>8836364</v>
      </c>
      <c r="I6" s="2">
        <f t="shared" si="0"/>
        <v>65012318</v>
      </c>
      <c r="J6" s="2">
        <f t="shared" si="1"/>
        <v>120916992</v>
      </c>
    </row>
    <row r="7" spans="1:10" x14ac:dyDescent="0.35">
      <c r="A7" s="1">
        <v>677317</v>
      </c>
      <c r="B7" s="46">
        <v>0</v>
      </c>
      <c r="C7" s="46">
        <v>0</v>
      </c>
      <c r="D7" s="1">
        <v>48227227</v>
      </c>
      <c r="E7" s="1">
        <v>7665066</v>
      </c>
      <c r="F7" s="1">
        <v>0</v>
      </c>
      <c r="G7" s="1">
        <v>0</v>
      </c>
      <c r="H7" s="1">
        <v>0</v>
      </c>
      <c r="I7" s="2">
        <f t="shared" si="0"/>
        <v>56569610</v>
      </c>
      <c r="J7" s="2">
        <f t="shared" si="1"/>
        <v>112461903</v>
      </c>
    </row>
    <row r="8" spans="1:10" x14ac:dyDescent="0.35">
      <c r="A8" s="1">
        <v>4841532</v>
      </c>
      <c r="B8" s="1">
        <v>44365031</v>
      </c>
      <c r="C8" s="1">
        <v>78043</v>
      </c>
      <c r="D8" s="1">
        <v>3505653</v>
      </c>
      <c r="E8" s="1">
        <v>160600</v>
      </c>
      <c r="F8" s="1">
        <v>0</v>
      </c>
      <c r="G8" s="1">
        <v>0</v>
      </c>
      <c r="H8" s="1">
        <v>2876066</v>
      </c>
      <c r="I8" s="2">
        <f t="shared" si="0"/>
        <v>55826925</v>
      </c>
      <c r="J8" s="2">
        <f t="shared" si="1"/>
        <v>106812318</v>
      </c>
    </row>
    <row r="9" spans="1:10" x14ac:dyDescent="0.35">
      <c r="A9" s="1">
        <v>76740</v>
      </c>
      <c r="B9" s="1">
        <v>37819</v>
      </c>
      <c r="C9" s="1">
        <v>6259</v>
      </c>
      <c r="D9" s="1">
        <v>7900</v>
      </c>
      <c r="E9" s="1">
        <v>0</v>
      </c>
      <c r="F9" s="1">
        <v>220280</v>
      </c>
      <c r="G9" s="1">
        <v>0</v>
      </c>
      <c r="H9" s="1">
        <v>0</v>
      </c>
      <c r="I9" s="2">
        <f t="shared" si="0"/>
        <v>348998</v>
      </c>
      <c r="J9" s="2">
        <f t="shared" si="1"/>
        <v>621256</v>
      </c>
    </row>
    <row r="10" spans="1:10" x14ac:dyDescent="0.35">
      <c r="A10" s="1">
        <v>7193193.2199999997</v>
      </c>
      <c r="B10" s="1">
        <v>5598725.6500000004</v>
      </c>
      <c r="C10" s="1">
        <v>7665362.9100000001</v>
      </c>
      <c r="D10" s="1">
        <v>20368645.210000001</v>
      </c>
      <c r="E10" s="1">
        <v>8429649.3100000005</v>
      </c>
      <c r="F10" s="1">
        <v>4372509.7300000004</v>
      </c>
      <c r="G10" s="1">
        <v>2543180.5</v>
      </c>
      <c r="H10" s="1">
        <v>5413792.8300000001</v>
      </c>
      <c r="I10" s="2">
        <f t="shared" si="0"/>
        <v>61585059.359999999</v>
      </c>
      <c r="J10" s="2">
        <f t="shared" si="1"/>
        <v>115976925.5</v>
      </c>
    </row>
    <row r="11" spans="1:10" x14ac:dyDescent="0.35">
      <c r="A11" s="1">
        <v>7278356.8600000003</v>
      </c>
      <c r="B11" s="1">
        <v>10045297.75</v>
      </c>
      <c r="C11" s="1">
        <v>7703480.4000000004</v>
      </c>
      <c r="D11" s="1">
        <v>29404217.640000001</v>
      </c>
      <c r="E11" s="1">
        <v>13127855.42</v>
      </c>
      <c r="F11" s="1">
        <v>4717454.51</v>
      </c>
      <c r="G11" s="1">
        <v>2188041.7000000002</v>
      </c>
      <c r="H11" s="1">
        <v>5161855.3499999996</v>
      </c>
      <c r="I11" s="2">
        <f t="shared" si="0"/>
        <v>79626559.629999995</v>
      </c>
      <c r="J11" s="2">
        <f t="shared" si="1"/>
        <v>151974762.39999998</v>
      </c>
    </row>
    <row r="12" spans="1:10" x14ac:dyDescent="0.35">
      <c r="A12" s="1">
        <v>6213159.9199999999</v>
      </c>
      <c r="B12" s="1">
        <v>21533116.280000001</v>
      </c>
      <c r="C12" s="1">
        <v>6306725.8799999999</v>
      </c>
      <c r="D12" s="1">
        <v>66079033.240000002</v>
      </c>
      <c r="E12" s="1">
        <v>17285574.109999999</v>
      </c>
      <c r="F12" s="1">
        <v>4759002.1500000004</v>
      </c>
      <c r="G12" s="1">
        <v>1795858.83</v>
      </c>
      <c r="H12" s="1">
        <v>4014551.9</v>
      </c>
      <c r="I12" s="2">
        <f t="shared" si="0"/>
        <v>127987022.31000002</v>
      </c>
      <c r="J12" s="2">
        <f t="shared" si="1"/>
        <v>249760884.70000005</v>
      </c>
    </row>
    <row r="13" spans="1:10" x14ac:dyDescent="0.35">
      <c r="A13" s="1">
        <v>0</v>
      </c>
      <c r="B13" s="1">
        <v>38784</v>
      </c>
      <c r="C13" s="1">
        <v>0</v>
      </c>
      <c r="D13" s="1">
        <v>44524.18</v>
      </c>
      <c r="E13" s="1">
        <v>11069.74</v>
      </c>
      <c r="F13" s="1">
        <v>0</v>
      </c>
      <c r="G13" s="1">
        <v>20.76</v>
      </c>
      <c r="H13" s="1">
        <v>0</v>
      </c>
      <c r="I13" s="2">
        <f t="shared" si="0"/>
        <v>94398.68</v>
      </c>
      <c r="J13" s="2">
        <f t="shared" si="1"/>
        <v>188797.36</v>
      </c>
    </row>
    <row r="14" spans="1:10" x14ac:dyDescent="0.35">
      <c r="A14" s="1">
        <v>1063489.1399999999</v>
      </c>
      <c r="B14" s="1">
        <v>426215.14</v>
      </c>
      <c r="C14" s="1">
        <v>771220.47999999998</v>
      </c>
      <c r="D14" s="1">
        <v>2015534.35</v>
      </c>
      <c r="E14" s="1">
        <v>666098.12</v>
      </c>
      <c r="F14" s="1">
        <v>478456.64</v>
      </c>
      <c r="G14" s="1">
        <v>333220.63</v>
      </c>
      <c r="H14" s="1">
        <v>612288.44999999995</v>
      </c>
      <c r="I14" s="2">
        <f t="shared" si="0"/>
        <v>6366522.9499999993</v>
      </c>
      <c r="J14" s="2">
        <f t="shared" si="1"/>
        <v>11669556.76</v>
      </c>
    </row>
    <row r="15" spans="1:10" x14ac:dyDescent="0.35">
      <c r="A15" s="1">
        <v>916291.88</v>
      </c>
      <c r="B15" s="1">
        <v>506948.82</v>
      </c>
      <c r="C15" s="1">
        <v>967875.87</v>
      </c>
      <c r="D15" s="1">
        <v>1614563.46</v>
      </c>
      <c r="E15" s="1">
        <v>514355.15</v>
      </c>
      <c r="F15" s="1">
        <v>334441.40000000002</v>
      </c>
      <c r="G15" s="1">
        <v>289771.36</v>
      </c>
      <c r="H15" s="1">
        <v>464483.53</v>
      </c>
      <c r="I15" s="2">
        <f t="shared" si="0"/>
        <v>5608731.4700000007</v>
      </c>
      <c r="J15" s="2">
        <f t="shared" si="1"/>
        <v>10301171.060000001</v>
      </c>
    </row>
    <row r="16" spans="1:10" x14ac:dyDescent="0.35">
      <c r="A16" s="1">
        <v>16340719.68</v>
      </c>
      <c r="B16" s="1">
        <v>18976321.16</v>
      </c>
      <c r="C16" s="1">
        <v>13565644.59</v>
      </c>
      <c r="D16" s="1">
        <v>50089381.030000001</v>
      </c>
      <c r="E16" s="1">
        <v>13439885.49</v>
      </c>
      <c r="F16" s="1">
        <v>7277152.3499999996</v>
      </c>
      <c r="G16" s="1">
        <v>3509565.83</v>
      </c>
      <c r="H16" s="1">
        <v>9669766.4499999993</v>
      </c>
      <c r="I16" s="2">
        <f t="shared" si="0"/>
        <v>132868436.58</v>
      </c>
      <c r="J16" s="2">
        <f t="shared" si="1"/>
        <v>249396153.47999999</v>
      </c>
    </row>
    <row r="17" spans="1:10" x14ac:dyDescent="0.35">
      <c r="A17" s="1">
        <v>85.74</v>
      </c>
      <c r="B17" s="46">
        <v>0</v>
      </c>
      <c r="C17" s="1">
        <v>452.7</v>
      </c>
      <c r="D17" s="1">
        <v>0</v>
      </c>
      <c r="E17" s="1">
        <v>54.15</v>
      </c>
      <c r="F17" s="23">
        <v>0</v>
      </c>
      <c r="G17" s="1">
        <v>0</v>
      </c>
      <c r="H17" s="47">
        <v>99.98</v>
      </c>
      <c r="I17" s="2">
        <f t="shared" si="0"/>
        <v>692.56999999999994</v>
      </c>
      <c r="J17" s="2">
        <f t="shared" si="1"/>
        <v>1299.3999999999999</v>
      </c>
    </row>
    <row r="18" spans="1:10" x14ac:dyDescent="0.35">
      <c r="A18" s="1">
        <v>1062954.57</v>
      </c>
      <c r="B18" s="1">
        <v>768200</v>
      </c>
      <c r="C18" s="1">
        <v>1121060</v>
      </c>
      <c r="D18" s="1">
        <v>1741026.18</v>
      </c>
      <c r="E18" s="1">
        <v>414458.25</v>
      </c>
      <c r="F18" s="1">
        <v>557197</v>
      </c>
      <c r="G18" s="1">
        <v>153609</v>
      </c>
      <c r="H18" s="1">
        <v>539981.9</v>
      </c>
      <c r="I18" s="2">
        <f>SUM(A18:H18)</f>
        <v>6358486.9000000004</v>
      </c>
      <c r="J18" s="2">
        <f t="shared" si="1"/>
        <v>11654019.23</v>
      </c>
    </row>
    <row r="19" spans="1:10" ht="16" x14ac:dyDescent="0.5">
      <c r="A19" s="1">
        <v>0</v>
      </c>
      <c r="B19" s="1">
        <v>0</v>
      </c>
      <c r="C19" s="1">
        <v>0</v>
      </c>
      <c r="D19" s="1">
        <v>1115</v>
      </c>
      <c r="E19" s="1"/>
      <c r="F19" s="1"/>
      <c r="G19" s="1"/>
      <c r="H19" s="1"/>
      <c r="I19" s="2"/>
      <c r="J19" s="25">
        <f t="shared" si="1"/>
        <v>1115</v>
      </c>
    </row>
    <row r="20" spans="1:10" ht="16" x14ac:dyDescent="0.5">
      <c r="A20" s="2">
        <f>SUM(A4:A19)</f>
        <v>82385924.00999999</v>
      </c>
      <c r="B20" s="2">
        <f>SUM(B4:B19)</f>
        <v>170710604.79999998</v>
      </c>
      <c r="C20" s="2">
        <f>SUM(C4:C19)</f>
        <v>57185745.829999998</v>
      </c>
      <c r="D20" s="2">
        <f>SUM(D4:D19)</f>
        <v>374985010.29000002</v>
      </c>
      <c r="E20" s="2">
        <f>SUM(E4:E18)</f>
        <v>92848270.74000001</v>
      </c>
      <c r="F20" s="2">
        <f>SUM(F4:F18)</f>
        <v>38935086.780000001</v>
      </c>
      <c r="G20" s="2">
        <f>SUM(G4:G18)</f>
        <v>15487979.609999999</v>
      </c>
      <c r="H20" s="2">
        <f>SUM(H4:H18)</f>
        <v>46391999.390000001</v>
      </c>
      <c r="I20" s="25">
        <f t="shared" si="0"/>
        <v>878930621.45000005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J19"/>
  <sheetViews>
    <sheetView workbookViewId="0">
      <selection activeCell="J17" sqref="J17"/>
    </sheetView>
  </sheetViews>
  <sheetFormatPr defaultRowHeight="14.5" x14ac:dyDescent="0.35"/>
  <cols>
    <col min="1" max="1" width="5.81640625" bestFit="1" customWidth="1"/>
    <col min="2" max="2" width="14.26953125" bestFit="1" customWidth="1"/>
    <col min="3" max="3" width="15.26953125" bestFit="1" customWidth="1"/>
    <col min="4" max="4" width="14.26953125" bestFit="1" customWidth="1"/>
    <col min="5" max="5" width="15.26953125" bestFit="1" customWidth="1"/>
    <col min="6" max="6" width="14.7265625" bestFit="1" customWidth="1"/>
    <col min="7" max="7" width="14.26953125" bestFit="1" customWidth="1"/>
    <col min="8" max="8" width="14.54296875" bestFit="1" customWidth="1"/>
    <col min="9" max="9" width="14.26953125" bestFit="1" customWidth="1"/>
    <col min="10" max="10" width="15.26953125" bestFit="1" customWidth="1"/>
  </cols>
  <sheetData>
    <row r="3" spans="1:10" x14ac:dyDescent="0.35">
      <c r="A3" s="44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44" t="s">
        <v>44</v>
      </c>
    </row>
    <row r="4" spans="1:10" x14ac:dyDescent="0.35">
      <c r="A4" s="44" t="s">
        <v>8</v>
      </c>
      <c r="B4" s="1">
        <v>23659736</v>
      </c>
      <c r="C4" s="1">
        <v>22351311</v>
      </c>
      <c r="D4" s="1">
        <v>15570600</v>
      </c>
      <c r="E4" s="1">
        <v>63065543</v>
      </c>
      <c r="F4" s="1">
        <v>12948761</v>
      </c>
      <c r="G4" s="1">
        <v>8299028</v>
      </c>
      <c r="H4" s="1">
        <v>3947833</v>
      </c>
      <c r="I4" s="1">
        <v>5797740</v>
      </c>
      <c r="J4" s="44">
        <f t="shared" ref="J4:J17" si="0">SUM(B4:I4)</f>
        <v>155640552</v>
      </c>
    </row>
    <row r="5" spans="1:10" x14ac:dyDescent="0.35">
      <c r="A5" s="44" t="s">
        <v>9</v>
      </c>
      <c r="B5" s="1">
        <v>3167500</v>
      </c>
      <c r="C5" s="1">
        <v>9831286</v>
      </c>
      <c r="D5" s="1">
        <v>2808513</v>
      </c>
      <c r="E5" s="1">
        <v>78728536</v>
      </c>
      <c r="F5" s="1">
        <v>17290839</v>
      </c>
      <c r="G5" s="1">
        <v>1497071</v>
      </c>
      <c r="H5" s="1">
        <v>716865</v>
      </c>
      <c r="I5" s="1">
        <v>2662705</v>
      </c>
      <c r="J5" s="44">
        <f t="shared" si="0"/>
        <v>116703315</v>
      </c>
    </row>
    <row r="6" spans="1:10" x14ac:dyDescent="0.35">
      <c r="A6" s="44" t="s">
        <v>10</v>
      </c>
      <c r="B6" s="1">
        <v>8092831</v>
      </c>
      <c r="C6" s="1">
        <v>29997112</v>
      </c>
      <c r="D6" s="1">
        <v>453477</v>
      </c>
      <c r="E6" s="1">
        <v>5021457</v>
      </c>
      <c r="F6" s="1">
        <v>440451</v>
      </c>
      <c r="G6" s="1">
        <v>2774718</v>
      </c>
      <c r="H6" s="1"/>
      <c r="I6" s="1">
        <v>9001425</v>
      </c>
      <c r="J6" s="44">
        <f t="shared" si="0"/>
        <v>55781471</v>
      </c>
    </row>
    <row r="7" spans="1:10" x14ac:dyDescent="0.35">
      <c r="A7" s="44" t="s">
        <v>11</v>
      </c>
      <c r="B7" s="1">
        <v>713185</v>
      </c>
      <c r="C7" s="1"/>
      <c r="D7" s="1"/>
      <c r="E7" s="1">
        <v>55884922</v>
      </c>
      <c r="F7" s="1">
        <v>8161032</v>
      </c>
      <c r="G7" s="1"/>
      <c r="H7" s="1"/>
      <c r="I7" s="1"/>
      <c r="J7" s="44">
        <f t="shared" si="0"/>
        <v>64759139</v>
      </c>
    </row>
    <row r="8" spans="1:10" x14ac:dyDescent="0.35">
      <c r="A8" s="44" t="s">
        <v>12</v>
      </c>
      <c r="B8" s="1">
        <v>4995108</v>
      </c>
      <c r="C8" s="1">
        <v>41412493</v>
      </c>
      <c r="D8" s="1">
        <v>144748</v>
      </c>
      <c r="E8" s="1">
        <v>3535827</v>
      </c>
      <c r="F8" s="1">
        <v>144090</v>
      </c>
      <c r="G8" s="1"/>
      <c r="H8" s="1"/>
      <c r="I8" s="1">
        <v>931271</v>
      </c>
      <c r="J8" s="44">
        <f t="shared" si="0"/>
        <v>51163537</v>
      </c>
    </row>
    <row r="9" spans="1:10" x14ac:dyDescent="0.35">
      <c r="A9" s="44" t="s">
        <v>13</v>
      </c>
      <c r="B9" s="1">
        <v>149090</v>
      </c>
      <c r="C9" s="1">
        <v>35595</v>
      </c>
      <c r="D9" s="1">
        <v>27435</v>
      </c>
      <c r="E9" s="1">
        <v>9200</v>
      </c>
      <c r="F9" s="1"/>
      <c r="G9" s="1">
        <v>197290</v>
      </c>
      <c r="H9" s="1"/>
      <c r="I9" s="1"/>
      <c r="J9" s="44">
        <f t="shared" si="0"/>
        <v>418610</v>
      </c>
    </row>
    <row r="10" spans="1:10" x14ac:dyDescent="0.35">
      <c r="A10" s="44" t="s">
        <v>14</v>
      </c>
      <c r="B10" s="1">
        <v>6812524.2800000003</v>
      </c>
      <c r="C10" s="1">
        <v>5657344.9299999997</v>
      </c>
      <c r="D10" s="1">
        <v>7270488.21</v>
      </c>
      <c r="E10" s="1">
        <v>19083196.98</v>
      </c>
      <c r="F10" s="1">
        <v>8283465.9000000004</v>
      </c>
      <c r="G10" s="1">
        <v>4255581.78</v>
      </c>
      <c r="H10" s="1">
        <v>2664526.9900000002</v>
      </c>
      <c r="I10" s="1">
        <v>5433240.2699999996</v>
      </c>
      <c r="J10" s="44">
        <f t="shared" si="0"/>
        <v>59460369.340000004</v>
      </c>
    </row>
    <row r="11" spans="1:10" x14ac:dyDescent="0.35">
      <c r="A11" s="44" t="s">
        <v>15</v>
      </c>
      <c r="B11" s="1">
        <v>7003793.2300000004</v>
      </c>
      <c r="C11" s="1">
        <v>9483944.1400000006</v>
      </c>
      <c r="D11" s="1">
        <v>7574766.3600000003</v>
      </c>
      <c r="E11" s="1">
        <v>28485030.420000002</v>
      </c>
      <c r="F11" s="1">
        <v>12743345.6</v>
      </c>
      <c r="G11" s="1">
        <v>4643761.63</v>
      </c>
      <c r="H11" s="1">
        <v>2224736.7799999998</v>
      </c>
      <c r="I11" s="1">
        <v>5112825.12</v>
      </c>
      <c r="J11" s="44">
        <f t="shared" si="0"/>
        <v>77272203.280000016</v>
      </c>
    </row>
    <row r="12" spans="1:10" x14ac:dyDescent="0.35">
      <c r="A12" s="44" t="s">
        <v>16</v>
      </c>
      <c r="B12" s="1">
        <v>6080238.3300000001</v>
      </c>
      <c r="C12" s="1">
        <v>19670738.120000001</v>
      </c>
      <c r="D12" s="1">
        <v>6214574.04</v>
      </c>
      <c r="E12" s="1">
        <v>65688733.450000003</v>
      </c>
      <c r="F12" s="1">
        <v>16586036.08</v>
      </c>
      <c r="G12" s="1">
        <v>4780951.38</v>
      </c>
      <c r="H12" s="1">
        <v>1736543.96</v>
      </c>
      <c r="I12" s="1">
        <v>3979501.48</v>
      </c>
      <c r="J12" s="44">
        <f t="shared" si="0"/>
        <v>124737316.83999999</v>
      </c>
    </row>
    <row r="13" spans="1:10" x14ac:dyDescent="0.35">
      <c r="A13" s="44" t="s">
        <v>22</v>
      </c>
      <c r="B13" s="1"/>
      <c r="C13" s="1">
        <v>17444</v>
      </c>
      <c r="D13" s="1"/>
      <c r="E13" s="1">
        <v>42203.76</v>
      </c>
      <c r="F13" s="1">
        <v>36242.69</v>
      </c>
      <c r="G13" s="1"/>
      <c r="H13" s="1">
        <v>14.39</v>
      </c>
      <c r="I13" s="1"/>
      <c r="J13" s="44">
        <f t="shared" si="0"/>
        <v>95904.840000000011</v>
      </c>
    </row>
    <row r="14" spans="1:10" x14ac:dyDescent="0.35">
      <c r="A14" s="44" t="s">
        <v>17</v>
      </c>
      <c r="B14" s="1">
        <v>682914.35</v>
      </c>
      <c r="C14" s="1">
        <v>514555.33</v>
      </c>
      <c r="D14" s="1">
        <v>785881.1</v>
      </c>
      <c r="E14" s="1">
        <v>1957379.15</v>
      </c>
      <c r="F14" s="1">
        <v>920024.48</v>
      </c>
      <c r="G14" s="1">
        <v>563506.35</v>
      </c>
      <c r="H14" s="1">
        <v>283803.33</v>
      </c>
      <c r="I14" s="1">
        <v>543755.74</v>
      </c>
      <c r="J14" s="44">
        <f t="shared" si="0"/>
        <v>6251819.8300000001</v>
      </c>
    </row>
    <row r="15" spans="1:10" x14ac:dyDescent="0.35">
      <c r="A15" s="44" t="s">
        <v>18</v>
      </c>
      <c r="B15" s="1">
        <v>961925.58</v>
      </c>
      <c r="C15" s="1">
        <v>504671.23</v>
      </c>
      <c r="D15" s="1">
        <v>1049721.76</v>
      </c>
      <c r="E15" s="1">
        <v>1730376.41</v>
      </c>
      <c r="F15" s="1">
        <v>531426.67000000004</v>
      </c>
      <c r="G15" s="1">
        <v>345145.67</v>
      </c>
      <c r="H15" s="1">
        <v>302054.14</v>
      </c>
      <c r="I15" s="1">
        <v>513245.14</v>
      </c>
      <c r="J15" s="44">
        <f t="shared" si="0"/>
        <v>5938566.5999999996</v>
      </c>
    </row>
    <row r="16" spans="1:10" x14ac:dyDescent="0.35">
      <c r="A16" s="44" t="s">
        <v>19</v>
      </c>
      <c r="B16" s="1">
        <v>15210863.960000001</v>
      </c>
      <c r="C16" s="1">
        <v>18163804.98</v>
      </c>
      <c r="D16" s="1">
        <v>13245969.470000001</v>
      </c>
      <c r="E16" s="1">
        <v>49925931.32</v>
      </c>
      <c r="F16" s="1">
        <v>12399765.85</v>
      </c>
      <c r="G16" s="1">
        <v>7450830.2599999998</v>
      </c>
      <c r="H16" s="1">
        <v>3570362.14</v>
      </c>
      <c r="I16" s="1">
        <v>9319878.5500000007</v>
      </c>
      <c r="J16" s="44">
        <f t="shared" si="0"/>
        <v>129287406.53</v>
      </c>
    </row>
    <row r="17" spans="1:10" x14ac:dyDescent="0.35">
      <c r="A17" s="44" t="s">
        <v>20</v>
      </c>
      <c r="B17" s="1">
        <v>29.06</v>
      </c>
      <c r="C17" s="1"/>
      <c r="D17" s="1">
        <v>377.5</v>
      </c>
      <c r="E17" s="1"/>
      <c r="F17" s="1">
        <v>177.08</v>
      </c>
      <c r="G17" s="1"/>
      <c r="H17" s="1"/>
      <c r="I17" s="1">
        <v>173.08</v>
      </c>
      <c r="J17" s="44">
        <f t="shared" si="0"/>
        <v>756.72</v>
      </c>
    </row>
    <row r="18" spans="1:10" x14ac:dyDescent="0.35">
      <c r="A18" s="44" t="s">
        <v>21</v>
      </c>
      <c r="B18" s="1">
        <v>799536</v>
      </c>
      <c r="C18" s="1">
        <v>689415</v>
      </c>
      <c r="D18" s="1">
        <v>1084636</v>
      </c>
      <c r="E18" s="1">
        <v>2317202</v>
      </c>
      <c r="F18" s="1">
        <v>371734</v>
      </c>
      <c r="G18" s="1">
        <v>535429.74</v>
      </c>
      <c r="H18" s="1">
        <v>166570</v>
      </c>
      <c r="I18" s="1">
        <v>533422.04</v>
      </c>
      <c r="J18" s="44">
        <f>SUM(B18:I18)</f>
        <v>6497944.7800000003</v>
      </c>
    </row>
    <row r="19" spans="1:10" x14ac:dyDescent="0.35">
      <c r="A19" s="44"/>
      <c r="B19" s="44">
        <f t="shared" ref="B19:I19" si="1">SUM(B4:B18)</f>
        <v>78329274.790000007</v>
      </c>
      <c r="C19" s="44">
        <f t="shared" si="1"/>
        <v>158329714.72999999</v>
      </c>
      <c r="D19" s="44">
        <f t="shared" si="1"/>
        <v>56231187.439999998</v>
      </c>
      <c r="E19" s="44">
        <f t="shared" si="1"/>
        <v>375475538.48999995</v>
      </c>
      <c r="F19" s="44">
        <f t="shared" si="1"/>
        <v>90857391.349999994</v>
      </c>
      <c r="G19" s="44">
        <f t="shared" si="1"/>
        <v>35343313.810000002</v>
      </c>
      <c r="H19" s="44">
        <f t="shared" si="1"/>
        <v>15613309.730000002</v>
      </c>
      <c r="I19" s="44">
        <f t="shared" si="1"/>
        <v>43829182.419999994</v>
      </c>
      <c r="J19" s="44">
        <f>SUM(B19:I19)</f>
        <v>854008912.75999987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J19"/>
  <sheetViews>
    <sheetView workbookViewId="0">
      <selection activeCell="F14" sqref="F14"/>
    </sheetView>
  </sheetViews>
  <sheetFormatPr defaultRowHeight="14.5" x14ac:dyDescent="0.35"/>
  <cols>
    <col min="1" max="1" width="5.81640625" bestFit="1" customWidth="1"/>
    <col min="2" max="2" width="14.26953125" bestFit="1" customWidth="1"/>
    <col min="3" max="3" width="15.26953125" bestFit="1" customWidth="1"/>
    <col min="4" max="4" width="14.26953125" bestFit="1" customWidth="1"/>
    <col min="5" max="5" width="15.26953125" bestFit="1" customWidth="1"/>
    <col min="6" max="6" width="14.7265625" bestFit="1" customWidth="1"/>
    <col min="7" max="7" width="14.26953125" bestFit="1" customWidth="1"/>
    <col min="8" max="8" width="14.54296875" bestFit="1" customWidth="1"/>
    <col min="9" max="9" width="14.26953125" bestFit="1" customWidth="1"/>
    <col min="10" max="10" width="15.26953125" bestFit="1" customWidth="1"/>
  </cols>
  <sheetData>
    <row r="3" spans="1:10" x14ac:dyDescent="0.35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44"/>
    </row>
    <row r="4" spans="1:10" x14ac:dyDescent="0.35">
      <c r="A4" s="44" t="s">
        <v>8</v>
      </c>
      <c r="B4" s="1">
        <v>23885201</v>
      </c>
      <c r="C4" s="1">
        <v>23003056</v>
      </c>
      <c r="D4" s="1">
        <v>15971312</v>
      </c>
      <c r="E4" s="1">
        <v>65064684</v>
      </c>
      <c r="F4" s="1">
        <v>13111900</v>
      </c>
      <c r="G4" s="1">
        <v>9475250</v>
      </c>
      <c r="H4" s="1">
        <v>4385410</v>
      </c>
      <c r="I4" s="1">
        <v>5850296</v>
      </c>
      <c r="J4" s="44">
        <f t="shared" ref="J4:J18" si="0">SUM(B4:I4)</f>
        <v>160747109</v>
      </c>
    </row>
    <row r="5" spans="1:10" x14ac:dyDescent="0.35">
      <c r="A5" s="44" t="s">
        <v>9</v>
      </c>
      <c r="B5" s="1">
        <v>3132986</v>
      </c>
      <c r="C5" s="1">
        <v>10730249</v>
      </c>
      <c r="D5" s="1">
        <v>3022598</v>
      </c>
      <c r="E5" s="1">
        <v>81016561</v>
      </c>
      <c r="F5" s="1">
        <v>18365496</v>
      </c>
      <c r="G5" s="1">
        <v>1833436</v>
      </c>
      <c r="H5" s="1">
        <v>797926</v>
      </c>
      <c r="I5" s="1">
        <v>2834783</v>
      </c>
      <c r="J5" s="44">
        <f t="shared" si="0"/>
        <v>121734035</v>
      </c>
    </row>
    <row r="6" spans="1:10" x14ac:dyDescent="0.35">
      <c r="A6" s="44" t="s">
        <v>10</v>
      </c>
      <c r="B6" s="1">
        <v>9463741</v>
      </c>
      <c r="C6" s="1">
        <v>35162252</v>
      </c>
      <c r="D6" s="1">
        <v>510546</v>
      </c>
      <c r="E6" s="1">
        <v>5004220</v>
      </c>
      <c r="F6" s="1">
        <v>382344</v>
      </c>
      <c r="G6" s="1">
        <v>2908758</v>
      </c>
      <c r="H6" s="1"/>
      <c r="I6" s="1">
        <v>10830042</v>
      </c>
      <c r="J6" s="44">
        <f t="shared" si="0"/>
        <v>64261903</v>
      </c>
    </row>
    <row r="7" spans="1:10" x14ac:dyDescent="0.35">
      <c r="A7" s="44" t="s">
        <v>11</v>
      </c>
      <c r="B7" s="1">
        <v>631176</v>
      </c>
      <c r="C7" s="1"/>
      <c r="D7" s="1"/>
      <c r="E7" s="1">
        <v>52837045</v>
      </c>
      <c r="F7" s="1">
        <v>7266982</v>
      </c>
      <c r="G7" s="1"/>
      <c r="H7" s="1"/>
      <c r="I7" s="1"/>
      <c r="J7" s="44">
        <f t="shared" si="0"/>
        <v>60735203</v>
      </c>
    </row>
    <row r="8" spans="1:10" x14ac:dyDescent="0.35">
      <c r="A8" s="44" t="s">
        <v>12</v>
      </c>
      <c r="B8" s="1">
        <v>5887254</v>
      </c>
      <c r="C8" s="1">
        <v>45444526</v>
      </c>
      <c r="D8" s="1">
        <v>240068</v>
      </c>
      <c r="E8" s="1">
        <v>3760743</v>
      </c>
      <c r="F8" s="1">
        <v>152170</v>
      </c>
      <c r="G8" s="1"/>
      <c r="H8" s="1"/>
      <c r="I8" s="1">
        <v>2237738</v>
      </c>
      <c r="J8" s="44">
        <f t="shared" si="0"/>
        <v>57722499</v>
      </c>
    </row>
    <row r="9" spans="1:10" x14ac:dyDescent="0.35">
      <c r="A9" s="44" t="s">
        <v>13</v>
      </c>
      <c r="B9" s="1">
        <v>89816</v>
      </c>
      <c r="C9" s="1">
        <v>36980</v>
      </c>
      <c r="D9" s="1"/>
      <c r="E9" s="1">
        <v>27700</v>
      </c>
      <c r="F9" s="1"/>
      <c r="G9" s="1">
        <v>182670</v>
      </c>
      <c r="H9" s="1"/>
      <c r="I9" s="1"/>
      <c r="J9" s="44">
        <f t="shared" si="0"/>
        <v>337166</v>
      </c>
    </row>
    <row r="10" spans="1:10" x14ac:dyDescent="0.35">
      <c r="A10" s="44" t="s">
        <v>14</v>
      </c>
      <c r="B10" s="1">
        <v>7453284.3899999997</v>
      </c>
      <c r="C10" s="1">
        <v>5401630.0899999999</v>
      </c>
      <c r="D10" s="1">
        <v>7623372.25</v>
      </c>
      <c r="E10" s="1">
        <v>19597716.620000001</v>
      </c>
      <c r="F10" s="1">
        <v>8071389.2400000002</v>
      </c>
      <c r="G10" s="1">
        <v>4506312.22</v>
      </c>
      <c r="H10" s="1">
        <v>2786538.46</v>
      </c>
      <c r="I10" s="1">
        <v>5570807.79</v>
      </c>
      <c r="J10" s="44">
        <f t="shared" si="0"/>
        <v>61011051.060000002</v>
      </c>
    </row>
    <row r="11" spans="1:10" x14ac:dyDescent="0.35">
      <c r="A11" s="44" t="s">
        <v>15</v>
      </c>
      <c r="B11" s="1">
        <v>7614985.2400000002</v>
      </c>
      <c r="C11" s="1">
        <v>9895577.1699999999</v>
      </c>
      <c r="D11" s="1">
        <v>8219542.04</v>
      </c>
      <c r="E11" s="1">
        <v>29141225.91</v>
      </c>
      <c r="F11" s="1">
        <v>12928407.289999999</v>
      </c>
      <c r="G11" s="1">
        <v>4990573.84</v>
      </c>
      <c r="H11" s="1">
        <v>2406202.02</v>
      </c>
      <c r="I11" s="1">
        <v>5394193.7199999997</v>
      </c>
      <c r="J11" s="44">
        <f t="shared" si="0"/>
        <v>80590707.230000004</v>
      </c>
    </row>
    <row r="12" spans="1:10" x14ac:dyDescent="0.35">
      <c r="A12" s="44" t="s">
        <v>16</v>
      </c>
      <c r="B12" s="1">
        <v>6640303.0999999996</v>
      </c>
      <c r="C12" s="1">
        <v>20612826.280000001</v>
      </c>
      <c r="D12" s="1">
        <v>6702809.3600000003</v>
      </c>
      <c r="E12" s="1">
        <v>67222260.109999999</v>
      </c>
      <c r="F12" s="1">
        <v>17159077.469999999</v>
      </c>
      <c r="G12" s="1">
        <v>5173143.53</v>
      </c>
      <c r="H12" s="1">
        <v>1941330</v>
      </c>
      <c r="I12" s="1">
        <v>4145357</v>
      </c>
      <c r="J12" s="44">
        <f t="shared" si="0"/>
        <v>129597106.84999999</v>
      </c>
    </row>
    <row r="13" spans="1:10" x14ac:dyDescent="0.35">
      <c r="A13" s="44" t="s">
        <v>22</v>
      </c>
      <c r="B13" s="1"/>
      <c r="C13" s="1">
        <v>48063</v>
      </c>
      <c r="D13" s="1"/>
      <c r="E13" s="1">
        <v>108946.44</v>
      </c>
      <c r="F13" s="1">
        <v>11137.82</v>
      </c>
      <c r="G13" s="1"/>
      <c r="H13" s="1">
        <v>27.31</v>
      </c>
      <c r="I13" s="1">
        <v>21</v>
      </c>
      <c r="J13" s="44">
        <f t="shared" si="0"/>
        <v>168195.57</v>
      </c>
    </row>
    <row r="14" spans="1:10" x14ac:dyDescent="0.35">
      <c r="A14" s="44" t="s">
        <v>17</v>
      </c>
      <c r="B14" s="1">
        <v>784149.85</v>
      </c>
      <c r="C14" s="1">
        <v>457018.17</v>
      </c>
      <c r="D14" s="1">
        <v>484133.41</v>
      </c>
      <c r="E14" s="1">
        <v>1306358.5900000001</v>
      </c>
      <c r="F14" s="1">
        <v>621784.27</v>
      </c>
      <c r="G14" s="1">
        <v>353694.93</v>
      </c>
      <c r="H14" s="1">
        <v>478998.36</v>
      </c>
      <c r="I14" s="1">
        <v>584636.06999999995</v>
      </c>
      <c r="J14" s="44">
        <f t="shared" si="0"/>
        <v>5070773.6500000004</v>
      </c>
    </row>
    <row r="15" spans="1:10" x14ac:dyDescent="0.35">
      <c r="A15" s="44" t="s">
        <v>18</v>
      </c>
      <c r="B15" s="1">
        <v>976370.32</v>
      </c>
      <c r="C15" s="1">
        <v>480450.06</v>
      </c>
      <c r="D15" s="1">
        <v>1058304.57</v>
      </c>
      <c r="E15" s="45">
        <v>1484797.95</v>
      </c>
      <c r="F15" s="1">
        <v>480405.7</v>
      </c>
      <c r="G15" s="1">
        <v>353694.93</v>
      </c>
      <c r="H15" s="1">
        <v>291453.53999999998</v>
      </c>
      <c r="I15" s="1">
        <v>494630.21</v>
      </c>
      <c r="J15" s="44">
        <f t="shared" si="0"/>
        <v>5620107.2800000003</v>
      </c>
    </row>
    <row r="16" spans="1:10" x14ac:dyDescent="0.35">
      <c r="A16" s="44" t="s">
        <v>19</v>
      </c>
      <c r="B16" s="1">
        <v>14917821.84</v>
      </c>
      <c r="C16" s="1">
        <v>18703381.289999999</v>
      </c>
      <c r="D16" s="1">
        <v>12662788.939999999</v>
      </c>
      <c r="E16" s="1">
        <v>48367512.549999997</v>
      </c>
      <c r="F16" s="1">
        <v>12174928.640000001</v>
      </c>
      <c r="G16" s="23">
        <v>7176849.8300000001</v>
      </c>
      <c r="H16" s="1">
        <v>3799136.5</v>
      </c>
      <c r="I16" s="1">
        <v>8717958.7899999991</v>
      </c>
      <c r="J16" s="44">
        <f t="shared" si="0"/>
        <v>126520378.38</v>
      </c>
    </row>
    <row r="17" spans="1:10" x14ac:dyDescent="0.35">
      <c r="A17" s="44" t="s">
        <v>20</v>
      </c>
      <c r="B17" s="1">
        <v>27.73</v>
      </c>
      <c r="C17" s="1"/>
      <c r="D17" s="1">
        <v>939.58</v>
      </c>
      <c r="E17" s="1"/>
      <c r="F17" s="1">
        <v>36.69</v>
      </c>
      <c r="G17" s="1"/>
      <c r="H17" s="1"/>
      <c r="I17" s="20">
        <v>209.08</v>
      </c>
      <c r="J17" s="44">
        <f t="shared" si="0"/>
        <v>1213.08</v>
      </c>
    </row>
    <row r="18" spans="1:10" x14ac:dyDescent="0.35">
      <c r="A18" s="44" t="s">
        <v>21</v>
      </c>
      <c r="B18" s="1">
        <v>1019985</v>
      </c>
      <c r="C18" s="1">
        <v>779928</v>
      </c>
      <c r="D18" s="1">
        <v>1126967</v>
      </c>
      <c r="E18" s="1">
        <v>2604547.46</v>
      </c>
      <c r="F18" s="1">
        <v>140822</v>
      </c>
      <c r="G18" s="1">
        <v>554925.26</v>
      </c>
      <c r="H18" s="1">
        <v>380876.37</v>
      </c>
      <c r="I18" s="1">
        <v>641311.52</v>
      </c>
      <c r="J18" s="44">
        <f t="shared" si="0"/>
        <v>7249362.6099999994</v>
      </c>
    </row>
    <row r="19" spans="1:10" x14ac:dyDescent="0.35">
      <c r="A19" s="1"/>
      <c r="B19" s="44">
        <f t="shared" ref="B19:J19" si="1">SUM(B4:B18)</f>
        <v>82497101.470000014</v>
      </c>
      <c r="C19" s="44">
        <f t="shared" si="1"/>
        <v>170755937.06</v>
      </c>
      <c r="D19" s="44">
        <f t="shared" si="1"/>
        <v>57623381.149999991</v>
      </c>
      <c r="E19" s="44">
        <f t="shared" si="1"/>
        <v>377544318.62999994</v>
      </c>
      <c r="F19" s="44">
        <f t="shared" si="1"/>
        <v>90866881.11999999</v>
      </c>
      <c r="G19" s="44">
        <f t="shared" si="1"/>
        <v>37509308.539999999</v>
      </c>
      <c r="H19" s="44">
        <f t="shared" si="1"/>
        <v>17267898.559999999</v>
      </c>
      <c r="I19" s="44">
        <f t="shared" si="1"/>
        <v>47301984.18</v>
      </c>
      <c r="J19" s="44">
        <f t="shared" si="1"/>
        <v>881366810.71000004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18"/>
  <sheetViews>
    <sheetView workbookViewId="0">
      <selection activeCell="M17" sqref="M17"/>
    </sheetView>
  </sheetViews>
  <sheetFormatPr defaultRowHeight="14.5" x14ac:dyDescent="0.35"/>
  <cols>
    <col min="2" max="2" width="14.26953125" bestFit="1" customWidth="1"/>
    <col min="3" max="3" width="15.26953125" bestFit="1" customWidth="1"/>
    <col min="4" max="4" width="14.26953125" bestFit="1" customWidth="1"/>
    <col min="5" max="5" width="15.26953125" bestFit="1" customWidth="1"/>
    <col min="6" max="9" width="14.26953125" bestFit="1" customWidth="1"/>
    <col min="10" max="10" width="14.81640625" style="7" bestFit="1" customWidth="1"/>
  </cols>
  <sheetData>
    <row r="2" spans="1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0" x14ac:dyDescent="0.35">
      <c r="A3" s="7" t="s">
        <v>8</v>
      </c>
      <c r="B3" s="1">
        <v>22298112</v>
      </c>
      <c r="C3" s="1">
        <v>20368417</v>
      </c>
      <c r="D3" s="1">
        <v>14867516</v>
      </c>
      <c r="E3" s="1">
        <v>58693730</v>
      </c>
      <c r="F3" s="1">
        <v>12060988</v>
      </c>
      <c r="G3" s="1">
        <v>8768588</v>
      </c>
      <c r="H3" s="1">
        <v>3819318</v>
      </c>
      <c r="I3" s="1">
        <v>5843837</v>
      </c>
      <c r="J3" s="2">
        <f>SUM(B3:I3)</f>
        <v>146720506</v>
      </c>
    </row>
    <row r="4" spans="1:10" x14ac:dyDescent="0.35">
      <c r="A4" s="7" t="s">
        <v>9</v>
      </c>
      <c r="B4" s="1">
        <v>3134918</v>
      </c>
      <c r="C4" s="1">
        <v>9811825</v>
      </c>
      <c r="D4" s="1">
        <v>2739765</v>
      </c>
      <c r="E4" s="1">
        <v>75198476</v>
      </c>
      <c r="F4" s="1">
        <v>16431121</v>
      </c>
      <c r="G4" s="1">
        <v>2033760</v>
      </c>
      <c r="H4" s="1">
        <v>739066</v>
      </c>
      <c r="I4" s="1">
        <v>2231552</v>
      </c>
      <c r="J4" s="2">
        <f t="shared" ref="J4:J18" si="0">SUM(B4:I4)</f>
        <v>112320483</v>
      </c>
    </row>
    <row r="5" spans="1:10" x14ac:dyDescent="0.35">
      <c r="A5" s="7" t="s">
        <v>10</v>
      </c>
      <c r="B5" s="1">
        <v>7435204</v>
      </c>
      <c r="C5" s="1">
        <v>31672261</v>
      </c>
      <c r="D5" s="1">
        <v>416759</v>
      </c>
      <c r="E5" s="1">
        <v>4893760</v>
      </c>
      <c r="F5" s="1">
        <v>379254</v>
      </c>
      <c r="G5" s="1">
        <v>1846683</v>
      </c>
      <c r="H5" s="1">
        <v>0</v>
      </c>
      <c r="I5" s="1">
        <v>9920362</v>
      </c>
      <c r="J5" s="2">
        <f t="shared" si="0"/>
        <v>56564283</v>
      </c>
    </row>
    <row r="6" spans="1:10" x14ac:dyDescent="0.35">
      <c r="A6" s="7" t="s">
        <v>11</v>
      </c>
      <c r="B6" s="1">
        <v>661799</v>
      </c>
      <c r="C6" s="1">
        <v>0</v>
      </c>
      <c r="D6" s="1">
        <v>0</v>
      </c>
      <c r="E6" s="1">
        <v>49040065</v>
      </c>
      <c r="F6" s="1">
        <v>4875027</v>
      </c>
      <c r="G6" s="1">
        <v>0</v>
      </c>
      <c r="H6" s="1">
        <v>0</v>
      </c>
      <c r="I6" s="1">
        <v>0</v>
      </c>
      <c r="J6" s="2">
        <f t="shared" si="0"/>
        <v>54576891</v>
      </c>
    </row>
    <row r="7" spans="1:10" x14ac:dyDescent="0.35">
      <c r="A7" s="7" t="s">
        <v>12</v>
      </c>
      <c r="B7" s="1">
        <v>5287455</v>
      </c>
      <c r="C7" s="20">
        <v>42652948</v>
      </c>
      <c r="D7" s="1">
        <v>6565</v>
      </c>
      <c r="E7" s="1">
        <v>3804987</v>
      </c>
      <c r="F7" s="1">
        <v>145910</v>
      </c>
      <c r="G7" s="1">
        <v>0</v>
      </c>
      <c r="H7" s="1">
        <v>0</v>
      </c>
      <c r="I7" s="1">
        <v>1687569</v>
      </c>
      <c r="J7" s="2">
        <f t="shared" si="0"/>
        <v>53585434</v>
      </c>
    </row>
    <row r="8" spans="1:10" x14ac:dyDescent="0.35">
      <c r="A8" s="7" t="s">
        <v>13</v>
      </c>
      <c r="B8" s="1">
        <v>133160</v>
      </c>
      <c r="C8" s="1">
        <v>35993</v>
      </c>
      <c r="D8" s="1">
        <v>0</v>
      </c>
      <c r="E8" s="1">
        <v>5300</v>
      </c>
      <c r="F8" s="1">
        <v>0</v>
      </c>
      <c r="G8" s="1">
        <v>894560</v>
      </c>
      <c r="H8" s="1">
        <v>0</v>
      </c>
      <c r="I8" s="1">
        <v>0</v>
      </c>
      <c r="J8" s="2">
        <f t="shared" si="0"/>
        <v>1069013</v>
      </c>
    </row>
    <row r="9" spans="1:10" x14ac:dyDescent="0.35">
      <c r="A9" s="7" t="s">
        <v>14</v>
      </c>
      <c r="B9" s="1">
        <v>7277224</v>
      </c>
      <c r="C9" s="1">
        <v>5510029</v>
      </c>
      <c r="D9" s="1">
        <v>7555382</v>
      </c>
      <c r="E9" s="1">
        <v>18732511</v>
      </c>
      <c r="F9" s="1">
        <v>8098033</v>
      </c>
      <c r="G9" s="1">
        <v>4610679</v>
      </c>
      <c r="H9" s="1">
        <v>2848007</v>
      </c>
      <c r="I9" s="1">
        <v>5607384</v>
      </c>
      <c r="J9" s="2">
        <f t="shared" si="0"/>
        <v>60239249</v>
      </c>
    </row>
    <row r="10" spans="1:10" x14ac:dyDescent="0.35">
      <c r="A10" s="7" t="s">
        <v>15</v>
      </c>
      <c r="B10" s="1">
        <v>7477175</v>
      </c>
      <c r="C10" s="1">
        <v>9469845</v>
      </c>
      <c r="D10" s="1">
        <v>7956038</v>
      </c>
      <c r="E10" s="1">
        <v>28598924</v>
      </c>
      <c r="F10" s="1">
        <v>12478103</v>
      </c>
      <c r="G10" s="1">
        <v>4873073</v>
      </c>
      <c r="H10" s="1">
        <v>2421300</v>
      </c>
      <c r="I10" s="1">
        <v>5254464</v>
      </c>
      <c r="J10" s="2">
        <f t="shared" si="0"/>
        <v>78528922</v>
      </c>
    </row>
    <row r="11" spans="1:10" x14ac:dyDescent="0.35">
      <c r="A11" s="7" t="s">
        <v>16</v>
      </c>
      <c r="B11" s="1">
        <v>6293178</v>
      </c>
      <c r="C11" s="1">
        <v>17581568</v>
      </c>
      <c r="D11" s="1">
        <v>6415769</v>
      </c>
      <c r="E11" s="1">
        <v>65349997</v>
      </c>
      <c r="F11" s="1">
        <v>16731942</v>
      </c>
      <c r="G11" s="1">
        <v>4845852</v>
      </c>
      <c r="H11" s="1">
        <v>1854937</v>
      </c>
      <c r="I11" s="1">
        <v>3913463</v>
      </c>
      <c r="J11" s="2">
        <f t="shared" si="0"/>
        <v>122986706</v>
      </c>
    </row>
    <row r="12" spans="1:10" x14ac:dyDescent="0.35">
      <c r="A12" s="7" t="s">
        <v>22</v>
      </c>
      <c r="B12" s="1">
        <v>0</v>
      </c>
      <c r="C12" s="1">
        <v>11075</v>
      </c>
      <c r="D12" s="1">
        <v>0</v>
      </c>
      <c r="E12" s="1">
        <v>51884</v>
      </c>
      <c r="F12" s="1">
        <v>12705</v>
      </c>
      <c r="G12" s="1">
        <v>0</v>
      </c>
      <c r="H12" s="1">
        <v>40</v>
      </c>
      <c r="I12" s="1">
        <v>25</v>
      </c>
      <c r="J12" s="2">
        <f t="shared" si="0"/>
        <v>75729</v>
      </c>
    </row>
    <row r="13" spans="1:10" x14ac:dyDescent="0.35">
      <c r="A13" s="7" t="s">
        <v>17</v>
      </c>
      <c r="B13" s="1">
        <v>608213</v>
      </c>
      <c r="C13" s="1">
        <v>382272</v>
      </c>
      <c r="D13" s="1">
        <v>619238</v>
      </c>
      <c r="E13" s="1">
        <v>906646</v>
      </c>
      <c r="F13" s="1">
        <v>429079</v>
      </c>
      <c r="G13" s="1">
        <v>274237</v>
      </c>
      <c r="H13" s="1">
        <v>278804</v>
      </c>
      <c r="I13" s="1">
        <v>640841</v>
      </c>
      <c r="J13" s="2">
        <f t="shared" si="0"/>
        <v>4139330</v>
      </c>
    </row>
    <row r="14" spans="1:10" x14ac:dyDescent="0.35">
      <c r="A14" s="7" t="s">
        <v>18</v>
      </c>
      <c r="B14" s="1">
        <v>912873</v>
      </c>
      <c r="C14" s="1">
        <v>452497</v>
      </c>
      <c r="D14" s="1">
        <v>925632</v>
      </c>
      <c r="E14" s="1">
        <v>1446214</v>
      </c>
      <c r="F14" s="1">
        <v>427808</v>
      </c>
      <c r="G14" s="1">
        <v>354599</v>
      </c>
      <c r="H14" s="1">
        <v>239353</v>
      </c>
      <c r="I14" s="1">
        <v>495550</v>
      </c>
      <c r="J14" s="2">
        <f t="shared" si="0"/>
        <v>5254526</v>
      </c>
    </row>
    <row r="15" spans="1:10" x14ac:dyDescent="0.35">
      <c r="A15" s="7" t="s">
        <v>19</v>
      </c>
      <c r="B15" s="1">
        <v>15601454</v>
      </c>
      <c r="C15" s="1">
        <v>16421744</v>
      </c>
      <c r="D15" s="1">
        <v>12882854</v>
      </c>
      <c r="E15" s="1">
        <v>47709754</v>
      </c>
      <c r="F15" s="1">
        <v>11832109</v>
      </c>
      <c r="G15" s="23">
        <v>7804353</v>
      </c>
      <c r="H15" s="1">
        <v>3827012</v>
      </c>
      <c r="I15" s="1">
        <v>9250186</v>
      </c>
      <c r="J15" s="2">
        <f t="shared" si="0"/>
        <v>125329466</v>
      </c>
    </row>
    <row r="16" spans="1:10" x14ac:dyDescent="0.35">
      <c r="A16" s="7" t="s">
        <v>20</v>
      </c>
      <c r="B16" s="1">
        <v>40</v>
      </c>
      <c r="C16" s="1">
        <v>0</v>
      </c>
      <c r="D16" s="1">
        <v>56</v>
      </c>
      <c r="E16" s="1">
        <v>0</v>
      </c>
      <c r="F16" s="1">
        <v>1</v>
      </c>
      <c r="G16" s="1">
        <v>0</v>
      </c>
      <c r="H16" s="1">
        <v>0</v>
      </c>
      <c r="I16" s="20">
        <v>171</v>
      </c>
      <c r="J16" s="2">
        <f t="shared" si="0"/>
        <v>268</v>
      </c>
    </row>
    <row r="17" spans="1:10" x14ac:dyDescent="0.35">
      <c r="A17" s="7" t="s">
        <v>21</v>
      </c>
      <c r="B17" s="1">
        <v>1130950</v>
      </c>
      <c r="C17" s="1">
        <v>614414</v>
      </c>
      <c r="D17" s="1">
        <v>925940</v>
      </c>
      <c r="E17" s="1">
        <v>2311783</v>
      </c>
      <c r="F17" s="1">
        <v>317785</v>
      </c>
      <c r="G17" s="1">
        <v>578641</v>
      </c>
      <c r="H17" s="1">
        <v>583532</v>
      </c>
      <c r="I17" s="1">
        <v>487380</v>
      </c>
      <c r="J17" s="2">
        <f t="shared" si="0"/>
        <v>6950425</v>
      </c>
    </row>
    <row r="18" spans="1:10" ht="16" x14ac:dyDescent="0.5">
      <c r="B18" s="2">
        <f>SUM(B3:B17)</f>
        <v>78251755</v>
      </c>
      <c r="C18" s="2">
        <f t="shared" ref="C18:I18" si="1">SUM(C3:C17)</f>
        <v>154984888</v>
      </c>
      <c r="D18" s="2">
        <f>SUM(D3:D17)</f>
        <v>55311514</v>
      </c>
      <c r="E18" s="2">
        <f t="shared" si="1"/>
        <v>356744031</v>
      </c>
      <c r="F18" s="2">
        <f t="shared" si="1"/>
        <v>84219865</v>
      </c>
      <c r="G18" s="2">
        <f t="shared" si="1"/>
        <v>36885025</v>
      </c>
      <c r="H18" s="2">
        <f t="shared" si="1"/>
        <v>16611369</v>
      </c>
      <c r="I18" s="2">
        <f t="shared" si="1"/>
        <v>45332784</v>
      </c>
      <c r="J18" s="25">
        <f t="shared" si="0"/>
        <v>828341231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19"/>
  <sheetViews>
    <sheetView workbookViewId="0">
      <selection activeCell="I24" sqref="I24"/>
    </sheetView>
  </sheetViews>
  <sheetFormatPr defaultRowHeight="14.5" x14ac:dyDescent="0.35"/>
  <cols>
    <col min="2" max="2" width="14.26953125" bestFit="1" customWidth="1"/>
    <col min="3" max="3" width="15.26953125" bestFit="1" customWidth="1"/>
    <col min="4" max="4" width="14.26953125" bestFit="1" customWidth="1"/>
    <col min="5" max="5" width="15.26953125" bestFit="1" customWidth="1"/>
    <col min="6" max="8" width="14.26953125" bestFit="1" customWidth="1"/>
    <col min="9" max="11" width="14.54296875" bestFit="1" customWidth="1"/>
  </cols>
  <sheetData>
    <row r="2" spans="1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0" x14ac:dyDescent="0.35">
      <c r="A3" t="s">
        <v>8</v>
      </c>
      <c r="B3" s="20">
        <v>22329296</v>
      </c>
      <c r="C3" s="1">
        <v>19499689</v>
      </c>
      <c r="D3" s="1">
        <v>13740214</v>
      </c>
      <c r="E3" s="1">
        <v>65580382</v>
      </c>
      <c r="F3" s="1">
        <v>12381631</v>
      </c>
      <c r="G3" s="1">
        <v>9666930</v>
      </c>
      <c r="H3" s="1">
        <v>3704851</v>
      </c>
      <c r="I3" s="1">
        <v>6234237</v>
      </c>
      <c r="J3" s="2">
        <f>SUM(B3:I3)</f>
        <v>153137230</v>
      </c>
    </row>
    <row r="4" spans="1:10" x14ac:dyDescent="0.35">
      <c r="A4" t="s">
        <v>9</v>
      </c>
      <c r="B4" s="1">
        <v>3099784</v>
      </c>
      <c r="C4" s="1">
        <v>10343595</v>
      </c>
      <c r="D4" s="1">
        <v>2644277</v>
      </c>
      <c r="E4" s="1">
        <v>81263435</v>
      </c>
      <c r="F4" s="1">
        <v>17726068</v>
      </c>
      <c r="G4" s="1">
        <v>2418055</v>
      </c>
      <c r="H4" s="1">
        <v>925500</v>
      </c>
      <c r="I4" s="1">
        <v>2115413</v>
      </c>
      <c r="J4" s="2">
        <f t="shared" ref="J4:J17" si="0">SUM(B4:I4)</f>
        <v>120536127</v>
      </c>
    </row>
    <row r="5" spans="1:10" x14ac:dyDescent="0.35">
      <c r="A5" t="s">
        <v>10</v>
      </c>
      <c r="B5" s="1">
        <v>8233367</v>
      </c>
      <c r="C5" s="1">
        <v>30188507</v>
      </c>
      <c r="D5" s="1">
        <v>372507</v>
      </c>
      <c r="E5" s="1">
        <v>5202026</v>
      </c>
      <c r="F5" s="1">
        <v>462465</v>
      </c>
      <c r="G5" s="1">
        <v>2649724</v>
      </c>
      <c r="H5" s="1">
        <v>0</v>
      </c>
      <c r="I5" s="1">
        <v>10385819</v>
      </c>
      <c r="J5" s="2">
        <f t="shared" si="0"/>
        <v>57494415</v>
      </c>
    </row>
    <row r="6" spans="1:10" x14ac:dyDescent="0.35">
      <c r="A6" t="s">
        <v>11</v>
      </c>
      <c r="B6" s="1">
        <v>611319</v>
      </c>
      <c r="C6" s="1">
        <v>0</v>
      </c>
      <c r="D6" s="1">
        <v>0</v>
      </c>
      <c r="E6" s="1">
        <v>56417931</v>
      </c>
      <c r="F6" s="1">
        <v>6387531</v>
      </c>
      <c r="G6" s="1">
        <v>0</v>
      </c>
      <c r="H6" s="1">
        <v>0</v>
      </c>
      <c r="I6" s="1">
        <v>0</v>
      </c>
      <c r="J6" s="2">
        <f t="shared" si="0"/>
        <v>63416781</v>
      </c>
    </row>
    <row r="7" spans="1:10" x14ac:dyDescent="0.35">
      <c r="A7" t="s">
        <v>12</v>
      </c>
      <c r="B7" s="1">
        <v>6811320</v>
      </c>
      <c r="C7" s="1">
        <v>38771056</v>
      </c>
      <c r="D7" s="1">
        <v>94977</v>
      </c>
      <c r="E7" s="1">
        <v>3652851</v>
      </c>
      <c r="F7" s="1">
        <v>148850</v>
      </c>
      <c r="G7" s="1">
        <v>0</v>
      </c>
      <c r="H7" s="1">
        <v>0</v>
      </c>
      <c r="I7" s="1">
        <v>2143035</v>
      </c>
      <c r="J7" s="2">
        <f t="shared" si="0"/>
        <v>51622089</v>
      </c>
    </row>
    <row r="8" spans="1:10" x14ac:dyDescent="0.35">
      <c r="A8" t="s">
        <v>13</v>
      </c>
      <c r="B8" s="1">
        <v>169258</v>
      </c>
      <c r="C8" s="1">
        <v>34108</v>
      </c>
      <c r="D8" s="1">
        <v>0</v>
      </c>
      <c r="E8" s="1">
        <v>500</v>
      </c>
      <c r="F8" s="1">
        <v>0</v>
      </c>
      <c r="G8" s="1">
        <v>80650</v>
      </c>
      <c r="H8" s="1">
        <v>0</v>
      </c>
      <c r="I8" s="1">
        <v>0</v>
      </c>
      <c r="J8" s="2">
        <f t="shared" si="0"/>
        <v>284516</v>
      </c>
    </row>
    <row r="9" spans="1:10" x14ac:dyDescent="0.35">
      <c r="A9" t="s">
        <v>14</v>
      </c>
      <c r="B9" s="1">
        <v>6951691</v>
      </c>
      <c r="C9" s="1">
        <v>5194265</v>
      </c>
      <c r="D9" s="1">
        <v>7508469</v>
      </c>
      <c r="E9" s="1">
        <v>18422231</v>
      </c>
      <c r="F9" s="1">
        <v>9311827</v>
      </c>
      <c r="G9" s="1">
        <v>4615544</v>
      </c>
      <c r="H9" s="1">
        <v>2733135</v>
      </c>
      <c r="I9" s="1">
        <v>5365922</v>
      </c>
      <c r="J9" s="2">
        <f t="shared" si="0"/>
        <v>60103084</v>
      </c>
    </row>
    <row r="10" spans="1:10" x14ac:dyDescent="0.35">
      <c r="A10" t="s">
        <v>15</v>
      </c>
      <c r="B10" s="1">
        <v>7384821</v>
      </c>
      <c r="C10" s="1">
        <v>9227189</v>
      </c>
      <c r="D10" s="1">
        <v>7810329</v>
      </c>
      <c r="E10" s="1">
        <v>28889630</v>
      </c>
      <c r="F10" s="1">
        <v>12794228</v>
      </c>
      <c r="G10" s="1">
        <v>4754995</v>
      </c>
      <c r="H10" s="1">
        <v>2230835</v>
      </c>
      <c r="I10" s="1">
        <v>5150792</v>
      </c>
      <c r="J10" s="2">
        <f t="shared" si="0"/>
        <v>78242819</v>
      </c>
    </row>
    <row r="11" spans="1:10" x14ac:dyDescent="0.35">
      <c r="A11" t="s">
        <v>16</v>
      </c>
      <c r="B11" s="1">
        <v>6460834</v>
      </c>
      <c r="C11" s="1">
        <v>17447795</v>
      </c>
      <c r="D11" s="1">
        <v>6371096</v>
      </c>
      <c r="E11" s="1">
        <v>66712740</v>
      </c>
      <c r="F11" s="1">
        <v>17533207</v>
      </c>
      <c r="G11" s="1">
        <v>4669640</v>
      </c>
      <c r="H11" s="1">
        <v>1757586</v>
      </c>
      <c r="I11" s="1">
        <v>4187423</v>
      </c>
      <c r="J11" s="2">
        <f t="shared" si="0"/>
        <v>125140321</v>
      </c>
    </row>
    <row r="12" spans="1:10" x14ac:dyDescent="0.35">
      <c r="A12" t="s">
        <v>22</v>
      </c>
      <c r="B12" s="1">
        <v>0</v>
      </c>
      <c r="C12" s="1">
        <v>2777</v>
      </c>
      <c r="D12" s="1">
        <v>0</v>
      </c>
      <c r="E12" s="1">
        <v>38593</v>
      </c>
      <c r="F12" s="1">
        <v>12750</v>
      </c>
      <c r="G12" s="1">
        <v>0</v>
      </c>
      <c r="H12" s="1">
        <v>33</v>
      </c>
      <c r="I12" s="1">
        <v>0</v>
      </c>
      <c r="J12" s="2">
        <f t="shared" si="0"/>
        <v>54153</v>
      </c>
    </row>
    <row r="13" spans="1:10" x14ac:dyDescent="0.35">
      <c r="A13" t="s">
        <v>17</v>
      </c>
      <c r="B13" s="1">
        <v>734323</v>
      </c>
      <c r="C13" s="1">
        <v>566731</v>
      </c>
      <c r="D13" s="1">
        <v>715982</v>
      </c>
      <c r="E13" s="1">
        <v>2280621</v>
      </c>
      <c r="F13" s="1">
        <v>826722</v>
      </c>
      <c r="G13" s="1">
        <v>298950</v>
      </c>
      <c r="H13" s="1">
        <v>305829</v>
      </c>
      <c r="I13" s="1">
        <v>597028</v>
      </c>
      <c r="J13" s="2">
        <f t="shared" si="0"/>
        <v>6326186</v>
      </c>
    </row>
    <row r="14" spans="1:10" x14ac:dyDescent="0.35">
      <c r="A14" t="s">
        <v>18</v>
      </c>
      <c r="B14" s="1">
        <v>896091</v>
      </c>
      <c r="C14" s="1">
        <v>484254</v>
      </c>
      <c r="D14" s="1">
        <v>892221</v>
      </c>
      <c r="E14" s="1">
        <v>1444162</v>
      </c>
      <c r="F14" s="1">
        <v>474391</v>
      </c>
      <c r="G14" s="1">
        <v>362277</v>
      </c>
      <c r="H14" s="1">
        <v>246236</v>
      </c>
      <c r="I14" s="1">
        <v>521246</v>
      </c>
      <c r="J14" s="2">
        <f t="shared" si="0"/>
        <v>5320878</v>
      </c>
    </row>
    <row r="15" spans="1:10" x14ac:dyDescent="0.35">
      <c r="A15" t="s">
        <v>19</v>
      </c>
      <c r="B15" s="1">
        <v>14891310</v>
      </c>
      <c r="C15" s="1">
        <v>16470385</v>
      </c>
      <c r="D15" s="1">
        <v>12744294</v>
      </c>
      <c r="E15" s="1">
        <v>50470957</v>
      </c>
      <c r="F15" s="1">
        <v>12751933</v>
      </c>
      <c r="G15" s="1">
        <v>8332537</v>
      </c>
      <c r="H15" s="1">
        <v>3802128</v>
      </c>
      <c r="I15" s="1">
        <v>8904595</v>
      </c>
      <c r="J15" s="2">
        <f t="shared" si="0"/>
        <v>128368139</v>
      </c>
    </row>
    <row r="16" spans="1:10" x14ac:dyDescent="0.35">
      <c r="A16" t="s">
        <v>20</v>
      </c>
      <c r="B16" s="1">
        <v>32</v>
      </c>
      <c r="C16" s="1">
        <v>0</v>
      </c>
      <c r="D16" s="1">
        <v>64</v>
      </c>
      <c r="E16" s="1">
        <v>0</v>
      </c>
      <c r="F16" s="1">
        <v>0</v>
      </c>
      <c r="G16" s="1">
        <v>0</v>
      </c>
      <c r="H16" s="1">
        <v>0</v>
      </c>
      <c r="I16" s="1">
        <v>229</v>
      </c>
      <c r="J16" s="2">
        <f t="shared" si="0"/>
        <v>325</v>
      </c>
    </row>
    <row r="17" spans="1:11" x14ac:dyDescent="0.35">
      <c r="A17" t="s">
        <v>21</v>
      </c>
      <c r="B17" s="1">
        <v>1938868</v>
      </c>
      <c r="C17" s="1">
        <v>1027768</v>
      </c>
      <c r="D17" s="1">
        <v>1024407</v>
      </c>
      <c r="E17" s="1">
        <v>2946097</v>
      </c>
      <c r="F17" s="1">
        <v>593236</v>
      </c>
      <c r="G17" s="1">
        <v>712219</v>
      </c>
      <c r="H17" s="1">
        <v>393885</v>
      </c>
      <c r="I17" s="1">
        <v>749797</v>
      </c>
      <c r="J17" s="2">
        <f t="shared" si="0"/>
        <v>9386277</v>
      </c>
      <c r="K17" s="3"/>
    </row>
    <row r="18" spans="1:11" ht="16" x14ac:dyDescent="0.5">
      <c r="B18" s="2">
        <f>SUM(B3:B17)</f>
        <v>80512314</v>
      </c>
      <c r="C18" s="2">
        <f t="shared" ref="C18:I18" si="1">SUM(C3:C17)</f>
        <v>149258119</v>
      </c>
      <c r="D18" s="2">
        <f>SUM(D3:D17)</f>
        <v>53918837</v>
      </c>
      <c r="E18" s="2">
        <f t="shared" si="1"/>
        <v>383322156</v>
      </c>
      <c r="F18" s="2">
        <f t="shared" si="1"/>
        <v>91404839</v>
      </c>
      <c r="G18" s="2">
        <f t="shared" si="1"/>
        <v>38561521</v>
      </c>
      <c r="H18" s="2">
        <f t="shared" si="1"/>
        <v>16100018</v>
      </c>
      <c r="I18" s="2">
        <f t="shared" si="1"/>
        <v>46355536</v>
      </c>
      <c r="J18" s="25">
        <f>SUM(J3:J17)</f>
        <v>859433340</v>
      </c>
    </row>
    <row r="19" spans="1:11" x14ac:dyDescent="0.35">
      <c r="I19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K19"/>
  <sheetViews>
    <sheetView topLeftCell="A22" workbookViewId="0">
      <selection activeCell="F12" sqref="F12"/>
    </sheetView>
  </sheetViews>
  <sheetFormatPr defaultRowHeight="14.5" x14ac:dyDescent="0.35"/>
  <cols>
    <col min="2" max="2" width="14.26953125" customWidth="1"/>
    <col min="3" max="3" width="15.26953125" customWidth="1"/>
    <col min="4" max="4" width="14.26953125" customWidth="1"/>
    <col min="5" max="5" width="15.26953125" customWidth="1"/>
    <col min="6" max="8" width="14.26953125" bestFit="1" customWidth="1"/>
    <col min="9" max="9" width="14.54296875" bestFit="1" customWidth="1"/>
    <col min="10" max="10" width="15.26953125" bestFit="1" customWidth="1"/>
    <col min="11" max="11" width="14.54296875" bestFit="1" customWidth="1"/>
  </cols>
  <sheetData>
    <row r="2" spans="1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0" x14ac:dyDescent="0.35">
      <c r="A3" t="s">
        <v>8</v>
      </c>
      <c r="B3" s="1">
        <v>23489818</v>
      </c>
      <c r="C3" s="1">
        <v>20280150</v>
      </c>
      <c r="D3" s="1">
        <v>14282693</v>
      </c>
      <c r="E3" s="1">
        <v>67371438</v>
      </c>
      <c r="F3" s="1">
        <v>13964397</v>
      </c>
      <c r="G3" s="1">
        <v>9526893</v>
      </c>
      <c r="H3" s="1">
        <v>4262138</v>
      </c>
      <c r="I3" s="1">
        <v>6985551</v>
      </c>
      <c r="J3" s="2">
        <f>SUM(B3:I3)</f>
        <v>160163078</v>
      </c>
    </row>
    <row r="4" spans="1:10" x14ac:dyDescent="0.35">
      <c r="A4" t="s">
        <v>9</v>
      </c>
      <c r="B4" s="1">
        <v>3384081</v>
      </c>
      <c r="C4" s="1">
        <v>9831901</v>
      </c>
      <c r="D4" s="1">
        <v>2455792</v>
      </c>
      <c r="E4" s="1">
        <v>83551394</v>
      </c>
      <c r="F4" s="1">
        <v>17983128</v>
      </c>
      <c r="G4" s="1">
        <v>2366232</v>
      </c>
      <c r="H4" s="1">
        <v>863451</v>
      </c>
      <c r="I4" s="1">
        <v>3027948</v>
      </c>
      <c r="J4" s="2">
        <f t="shared" ref="J4:J17" si="0">SUM(B4:I4)</f>
        <v>123463927</v>
      </c>
    </row>
    <row r="5" spans="1:10" x14ac:dyDescent="0.35">
      <c r="A5" t="s">
        <v>10</v>
      </c>
      <c r="B5" s="1">
        <v>8578153</v>
      </c>
      <c r="C5" s="1">
        <v>33931890</v>
      </c>
      <c r="D5" s="1">
        <v>303402</v>
      </c>
      <c r="E5" s="1">
        <v>5367265</v>
      </c>
      <c r="F5" s="1">
        <v>509136</v>
      </c>
      <c r="G5" s="1">
        <v>1880429</v>
      </c>
      <c r="H5" s="1">
        <v>0</v>
      </c>
      <c r="I5" s="1">
        <v>10022652</v>
      </c>
      <c r="J5" s="2">
        <f t="shared" si="0"/>
        <v>60592927</v>
      </c>
    </row>
    <row r="6" spans="1:10" x14ac:dyDescent="0.35">
      <c r="A6" t="s">
        <v>11</v>
      </c>
      <c r="B6" s="1">
        <v>626402</v>
      </c>
      <c r="C6" s="1">
        <v>0</v>
      </c>
      <c r="D6" s="1">
        <v>0</v>
      </c>
      <c r="E6" s="1">
        <v>60200011</v>
      </c>
      <c r="F6" s="1">
        <v>7492128</v>
      </c>
      <c r="G6" s="1">
        <v>0</v>
      </c>
      <c r="H6" s="1">
        <v>0</v>
      </c>
      <c r="I6" s="1">
        <v>0</v>
      </c>
      <c r="J6" s="2">
        <f t="shared" si="0"/>
        <v>68318541</v>
      </c>
    </row>
    <row r="7" spans="1:10" x14ac:dyDescent="0.35">
      <c r="A7" t="s">
        <v>12</v>
      </c>
      <c r="B7" s="1">
        <v>6097444</v>
      </c>
      <c r="C7" s="1">
        <v>40488073</v>
      </c>
      <c r="D7" s="20">
        <v>67868</v>
      </c>
      <c r="E7" s="1">
        <v>3530361</v>
      </c>
      <c r="F7" s="23">
        <v>137800</v>
      </c>
      <c r="G7" s="1">
        <v>0</v>
      </c>
      <c r="H7" s="1">
        <v>0</v>
      </c>
      <c r="I7" s="1">
        <v>2130056</v>
      </c>
      <c r="J7" s="2">
        <f t="shared" si="0"/>
        <v>52451602</v>
      </c>
    </row>
    <row r="8" spans="1:10" x14ac:dyDescent="0.35">
      <c r="A8" t="s">
        <v>13</v>
      </c>
      <c r="B8" s="1">
        <v>145630</v>
      </c>
      <c r="C8" s="1">
        <v>38819</v>
      </c>
      <c r="D8" s="1">
        <v>0</v>
      </c>
      <c r="E8" s="1">
        <v>3200</v>
      </c>
      <c r="F8" s="1">
        <v>0</v>
      </c>
      <c r="G8" s="1">
        <v>82950</v>
      </c>
      <c r="H8" s="1">
        <v>0</v>
      </c>
      <c r="I8" s="1">
        <v>0</v>
      </c>
      <c r="J8" s="2">
        <f t="shared" si="0"/>
        <v>270599</v>
      </c>
    </row>
    <row r="9" spans="1:10" x14ac:dyDescent="0.35">
      <c r="A9" t="s">
        <v>14</v>
      </c>
      <c r="B9" s="20">
        <v>7401642.8799999999</v>
      </c>
      <c r="C9" s="1">
        <v>5670101.79</v>
      </c>
      <c r="D9" s="1">
        <v>7019010.5800000001</v>
      </c>
      <c r="E9" s="20">
        <v>17538887.43</v>
      </c>
      <c r="F9" s="1">
        <v>9088365.7799999993</v>
      </c>
      <c r="G9" s="1">
        <v>4374730.54</v>
      </c>
      <c r="H9" s="1">
        <v>2760270.72</v>
      </c>
      <c r="I9" s="1">
        <v>4896242.2300000004</v>
      </c>
      <c r="J9" s="2">
        <f t="shared" si="0"/>
        <v>58749251.950000003</v>
      </c>
    </row>
    <row r="10" spans="1:10" x14ac:dyDescent="0.35">
      <c r="A10" t="s">
        <v>15</v>
      </c>
      <c r="B10" s="1">
        <v>7246809.6200000001</v>
      </c>
      <c r="C10" s="1">
        <v>9521712.7599999998</v>
      </c>
      <c r="D10" s="1">
        <v>7704575.5700000003</v>
      </c>
      <c r="E10" s="1">
        <v>28747191.41</v>
      </c>
      <c r="F10" s="1">
        <v>13248945.68</v>
      </c>
      <c r="G10" s="1">
        <v>4667551.26</v>
      </c>
      <c r="H10" s="1">
        <v>2264629.02</v>
      </c>
      <c r="I10" s="1">
        <v>5023605.6900000004</v>
      </c>
      <c r="J10" s="2">
        <f t="shared" si="0"/>
        <v>78425021.00999999</v>
      </c>
    </row>
    <row r="11" spans="1:10" x14ac:dyDescent="0.35">
      <c r="A11" t="s">
        <v>16</v>
      </c>
      <c r="B11" s="20">
        <v>6066117.0300000003</v>
      </c>
      <c r="C11" s="1">
        <v>16869799.140000001</v>
      </c>
      <c r="D11" s="1">
        <v>6672825.2000000002</v>
      </c>
      <c r="E11" s="1">
        <v>67308098.530000001</v>
      </c>
      <c r="F11" s="1">
        <v>18282573.75</v>
      </c>
      <c r="G11" s="1">
        <v>4570211.34</v>
      </c>
      <c r="H11" s="1">
        <v>2023597.78</v>
      </c>
      <c r="I11" s="1">
        <v>4041411.03</v>
      </c>
      <c r="J11" s="2">
        <f t="shared" si="0"/>
        <v>125834633.80000001</v>
      </c>
    </row>
    <row r="12" spans="1:10" x14ac:dyDescent="0.35">
      <c r="A12" t="s">
        <v>22</v>
      </c>
      <c r="B12" s="1">
        <v>0</v>
      </c>
      <c r="C12" s="1">
        <v>0</v>
      </c>
      <c r="D12" s="1">
        <v>3.64</v>
      </c>
      <c r="E12" s="20">
        <v>38844.28</v>
      </c>
      <c r="F12" s="1">
        <v>11533.89</v>
      </c>
      <c r="G12" s="1">
        <v>0</v>
      </c>
      <c r="H12" s="1">
        <v>17.29</v>
      </c>
      <c r="I12" s="1">
        <v>0</v>
      </c>
      <c r="J12" s="2">
        <f t="shared" si="0"/>
        <v>50399.1</v>
      </c>
    </row>
    <row r="13" spans="1:10" x14ac:dyDescent="0.35">
      <c r="A13" t="s">
        <v>17</v>
      </c>
      <c r="B13" s="1">
        <v>895665.35</v>
      </c>
      <c r="C13" s="1">
        <v>732769.95</v>
      </c>
      <c r="D13" s="1">
        <v>756399.47</v>
      </c>
      <c r="E13" s="1">
        <v>1597488.53</v>
      </c>
      <c r="F13" s="1">
        <v>1113756.96</v>
      </c>
      <c r="G13" s="1">
        <v>419256.17</v>
      </c>
      <c r="H13" s="1">
        <v>285253.17</v>
      </c>
      <c r="I13" s="1">
        <v>637997.74</v>
      </c>
      <c r="J13" s="2">
        <f t="shared" si="0"/>
        <v>6438587.3399999999</v>
      </c>
    </row>
    <row r="14" spans="1:10" x14ac:dyDescent="0.35">
      <c r="A14" t="s">
        <v>18</v>
      </c>
      <c r="B14" s="1">
        <v>892045.41</v>
      </c>
      <c r="C14" s="1">
        <v>429113.64</v>
      </c>
      <c r="D14" s="1">
        <v>932479.13</v>
      </c>
      <c r="E14" s="1">
        <v>1411854.94</v>
      </c>
      <c r="F14" s="1">
        <v>483110.63</v>
      </c>
      <c r="G14" s="1">
        <v>363412.44</v>
      </c>
      <c r="H14" s="1">
        <v>303612.69</v>
      </c>
      <c r="I14" s="1">
        <v>472029.79</v>
      </c>
      <c r="J14" s="2">
        <f t="shared" si="0"/>
        <v>5287658.6700000009</v>
      </c>
    </row>
    <row r="15" spans="1:10" x14ac:dyDescent="0.35">
      <c r="A15" t="s">
        <v>19</v>
      </c>
      <c r="B15" s="1">
        <v>16019789.449999999</v>
      </c>
      <c r="C15" s="1">
        <v>16900401.190000001</v>
      </c>
      <c r="D15" s="1">
        <v>13755344.359999999</v>
      </c>
      <c r="E15" s="1">
        <v>50305243.840000004</v>
      </c>
      <c r="F15" s="1">
        <v>13647863.25</v>
      </c>
      <c r="G15" s="1">
        <v>8093772.5300000003</v>
      </c>
      <c r="H15" s="1">
        <v>3975737.14</v>
      </c>
      <c r="I15" s="1">
        <v>9312281.9700000007</v>
      </c>
      <c r="J15" s="2">
        <f t="shared" si="0"/>
        <v>132010433.73</v>
      </c>
    </row>
    <row r="16" spans="1:10" x14ac:dyDescent="0.35">
      <c r="A16" t="s">
        <v>20</v>
      </c>
      <c r="B16" s="1">
        <v>39.81</v>
      </c>
      <c r="C16" s="1">
        <v>0</v>
      </c>
      <c r="D16" s="1">
        <v>120.65</v>
      </c>
      <c r="E16" s="1">
        <v>0</v>
      </c>
      <c r="F16" s="1">
        <v>0</v>
      </c>
      <c r="G16" s="1">
        <v>0</v>
      </c>
      <c r="H16" s="1">
        <v>0</v>
      </c>
      <c r="I16" s="1">
        <v>158.97</v>
      </c>
      <c r="J16" s="2">
        <f t="shared" si="0"/>
        <v>319.43</v>
      </c>
    </row>
    <row r="17" spans="1:11" x14ac:dyDescent="0.35">
      <c r="A17" t="s">
        <v>21</v>
      </c>
      <c r="B17" s="1">
        <v>844775</v>
      </c>
      <c r="C17" s="1">
        <v>512278</v>
      </c>
      <c r="D17" s="1">
        <v>1041529</v>
      </c>
      <c r="E17" s="1">
        <v>1667783</v>
      </c>
      <c r="F17" s="1">
        <v>593021</v>
      </c>
      <c r="G17" s="1">
        <v>279513</v>
      </c>
      <c r="H17" s="1">
        <v>97711</v>
      </c>
      <c r="I17" s="1">
        <v>390204</v>
      </c>
      <c r="J17" s="2">
        <f t="shared" si="0"/>
        <v>5426814</v>
      </c>
      <c r="K17" s="3"/>
    </row>
    <row r="18" spans="1:11" ht="16" x14ac:dyDescent="0.5">
      <c r="B18" s="2">
        <f>SUM(B3:B17)</f>
        <v>81688412.549999997</v>
      </c>
      <c r="C18" s="2">
        <f t="shared" ref="C18:I18" si="1">SUM(C3:C17)</f>
        <v>155207009.46999997</v>
      </c>
      <c r="D18" s="2">
        <f t="shared" si="1"/>
        <v>54992042.600000001</v>
      </c>
      <c r="E18" s="2">
        <f t="shared" si="1"/>
        <v>388639060.95999992</v>
      </c>
      <c r="F18" s="2">
        <f t="shared" si="1"/>
        <v>96555759.939999998</v>
      </c>
      <c r="G18" s="2">
        <f t="shared" si="1"/>
        <v>36624951.280000001</v>
      </c>
      <c r="H18" s="2">
        <f t="shared" si="1"/>
        <v>16836417.809999999</v>
      </c>
      <c r="I18" s="2">
        <f t="shared" si="1"/>
        <v>46940138.420000002</v>
      </c>
      <c r="J18" s="25">
        <f>SUM(J3:J17)</f>
        <v>877483793.02999997</v>
      </c>
    </row>
    <row r="19" spans="1:11" x14ac:dyDescent="0.35">
      <c r="I19" s="3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18"/>
  <sheetViews>
    <sheetView workbookViewId="0">
      <selection activeCell="L8" sqref="L8"/>
    </sheetView>
  </sheetViews>
  <sheetFormatPr defaultRowHeight="14.5" x14ac:dyDescent="0.35"/>
  <cols>
    <col min="2" max="2" width="13.26953125" bestFit="1" customWidth="1"/>
    <col min="3" max="3" width="13.81640625" bestFit="1" customWidth="1"/>
    <col min="4" max="4" width="13.26953125" bestFit="1" customWidth="1"/>
    <col min="5" max="5" width="13.81640625" bestFit="1" customWidth="1"/>
    <col min="6" max="9" width="13.26953125" bestFit="1" customWidth="1"/>
    <col min="10" max="10" width="13.81640625" bestFit="1" customWidth="1"/>
  </cols>
  <sheetData>
    <row r="2" spans="1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0" x14ac:dyDescent="0.35">
      <c r="A3" t="s">
        <v>8</v>
      </c>
      <c r="B3" s="4">
        <v>22772809</v>
      </c>
      <c r="C3" s="4">
        <v>19917013</v>
      </c>
      <c r="D3" s="4">
        <v>14720623</v>
      </c>
      <c r="E3" s="22">
        <v>65065601</v>
      </c>
      <c r="F3" s="4">
        <v>13286413</v>
      </c>
      <c r="G3" s="4">
        <v>8538869</v>
      </c>
      <c r="H3" s="24">
        <v>3563207</v>
      </c>
      <c r="I3" s="22">
        <v>6072866</v>
      </c>
      <c r="J3" s="5">
        <f>SUM(B3:I3)</f>
        <v>153937401</v>
      </c>
    </row>
    <row r="4" spans="1:10" x14ac:dyDescent="0.35">
      <c r="A4" t="s">
        <v>9</v>
      </c>
      <c r="B4" s="4">
        <v>3012829</v>
      </c>
      <c r="C4" s="4">
        <v>11129028</v>
      </c>
      <c r="D4" s="4">
        <v>2455474</v>
      </c>
      <c r="E4" s="4">
        <v>79318387</v>
      </c>
      <c r="F4" s="4">
        <v>17259948</v>
      </c>
      <c r="G4" s="4">
        <v>2288185</v>
      </c>
      <c r="H4" s="4">
        <v>828151</v>
      </c>
      <c r="I4" s="4">
        <v>3064533</v>
      </c>
      <c r="J4" s="5">
        <f t="shared" ref="J4:J17" si="0">SUM(B4:I4)</f>
        <v>119356535</v>
      </c>
    </row>
    <row r="5" spans="1:10" x14ac:dyDescent="0.35">
      <c r="A5" t="s">
        <v>10</v>
      </c>
      <c r="B5" s="4">
        <v>8347118</v>
      </c>
      <c r="C5" s="4">
        <v>30980076</v>
      </c>
      <c r="D5" s="22">
        <v>600385</v>
      </c>
      <c r="E5" s="4">
        <v>5033485</v>
      </c>
      <c r="F5" s="4">
        <v>548493</v>
      </c>
      <c r="G5" s="4">
        <v>2816665</v>
      </c>
      <c r="H5" s="4">
        <v>0</v>
      </c>
      <c r="I5" s="4">
        <v>9520968</v>
      </c>
      <c r="J5" s="5">
        <f t="shared" si="0"/>
        <v>57847190</v>
      </c>
    </row>
    <row r="6" spans="1:10" x14ac:dyDescent="0.35">
      <c r="A6" t="s">
        <v>11</v>
      </c>
      <c r="B6" s="4">
        <v>719201</v>
      </c>
      <c r="C6" s="6">
        <v>0</v>
      </c>
      <c r="D6" s="4">
        <v>0</v>
      </c>
      <c r="E6" s="4">
        <v>60252802</v>
      </c>
      <c r="F6" s="4">
        <v>7918908</v>
      </c>
      <c r="G6" s="4">
        <v>0</v>
      </c>
      <c r="H6" s="4">
        <v>0</v>
      </c>
      <c r="I6" s="4"/>
      <c r="J6" s="5">
        <f t="shared" si="0"/>
        <v>68890911</v>
      </c>
    </row>
    <row r="7" spans="1:10" x14ac:dyDescent="0.35">
      <c r="A7" t="s">
        <v>12</v>
      </c>
      <c r="B7" s="4">
        <v>6137916</v>
      </c>
      <c r="C7" s="4">
        <v>45207020</v>
      </c>
      <c r="D7" s="4">
        <v>107179</v>
      </c>
      <c r="E7" s="4">
        <v>3381528</v>
      </c>
      <c r="F7" s="4">
        <v>141140</v>
      </c>
      <c r="G7" s="6">
        <v>0</v>
      </c>
      <c r="H7" s="4">
        <v>0</v>
      </c>
      <c r="I7" s="4">
        <v>2159949</v>
      </c>
      <c r="J7" s="5">
        <f t="shared" si="0"/>
        <v>57134732</v>
      </c>
    </row>
    <row r="8" spans="1:10" x14ac:dyDescent="0.35">
      <c r="A8" t="s">
        <v>13</v>
      </c>
      <c r="B8" s="4">
        <v>136715</v>
      </c>
      <c r="C8" s="4">
        <v>41886</v>
      </c>
      <c r="D8" s="6">
        <v>0</v>
      </c>
      <c r="E8" s="4">
        <v>21000</v>
      </c>
      <c r="F8" s="4">
        <v>0</v>
      </c>
      <c r="G8" s="4">
        <v>85800</v>
      </c>
      <c r="H8" s="4">
        <v>0</v>
      </c>
      <c r="I8" s="4">
        <v>0</v>
      </c>
      <c r="J8" s="5">
        <f t="shared" si="0"/>
        <v>285401</v>
      </c>
    </row>
    <row r="9" spans="1:10" x14ac:dyDescent="0.35">
      <c r="A9" t="s">
        <v>14</v>
      </c>
      <c r="B9" s="4">
        <v>7053373</v>
      </c>
      <c r="C9" s="4">
        <v>5275671</v>
      </c>
      <c r="D9" s="4">
        <v>7273437</v>
      </c>
      <c r="E9" s="4">
        <v>19402466</v>
      </c>
      <c r="F9" s="4">
        <v>8126653</v>
      </c>
      <c r="G9" s="4">
        <v>4254575</v>
      </c>
      <c r="H9" s="4">
        <v>2674755</v>
      </c>
      <c r="I9" s="4">
        <v>5051210</v>
      </c>
      <c r="J9" s="5">
        <f t="shared" si="0"/>
        <v>59112140</v>
      </c>
    </row>
    <row r="10" spans="1:10" x14ac:dyDescent="0.35">
      <c r="A10" t="s">
        <v>15</v>
      </c>
      <c r="B10" s="4">
        <v>7063712</v>
      </c>
      <c r="C10" s="4">
        <v>9122608</v>
      </c>
      <c r="D10" s="4">
        <v>7698191</v>
      </c>
      <c r="E10" s="4">
        <v>29261152</v>
      </c>
      <c r="F10" s="4">
        <v>12775695</v>
      </c>
      <c r="G10" s="4">
        <v>4503795</v>
      </c>
      <c r="H10" s="4">
        <v>2091618</v>
      </c>
      <c r="I10" s="4">
        <v>5014871</v>
      </c>
      <c r="J10" s="5">
        <f t="shared" si="0"/>
        <v>77531642</v>
      </c>
    </row>
    <row r="11" spans="1:10" x14ac:dyDescent="0.35">
      <c r="A11" t="s">
        <v>16</v>
      </c>
      <c r="B11" s="4">
        <v>6028291</v>
      </c>
      <c r="C11" s="4">
        <v>16567988</v>
      </c>
      <c r="D11" s="4">
        <v>6819162</v>
      </c>
      <c r="E11" s="22">
        <v>69368668</v>
      </c>
      <c r="F11" s="4">
        <v>17937988</v>
      </c>
      <c r="G11" s="4">
        <v>4494600</v>
      </c>
      <c r="H11" s="4">
        <v>1934889</v>
      </c>
      <c r="I11" s="4">
        <v>3913735</v>
      </c>
      <c r="J11" s="5">
        <f t="shared" si="0"/>
        <v>127065321</v>
      </c>
    </row>
    <row r="12" spans="1:10" x14ac:dyDescent="0.35">
      <c r="A12" t="s">
        <v>22</v>
      </c>
      <c r="B12" s="4">
        <v>0</v>
      </c>
      <c r="C12" s="4">
        <v>0</v>
      </c>
      <c r="D12" s="4">
        <v>0</v>
      </c>
      <c r="E12" s="4">
        <v>37182</v>
      </c>
      <c r="F12" s="4">
        <v>10936</v>
      </c>
      <c r="G12" s="4">
        <v>0</v>
      </c>
      <c r="H12" s="4">
        <v>0</v>
      </c>
      <c r="I12" s="4">
        <v>0</v>
      </c>
      <c r="J12" s="5">
        <f t="shared" si="0"/>
        <v>48118</v>
      </c>
    </row>
    <row r="13" spans="1:10" x14ac:dyDescent="0.35">
      <c r="A13" t="s">
        <v>17</v>
      </c>
      <c r="B13" s="4">
        <v>716156</v>
      </c>
      <c r="C13" s="4">
        <v>605390</v>
      </c>
      <c r="D13" s="4">
        <v>1793080</v>
      </c>
      <c r="E13" s="4">
        <v>1605548</v>
      </c>
      <c r="F13" s="4">
        <v>660662</v>
      </c>
      <c r="G13" s="22">
        <v>256801</v>
      </c>
      <c r="H13" s="4">
        <v>380545</v>
      </c>
      <c r="I13" s="22">
        <v>333747</v>
      </c>
      <c r="J13" s="5">
        <f t="shared" si="0"/>
        <v>6351929</v>
      </c>
    </row>
    <row r="14" spans="1:10" x14ac:dyDescent="0.35">
      <c r="A14" t="s">
        <v>18</v>
      </c>
      <c r="B14" s="4">
        <v>895604</v>
      </c>
      <c r="C14" s="4">
        <v>441607</v>
      </c>
      <c r="D14" s="4">
        <v>980615</v>
      </c>
      <c r="E14" s="4">
        <v>1521132</v>
      </c>
      <c r="F14" s="4">
        <v>508721</v>
      </c>
      <c r="G14" s="4">
        <v>377457</v>
      </c>
      <c r="H14" s="4">
        <v>262415</v>
      </c>
      <c r="I14" s="4">
        <v>399478</v>
      </c>
      <c r="J14" s="5">
        <f t="shared" si="0"/>
        <v>5387029</v>
      </c>
    </row>
    <row r="15" spans="1:10" x14ac:dyDescent="0.35">
      <c r="A15" t="s">
        <v>19</v>
      </c>
      <c r="B15" s="4">
        <v>15523100</v>
      </c>
      <c r="C15" s="4">
        <v>16633858</v>
      </c>
      <c r="D15" s="4">
        <v>13528080</v>
      </c>
      <c r="E15" s="4">
        <v>50428806</v>
      </c>
      <c r="F15" s="4">
        <v>13796336</v>
      </c>
      <c r="G15" s="4">
        <v>7922832</v>
      </c>
      <c r="H15" s="24">
        <v>4129520</v>
      </c>
      <c r="I15" s="4">
        <v>9563504</v>
      </c>
      <c r="J15" s="5">
        <f t="shared" si="0"/>
        <v>131526036</v>
      </c>
    </row>
    <row r="16" spans="1:10" x14ac:dyDescent="0.35">
      <c r="A16" t="s">
        <v>20</v>
      </c>
      <c r="B16" s="4">
        <v>27</v>
      </c>
      <c r="C16" s="4">
        <v>0</v>
      </c>
      <c r="D16" s="4">
        <v>65</v>
      </c>
      <c r="E16" s="6">
        <v>0</v>
      </c>
      <c r="F16" s="4">
        <v>16</v>
      </c>
      <c r="G16" s="6">
        <v>0</v>
      </c>
      <c r="H16" s="4">
        <v>0</v>
      </c>
      <c r="I16" s="4">
        <v>107</v>
      </c>
      <c r="J16" s="5">
        <f t="shared" si="0"/>
        <v>215</v>
      </c>
    </row>
    <row r="17" spans="1:10" x14ac:dyDescent="0.35">
      <c r="A17" t="s">
        <v>21</v>
      </c>
      <c r="B17" s="4">
        <v>1200476</v>
      </c>
      <c r="C17" s="4">
        <v>777209</v>
      </c>
      <c r="D17" s="4">
        <v>1219092</v>
      </c>
      <c r="E17" s="4">
        <v>3929516</v>
      </c>
      <c r="F17" s="4">
        <v>1163436</v>
      </c>
      <c r="G17" s="4">
        <v>755591</v>
      </c>
      <c r="H17" s="4">
        <v>241925</v>
      </c>
      <c r="I17" s="4">
        <v>587733</v>
      </c>
      <c r="J17" s="5">
        <f t="shared" si="0"/>
        <v>9874978</v>
      </c>
    </row>
    <row r="18" spans="1:10" ht="16" x14ac:dyDescent="0.5">
      <c r="B18" s="5">
        <f>SUM(B3:B17)</f>
        <v>79607327</v>
      </c>
      <c r="C18" s="5">
        <f t="shared" ref="C18:I18" si="1">SUM(C3:C17)</f>
        <v>156699354</v>
      </c>
      <c r="D18" s="5">
        <f t="shared" si="1"/>
        <v>57195383</v>
      </c>
      <c r="E18" s="5">
        <f t="shared" si="1"/>
        <v>388627273</v>
      </c>
      <c r="F18" s="5">
        <f t="shared" si="1"/>
        <v>94135345</v>
      </c>
      <c r="G18" s="5">
        <f t="shared" si="1"/>
        <v>36295170</v>
      </c>
      <c r="H18" s="5">
        <f t="shared" si="1"/>
        <v>16107025</v>
      </c>
      <c r="I18" s="5">
        <f t="shared" si="1"/>
        <v>45682701</v>
      </c>
      <c r="J18" s="26">
        <f>SUM(B18:I18)</f>
        <v>874349578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19"/>
  <sheetViews>
    <sheetView workbookViewId="0">
      <selection activeCell="K15" sqref="K15"/>
    </sheetView>
  </sheetViews>
  <sheetFormatPr defaultRowHeight="14.5" x14ac:dyDescent="0.35"/>
  <cols>
    <col min="2" max="2" width="13.81640625" bestFit="1" customWidth="1"/>
    <col min="3" max="3" width="14.81640625" bestFit="1" customWidth="1"/>
    <col min="4" max="4" width="13.81640625" bestFit="1" customWidth="1"/>
    <col min="5" max="5" width="14.81640625" bestFit="1" customWidth="1"/>
    <col min="6" max="8" width="13.81640625" bestFit="1" customWidth="1"/>
    <col min="9" max="9" width="14.54296875" bestFit="1" customWidth="1"/>
    <col min="10" max="10" width="14.81640625" bestFit="1" customWidth="1"/>
    <col min="11" max="11" width="14.54296875" bestFit="1" customWidth="1"/>
  </cols>
  <sheetData>
    <row r="2" spans="1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0" x14ac:dyDescent="0.35">
      <c r="A3" t="s">
        <v>8</v>
      </c>
      <c r="B3" s="1">
        <v>23234927</v>
      </c>
      <c r="C3" s="20">
        <v>19668102</v>
      </c>
      <c r="D3" s="1">
        <v>14124568</v>
      </c>
      <c r="E3" s="1">
        <v>66293743</v>
      </c>
      <c r="F3" s="1">
        <v>13538680</v>
      </c>
      <c r="G3" s="1">
        <v>9122574</v>
      </c>
      <c r="H3" s="1">
        <v>3631847</v>
      </c>
      <c r="I3" s="1">
        <v>6285138</v>
      </c>
      <c r="J3" s="2">
        <f>SUM(B3:I3)</f>
        <v>155899579</v>
      </c>
    </row>
    <row r="4" spans="1:10" x14ac:dyDescent="0.35">
      <c r="A4" t="s">
        <v>9</v>
      </c>
      <c r="B4" s="1">
        <v>3466569</v>
      </c>
      <c r="C4" s="1">
        <v>9391027</v>
      </c>
      <c r="D4" s="1">
        <v>1063482</v>
      </c>
      <c r="E4" s="1">
        <v>77951617</v>
      </c>
      <c r="F4" s="1">
        <v>18148399</v>
      </c>
      <c r="G4" s="23">
        <v>1991177</v>
      </c>
      <c r="H4" s="1">
        <v>847914</v>
      </c>
      <c r="I4" s="20">
        <v>3011772</v>
      </c>
      <c r="J4" s="2">
        <f t="shared" ref="J4:J17" si="0">SUM(B4:I4)</f>
        <v>115871957</v>
      </c>
    </row>
    <row r="5" spans="1:10" x14ac:dyDescent="0.35">
      <c r="A5" t="s">
        <v>10</v>
      </c>
      <c r="B5" s="1">
        <v>9104128</v>
      </c>
      <c r="C5" s="23">
        <v>33590106</v>
      </c>
      <c r="D5" s="1">
        <v>543056</v>
      </c>
      <c r="E5" s="1">
        <v>5310608</v>
      </c>
      <c r="F5" s="1">
        <v>549015</v>
      </c>
      <c r="G5" s="1">
        <v>2128938</v>
      </c>
      <c r="H5" s="1">
        <v>0</v>
      </c>
      <c r="I5" s="1">
        <v>9175816</v>
      </c>
      <c r="J5" s="2">
        <f t="shared" si="0"/>
        <v>60401667</v>
      </c>
    </row>
    <row r="6" spans="1:10" x14ac:dyDescent="0.35">
      <c r="A6" t="s">
        <v>11</v>
      </c>
      <c r="B6" s="1">
        <v>716869</v>
      </c>
      <c r="C6" s="1">
        <v>0</v>
      </c>
      <c r="D6" s="1">
        <v>0</v>
      </c>
      <c r="E6" s="1">
        <v>61076767</v>
      </c>
      <c r="F6" s="23">
        <v>8064174</v>
      </c>
      <c r="G6" s="1">
        <v>0</v>
      </c>
      <c r="H6" s="1">
        <v>0</v>
      </c>
      <c r="I6" s="1">
        <v>0</v>
      </c>
      <c r="J6" s="2">
        <f t="shared" si="0"/>
        <v>69857810</v>
      </c>
    </row>
    <row r="7" spans="1:10" x14ac:dyDescent="0.35">
      <c r="A7" t="s">
        <v>12</v>
      </c>
      <c r="B7" s="1">
        <v>6137848</v>
      </c>
      <c r="C7" s="1">
        <v>44085142</v>
      </c>
      <c r="D7" s="1">
        <v>207297</v>
      </c>
      <c r="E7" s="1">
        <v>3554910</v>
      </c>
      <c r="F7" s="1">
        <v>159980</v>
      </c>
      <c r="G7" s="1">
        <v>0</v>
      </c>
      <c r="H7" s="1">
        <v>0</v>
      </c>
      <c r="I7" s="1">
        <v>2417404</v>
      </c>
      <c r="J7" s="2">
        <f t="shared" si="0"/>
        <v>56562581</v>
      </c>
    </row>
    <row r="8" spans="1:10" x14ac:dyDescent="0.35">
      <c r="A8" t="s">
        <v>13</v>
      </c>
      <c r="B8" s="1">
        <v>98681</v>
      </c>
      <c r="C8" s="1">
        <v>37686</v>
      </c>
      <c r="D8" s="1">
        <v>0</v>
      </c>
      <c r="E8" s="1">
        <v>2000</v>
      </c>
      <c r="F8" s="1">
        <v>0</v>
      </c>
      <c r="G8" s="20">
        <v>89320</v>
      </c>
      <c r="H8" s="1">
        <v>0</v>
      </c>
      <c r="I8" s="1">
        <v>0</v>
      </c>
      <c r="J8" s="2">
        <f t="shared" si="0"/>
        <v>227687</v>
      </c>
    </row>
    <row r="9" spans="1:10" x14ac:dyDescent="0.35">
      <c r="A9" t="s">
        <v>14</v>
      </c>
      <c r="B9" s="1">
        <v>7833743</v>
      </c>
      <c r="C9" s="1">
        <v>5922447</v>
      </c>
      <c r="D9" s="1">
        <v>9004519</v>
      </c>
      <c r="E9" s="1">
        <v>23095028</v>
      </c>
      <c r="F9" s="1">
        <v>9932882</v>
      </c>
      <c r="G9" s="1">
        <v>4859279</v>
      </c>
      <c r="H9" s="1">
        <v>3705330</v>
      </c>
      <c r="I9" s="1">
        <v>5955678</v>
      </c>
      <c r="J9" s="2">
        <f t="shared" si="0"/>
        <v>70308906</v>
      </c>
    </row>
    <row r="10" spans="1:10" x14ac:dyDescent="0.35">
      <c r="A10" t="s">
        <v>15</v>
      </c>
      <c r="B10" s="1">
        <v>7350034</v>
      </c>
      <c r="C10" s="1">
        <v>8881280</v>
      </c>
      <c r="D10" s="1">
        <v>8047229</v>
      </c>
      <c r="E10" s="1">
        <v>30156776</v>
      </c>
      <c r="F10" s="1">
        <v>13320514</v>
      </c>
      <c r="G10" s="1">
        <v>4636019</v>
      </c>
      <c r="H10" s="1">
        <v>2301394</v>
      </c>
      <c r="I10" s="1">
        <v>5270014</v>
      </c>
      <c r="J10" s="2">
        <f t="shared" si="0"/>
        <v>79963260</v>
      </c>
    </row>
    <row r="11" spans="1:10" x14ac:dyDescent="0.35">
      <c r="A11" t="s">
        <v>16</v>
      </c>
      <c r="B11" s="1">
        <v>5852218</v>
      </c>
      <c r="C11" s="1">
        <v>15505451</v>
      </c>
      <c r="D11" s="1">
        <v>6282544</v>
      </c>
      <c r="E11" s="1">
        <v>66649214</v>
      </c>
      <c r="F11" s="1">
        <v>18115960</v>
      </c>
      <c r="G11" s="1">
        <v>4466580</v>
      </c>
      <c r="H11" s="1">
        <v>1768813</v>
      </c>
      <c r="I11" s="1">
        <v>3703502</v>
      </c>
      <c r="J11" s="2">
        <f t="shared" si="0"/>
        <v>122344282</v>
      </c>
    </row>
    <row r="12" spans="1:10" x14ac:dyDescent="0.35">
      <c r="A12" t="s">
        <v>22</v>
      </c>
      <c r="B12" s="1">
        <v>0</v>
      </c>
      <c r="C12" s="1">
        <v>0</v>
      </c>
      <c r="D12" s="1">
        <v>4</v>
      </c>
      <c r="E12" s="1">
        <v>57574</v>
      </c>
      <c r="F12" s="1">
        <v>591</v>
      </c>
      <c r="G12" s="1">
        <v>0</v>
      </c>
      <c r="H12" s="1">
        <v>0</v>
      </c>
      <c r="I12" s="1">
        <v>0</v>
      </c>
      <c r="J12" s="2">
        <f t="shared" si="0"/>
        <v>58169</v>
      </c>
    </row>
    <row r="13" spans="1:10" x14ac:dyDescent="0.35">
      <c r="A13" t="s">
        <v>17</v>
      </c>
      <c r="B13" s="1">
        <v>1095854</v>
      </c>
      <c r="C13" s="1">
        <v>517593</v>
      </c>
      <c r="D13" s="1">
        <v>1146744</v>
      </c>
      <c r="E13" s="1">
        <v>2269290</v>
      </c>
      <c r="F13" s="20">
        <v>911063</v>
      </c>
      <c r="G13" s="1">
        <v>533039</v>
      </c>
      <c r="H13" s="1">
        <v>680991</v>
      </c>
      <c r="I13" s="1">
        <v>622354</v>
      </c>
      <c r="J13" s="2">
        <f t="shared" si="0"/>
        <v>7776928</v>
      </c>
    </row>
    <row r="14" spans="1:10" x14ac:dyDescent="0.35">
      <c r="A14" t="s">
        <v>18</v>
      </c>
      <c r="B14" s="1">
        <v>919929</v>
      </c>
      <c r="C14" s="1">
        <v>446645</v>
      </c>
      <c r="D14" s="1">
        <v>1038103</v>
      </c>
      <c r="E14" s="1">
        <v>1580659</v>
      </c>
      <c r="F14" s="1">
        <v>442710</v>
      </c>
      <c r="G14" s="1">
        <v>340173</v>
      </c>
      <c r="H14" s="1">
        <v>343716</v>
      </c>
      <c r="I14" s="1">
        <v>473789</v>
      </c>
      <c r="J14" s="2">
        <f t="shared" si="0"/>
        <v>5585724</v>
      </c>
    </row>
    <row r="15" spans="1:10" x14ac:dyDescent="0.35">
      <c r="A15" t="s">
        <v>19</v>
      </c>
      <c r="B15" s="1">
        <v>15069043</v>
      </c>
      <c r="C15" s="1">
        <v>15155584</v>
      </c>
      <c r="D15" s="1">
        <v>14058888</v>
      </c>
      <c r="E15" s="1">
        <v>49282423</v>
      </c>
      <c r="F15" s="21">
        <v>13161431</v>
      </c>
      <c r="G15" s="1">
        <v>7563204</v>
      </c>
      <c r="H15" s="1">
        <v>4163533</v>
      </c>
      <c r="I15" s="1">
        <v>9014276</v>
      </c>
      <c r="J15" s="2">
        <f t="shared" si="0"/>
        <v>127468382</v>
      </c>
    </row>
    <row r="16" spans="1:10" x14ac:dyDescent="0.35">
      <c r="A16" t="s">
        <v>20</v>
      </c>
      <c r="B16" s="1">
        <v>56</v>
      </c>
      <c r="C16" s="1" t="s">
        <v>30</v>
      </c>
      <c r="D16" s="1">
        <v>83</v>
      </c>
      <c r="E16" s="1">
        <v>0</v>
      </c>
      <c r="F16" s="1">
        <v>0</v>
      </c>
      <c r="G16" s="1">
        <v>0</v>
      </c>
      <c r="H16" s="1">
        <v>0</v>
      </c>
      <c r="I16" s="1">
        <v>167</v>
      </c>
      <c r="J16" s="2">
        <f t="shared" si="0"/>
        <v>306</v>
      </c>
    </row>
    <row r="17" spans="1:11" x14ac:dyDescent="0.35">
      <c r="A17" t="s">
        <v>21</v>
      </c>
      <c r="B17" s="1">
        <v>1508337</v>
      </c>
      <c r="C17" s="1">
        <v>800604</v>
      </c>
      <c r="D17" s="1">
        <v>1339034</v>
      </c>
      <c r="E17" s="1">
        <v>5360818</v>
      </c>
      <c r="F17" s="1">
        <v>1345087</v>
      </c>
      <c r="G17" s="1">
        <v>1119902</v>
      </c>
      <c r="H17" s="1">
        <v>505663</v>
      </c>
      <c r="I17" s="1">
        <v>865678</v>
      </c>
      <c r="J17" s="2">
        <f t="shared" si="0"/>
        <v>12845123</v>
      </c>
      <c r="K17" s="3"/>
    </row>
    <row r="18" spans="1:11" ht="16" x14ac:dyDescent="0.5">
      <c r="B18" s="2">
        <f>SUM(B3:B17)</f>
        <v>82388236</v>
      </c>
      <c r="C18" s="2">
        <f t="shared" ref="C18:I18" si="1">SUM(C3:C17)</f>
        <v>154001667</v>
      </c>
      <c r="D18" s="2">
        <f t="shared" si="1"/>
        <v>56855551</v>
      </c>
      <c r="E18" s="2">
        <f t="shared" si="1"/>
        <v>392641427</v>
      </c>
      <c r="F18" s="2">
        <f t="shared" si="1"/>
        <v>97690486</v>
      </c>
      <c r="G18" s="2">
        <f t="shared" si="1"/>
        <v>36850205</v>
      </c>
      <c r="H18" s="2">
        <f t="shared" si="1"/>
        <v>17949201</v>
      </c>
      <c r="I18" s="2">
        <f t="shared" si="1"/>
        <v>46795588</v>
      </c>
      <c r="J18" s="25">
        <f>SUM(J3:J17)</f>
        <v>885172361</v>
      </c>
    </row>
    <row r="19" spans="1:11" x14ac:dyDescent="0.35">
      <c r="I19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19"/>
  <sheetViews>
    <sheetView workbookViewId="0">
      <selection activeCell="L16" sqref="L16"/>
    </sheetView>
  </sheetViews>
  <sheetFormatPr defaultRowHeight="14.5" x14ac:dyDescent="0.35"/>
  <cols>
    <col min="2" max="2" width="14.26953125" bestFit="1" customWidth="1"/>
    <col min="3" max="3" width="15.26953125" bestFit="1" customWidth="1"/>
    <col min="4" max="4" width="14.26953125" bestFit="1" customWidth="1"/>
    <col min="5" max="5" width="15.26953125" bestFit="1" customWidth="1"/>
    <col min="6" max="8" width="14.26953125" bestFit="1" customWidth="1"/>
    <col min="9" max="9" width="14.54296875" bestFit="1" customWidth="1"/>
    <col min="10" max="10" width="14.81640625" bestFit="1" customWidth="1"/>
    <col min="11" max="11" width="14.54296875" bestFit="1" customWidth="1"/>
  </cols>
  <sheetData>
    <row r="2" spans="1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0" x14ac:dyDescent="0.35">
      <c r="A3" t="s">
        <v>8</v>
      </c>
      <c r="B3" s="1">
        <v>22619884</v>
      </c>
      <c r="C3" s="1">
        <v>18491092</v>
      </c>
      <c r="D3" s="1">
        <v>13900471</v>
      </c>
      <c r="E3" s="1">
        <v>65837843</v>
      </c>
      <c r="F3" s="1">
        <v>13595441</v>
      </c>
      <c r="G3" s="1">
        <v>9034904</v>
      </c>
      <c r="H3" s="1">
        <v>3497830</v>
      </c>
      <c r="I3" s="1">
        <v>6401177</v>
      </c>
      <c r="J3" s="2">
        <f>SUM(B3:I3)</f>
        <v>153378642</v>
      </c>
    </row>
    <row r="4" spans="1:10" x14ac:dyDescent="0.35">
      <c r="A4" t="s">
        <v>9</v>
      </c>
      <c r="B4" s="1">
        <v>4085970</v>
      </c>
      <c r="C4" s="1">
        <v>9448773</v>
      </c>
      <c r="D4" s="1">
        <v>1896390</v>
      </c>
      <c r="E4" s="1">
        <v>76090079</v>
      </c>
      <c r="F4" s="1">
        <v>17560712</v>
      </c>
      <c r="G4" s="1">
        <v>1620250</v>
      </c>
      <c r="H4" s="1">
        <v>784675</v>
      </c>
      <c r="I4" s="1">
        <v>2967439</v>
      </c>
      <c r="J4" s="2">
        <f t="shared" ref="J4:J17" si="0">SUM(B4:I4)</f>
        <v>114454288</v>
      </c>
    </row>
    <row r="5" spans="1:10" x14ac:dyDescent="0.35">
      <c r="A5" t="s">
        <v>10</v>
      </c>
      <c r="B5" s="1">
        <v>9399456</v>
      </c>
      <c r="C5" s="1">
        <v>36811607</v>
      </c>
      <c r="D5" s="1">
        <v>628466</v>
      </c>
      <c r="E5" s="1">
        <v>5127999</v>
      </c>
      <c r="F5" s="1">
        <v>750534</v>
      </c>
      <c r="G5" s="1">
        <v>2368803</v>
      </c>
      <c r="H5" s="1">
        <v>0</v>
      </c>
      <c r="I5" s="1">
        <v>9769824</v>
      </c>
      <c r="J5" s="2">
        <f t="shared" si="0"/>
        <v>64856689</v>
      </c>
    </row>
    <row r="6" spans="1:10" x14ac:dyDescent="0.35">
      <c r="A6" t="s">
        <v>11</v>
      </c>
      <c r="B6" s="1">
        <v>678368</v>
      </c>
      <c r="C6" s="1">
        <v>0</v>
      </c>
      <c r="D6" s="1">
        <v>0</v>
      </c>
      <c r="E6" s="1">
        <v>53593488</v>
      </c>
      <c r="F6" s="1">
        <v>6994041</v>
      </c>
      <c r="G6" s="1">
        <v>0</v>
      </c>
      <c r="H6" s="1">
        <v>0</v>
      </c>
      <c r="I6" s="1">
        <v>0</v>
      </c>
      <c r="J6" s="2">
        <f t="shared" si="0"/>
        <v>61265897</v>
      </c>
    </row>
    <row r="7" spans="1:10" x14ac:dyDescent="0.35">
      <c r="A7" t="s">
        <v>12</v>
      </c>
      <c r="B7" s="1">
        <v>6150148</v>
      </c>
      <c r="C7" s="1">
        <v>47043192</v>
      </c>
      <c r="D7" s="1">
        <v>245054</v>
      </c>
      <c r="E7" s="1">
        <v>3789129</v>
      </c>
      <c r="F7" s="1">
        <v>154800</v>
      </c>
      <c r="G7" s="1">
        <v>0</v>
      </c>
      <c r="H7" s="1">
        <v>0</v>
      </c>
      <c r="I7" s="1">
        <v>2213468</v>
      </c>
      <c r="J7" s="2">
        <f t="shared" si="0"/>
        <v>59595791</v>
      </c>
    </row>
    <row r="8" spans="1:10" x14ac:dyDescent="0.35">
      <c r="A8" t="s">
        <v>13</v>
      </c>
      <c r="B8" s="1">
        <v>66792</v>
      </c>
      <c r="C8" s="1">
        <v>38391</v>
      </c>
      <c r="D8" s="1">
        <v>0</v>
      </c>
      <c r="E8" s="1">
        <v>12700</v>
      </c>
      <c r="F8" s="1">
        <v>0</v>
      </c>
      <c r="G8" s="20">
        <v>93670</v>
      </c>
      <c r="H8" s="1">
        <v>0</v>
      </c>
      <c r="I8" s="1">
        <v>0</v>
      </c>
      <c r="J8" s="2">
        <f t="shared" si="0"/>
        <v>211553</v>
      </c>
    </row>
    <row r="9" spans="1:10" x14ac:dyDescent="0.35">
      <c r="A9" t="s">
        <v>14</v>
      </c>
      <c r="B9" s="1">
        <v>7541522</v>
      </c>
      <c r="C9" s="1">
        <v>5676265</v>
      </c>
      <c r="D9" s="1">
        <v>8957893</v>
      </c>
      <c r="E9" s="1">
        <v>20840668</v>
      </c>
      <c r="F9" s="1">
        <v>10048349</v>
      </c>
      <c r="G9" s="1">
        <v>5016885</v>
      </c>
      <c r="H9" s="1">
        <v>3441438</v>
      </c>
      <c r="I9" s="1">
        <v>6054872</v>
      </c>
      <c r="J9" s="2">
        <f t="shared" si="0"/>
        <v>67577892</v>
      </c>
    </row>
    <row r="10" spans="1:10" x14ac:dyDescent="0.35">
      <c r="A10" t="s">
        <v>15</v>
      </c>
      <c r="B10" s="1">
        <v>7480128</v>
      </c>
      <c r="C10" s="1">
        <v>8827165</v>
      </c>
      <c r="D10" s="1">
        <v>8270189</v>
      </c>
      <c r="E10" s="1">
        <v>32007554</v>
      </c>
      <c r="F10" s="1">
        <v>13903284</v>
      </c>
      <c r="G10" s="1">
        <v>4698253</v>
      </c>
      <c r="H10" s="1">
        <v>2262223</v>
      </c>
      <c r="I10" s="1">
        <v>5450208</v>
      </c>
      <c r="J10" s="2">
        <f t="shared" si="0"/>
        <v>82899004</v>
      </c>
    </row>
    <row r="11" spans="1:10" x14ac:dyDescent="0.35">
      <c r="A11" t="s">
        <v>16</v>
      </c>
      <c r="B11" s="1">
        <v>4401006</v>
      </c>
      <c r="C11" s="1">
        <v>16080341</v>
      </c>
      <c r="D11" s="1">
        <v>6275153</v>
      </c>
      <c r="E11" s="1">
        <v>69850229</v>
      </c>
      <c r="F11" s="1">
        <v>18106757</v>
      </c>
      <c r="G11" s="20">
        <v>4474380</v>
      </c>
      <c r="H11" s="1">
        <v>1418104</v>
      </c>
      <c r="I11" s="1">
        <v>3669734</v>
      </c>
      <c r="J11" s="2">
        <f t="shared" si="0"/>
        <v>124275704</v>
      </c>
    </row>
    <row r="12" spans="1:10" x14ac:dyDescent="0.35">
      <c r="A12" t="s">
        <v>22</v>
      </c>
      <c r="B12" s="1"/>
      <c r="C12" s="1">
        <v>15405</v>
      </c>
      <c r="D12" s="1">
        <v>8</v>
      </c>
      <c r="E12" s="1">
        <v>5869</v>
      </c>
      <c r="F12" s="1">
        <v>7815</v>
      </c>
      <c r="G12" s="1">
        <v>0</v>
      </c>
      <c r="H12" s="1">
        <v>0</v>
      </c>
      <c r="I12" s="1">
        <v>0</v>
      </c>
      <c r="J12" s="2">
        <f t="shared" si="0"/>
        <v>29097</v>
      </c>
    </row>
    <row r="13" spans="1:10" x14ac:dyDescent="0.35">
      <c r="A13" t="s">
        <v>17</v>
      </c>
      <c r="B13" s="1">
        <v>504699</v>
      </c>
      <c r="C13" s="1">
        <v>717177</v>
      </c>
      <c r="D13" s="1">
        <v>1100466</v>
      </c>
      <c r="E13" s="1">
        <v>1975811</v>
      </c>
      <c r="F13" s="1">
        <v>411335</v>
      </c>
      <c r="G13" s="1">
        <v>587894</v>
      </c>
      <c r="H13" s="1">
        <v>593108</v>
      </c>
      <c r="I13" s="1">
        <v>592166</v>
      </c>
      <c r="J13" s="2">
        <f t="shared" si="0"/>
        <v>6482656</v>
      </c>
    </row>
    <row r="14" spans="1:10" x14ac:dyDescent="0.35">
      <c r="A14" t="s">
        <v>18</v>
      </c>
      <c r="B14" s="1">
        <v>945732</v>
      </c>
      <c r="C14" s="1">
        <v>406835</v>
      </c>
      <c r="D14" s="1">
        <v>1014771</v>
      </c>
      <c r="E14" s="1">
        <v>1675186</v>
      </c>
      <c r="F14" s="1">
        <v>499521</v>
      </c>
      <c r="G14" s="1">
        <v>378636</v>
      </c>
      <c r="H14" s="1">
        <v>286801</v>
      </c>
      <c r="I14" s="1">
        <v>572658</v>
      </c>
      <c r="J14" s="2">
        <f t="shared" si="0"/>
        <v>5780140</v>
      </c>
    </row>
    <row r="15" spans="1:10" x14ac:dyDescent="0.35">
      <c r="A15" t="s">
        <v>19</v>
      </c>
      <c r="B15" s="1">
        <v>15810390</v>
      </c>
      <c r="C15" s="1">
        <v>14960086</v>
      </c>
      <c r="D15" s="1">
        <v>13928177</v>
      </c>
      <c r="E15" s="1">
        <v>49056896</v>
      </c>
      <c r="F15" s="1">
        <v>13662346</v>
      </c>
      <c r="G15" s="1">
        <v>7945474</v>
      </c>
      <c r="H15" s="1">
        <v>3810559</v>
      </c>
      <c r="I15" s="1">
        <v>9033150</v>
      </c>
      <c r="J15" s="2">
        <f t="shared" si="0"/>
        <v>128207078</v>
      </c>
    </row>
    <row r="16" spans="1:10" x14ac:dyDescent="0.35">
      <c r="A16" t="s">
        <v>20</v>
      </c>
      <c r="B16" s="1">
        <v>125</v>
      </c>
      <c r="C16" s="1">
        <v>0</v>
      </c>
      <c r="D16" s="1">
        <v>19</v>
      </c>
      <c r="E16" s="1">
        <v>0</v>
      </c>
      <c r="F16" s="1">
        <v>0</v>
      </c>
      <c r="G16" s="1">
        <v>0</v>
      </c>
      <c r="H16" s="1">
        <v>0</v>
      </c>
      <c r="I16" s="1">
        <v>165</v>
      </c>
      <c r="J16" s="2">
        <f t="shared" si="0"/>
        <v>309</v>
      </c>
    </row>
    <row r="17" spans="1:11" x14ac:dyDescent="0.35">
      <c r="A17" t="s">
        <v>21</v>
      </c>
      <c r="B17" s="1">
        <v>836845</v>
      </c>
      <c r="C17" s="1">
        <v>1379407</v>
      </c>
      <c r="D17" s="1">
        <v>2272895</v>
      </c>
      <c r="E17" s="1">
        <v>4108099</v>
      </c>
      <c r="F17" s="1">
        <v>1500577</v>
      </c>
      <c r="G17" s="1">
        <v>1071957</v>
      </c>
      <c r="H17" s="1">
        <v>218880</v>
      </c>
      <c r="I17" s="1">
        <v>602842</v>
      </c>
      <c r="J17" s="2">
        <f t="shared" si="0"/>
        <v>11991502</v>
      </c>
      <c r="K17" s="3"/>
    </row>
    <row r="18" spans="1:11" ht="16" x14ac:dyDescent="0.5">
      <c r="B18" s="2">
        <f>SUM(B3:B17)</f>
        <v>80521065</v>
      </c>
      <c r="C18" s="2">
        <f t="shared" ref="C18:I18" si="1">SUM(C3:C17)</f>
        <v>159895736</v>
      </c>
      <c r="D18" s="2">
        <f t="shared" si="1"/>
        <v>58489952</v>
      </c>
      <c r="E18" s="2">
        <f t="shared" si="1"/>
        <v>383971550</v>
      </c>
      <c r="F18" s="2">
        <f t="shared" si="1"/>
        <v>97195512</v>
      </c>
      <c r="G18" s="2">
        <f t="shared" si="1"/>
        <v>37291106</v>
      </c>
      <c r="H18" s="2">
        <f t="shared" si="1"/>
        <v>16313618</v>
      </c>
      <c r="I18" s="2">
        <f t="shared" si="1"/>
        <v>47327703</v>
      </c>
      <c r="J18" s="25">
        <f>SUM(J3:J17)</f>
        <v>881006242</v>
      </c>
    </row>
    <row r="19" spans="1:11" x14ac:dyDescent="0.35">
      <c r="I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1"/>
  <sheetViews>
    <sheetView zoomScale="92" workbookViewId="0">
      <selection activeCell="L11" sqref="L11"/>
    </sheetView>
  </sheetViews>
  <sheetFormatPr defaultRowHeight="14.5" x14ac:dyDescent="0.35"/>
  <cols>
    <col min="2" max="2" width="19" customWidth="1"/>
    <col min="3" max="3" width="13.26953125" customWidth="1"/>
    <col min="4" max="4" width="13.1796875" customWidth="1"/>
    <col min="5" max="5" width="13.81640625" customWidth="1"/>
    <col min="6" max="6" width="13.453125" customWidth="1"/>
    <col min="7" max="7" width="12.453125" customWidth="1"/>
    <col min="8" max="8" width="14.453125" customWidth="1"/>
    <col min="9" max="9" width="13.54296875" customWidth="1"/>
    <col min="10" max="10" width="15.453125" customWidth="1"/>
    <col min="12" max="14" width="12.7265625" bestFit="1" customWidth="1"/>
  </cols>
  <sheetData>
    <row r="2" spans="1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44</v>
      </c>
    </row>
    <row r="3" spans="1:10" x14ac:dyDescent="0.35">
      <c r="A3" t="s">
        <v>8</v>
      </c>
      <c r="B3" s="19">
        <v>23.4390146</v>
      </c>
      <c r="C3" s="19">
        <v>22.495815</v>
      </c>
      <c r="D3" s="19">
        <v>15.353325999999999</v>
      </c>
      <c r="E3" s="19">
        <v>61.311571999999998</v>
      </c>
      <c r="F3" s="19">
        <v>11.972245089999999</v>
      </c>
      <c r="G3" s="19">
        <v>8.8644390000000008</v>
      </c>
      <c r="H3" s="19">
        <v>3.582252</v>
      </c>
      <c r="I3" s="19">
        <v>6.2139800000000003</v>
      </c>
      <c r="J3" s="52">
        <v>153.23264369</v>
      </c>
    </row>
    <row r="4" spans="1:10" x14ac:dyDescent="0.35">
      <c r="A4" t="s">
        <v>9</v>
      </c>
      <c r="B4" s="19">
        <v>4.0125409999999997</v>
      </c>
      <c r="C4" s="19">
        <v>10.777784</v>
      </c>
      <c r="D4" s="19">
        <v>3.0713629999999998</v>
      </c>
      <c r="E4" s="19">
        <v>79.872181999999995</v>
      </c>
      <c r="F4" s="19">
        <v>18.361046999999999</v>
      </c>
      <c r="G4" s="19">
        <v>2.463282</v>
      </c>
      <c r="H4" s="19">
        <v>0.92662</v>
      </c>
      <c r="I4" s="19">
        <v>2.935575</v>
      </c>
      <c r="J4" s="52">
        <v>122.420394</v>
      </c>
    </row>
    <row r="5" spans="1:10" x14ac:dyDescent="0.35">
      <c r="A5" t="s">
        <v>10</v>
      </c>
      <c r="B5" s="19">
        <v>9.014799</v>
      </c>
      <c r="C5" s="19">
        <v>31.823861000000001</v>
      </c>
      <c r="D5" s="19">
        <v>0.48307600000000001</v>
      </c>
      <c r="E5" s="19">
        <v>4.6255449999999998</v>
      </c>
      <c r="F5" s="19">
        <v>0.44335799999999997</v>
      </c>
      <c r="G5" s="19">
        <v>4.2594539999999999</v>
      </c>
      <c r="H5" s="19">
        <v>0</v>
      </c>
      <c r="I5" s="19">
        <v>9.0366909999999994</v>
      </c>
      <c r="J5" s="52">
        <v>59.686784000000003</v>
      </c>
    </row>
    <row r="6" spans="1:10" x14ac:dyDescent="0.35">
      <c r="A6" t="s">
        <v>11</v>
      </c>
      <c r="B6" s="19">
        <v>1.0381800000000001</v>
      </c>
      <c r="C6" s="19">
        <v>0</v>
      </c>
      <c r="D6" s="19">
        <v>0</v>
      </c>
      <c r="E6" s="19">
        <v>58.576307999999997</v>
      </c>
      <c r="F6" s="19">
        <v>6.6514530000000001</v>
      </c>
      <c r="G6" s="19">
        <v>0</v>
      </c>
      <c r="H6" s="19">
        <v>0</v>
      </c>
      <c r="I6" s="19">
        <v>0</v>
      </c>
      <c r="J6" s="52">
        <v>66.265940999999998</v>
      </c>
    </row>
    <row r="7" spans="1:10" x14ac:dyDescent="0.35">
      <c r="A7" t="s">
        <v>12</v>
      </c>
      <c r="B7" s="19">
        <v>5.3443079999999998</v>
      </c>
      <c r="C7" s="19">
        <v>34.745389000000003</v>
      </c>
      <c r="D7" s="19">
        <v>0</v>
      </c>
      <c r="E7" s="19">
        <v>3.3618209999999999</v>
      </c>
      <c r="F7" s="19">
        <v>0.30115900000000001</v>
      </c>
      <c r="G7" s="19">
        <v>0</v>
      </c>
      <c r="H7" s="19">
        <v>0</v>
      </c>
      <c r="I7" s="19">
        <v>0.31454399999999999</v>
      </c>
      <c r="J7" s="52">
        <v>44.067221000000004</v>
      </c>
    </row>
    <row r="8" spans="1:10" x14ac:dyDescent="0.35">
      <c r="A8" t="s">
        <v>13</v>
      </c>
      <c r="B8" s="19">
        <v>0.20138</v>
      </c>
      <c r="C8" s="19">
        <v>3.5187000000000003E-2</v>
      </c>
      <c r="D8" s="19">
        <v>6.7999999999999996E-3</v>
      </c>
      <c r="E8" s="19">
        <v>6.7999999999999996E-3</v>
      </c>
      <c r="F8" s="19">
        <v>0</v>
      </c>
      <c r="G8" s="19">
        <v>0.16300999999999999</v>
      </c>
      <c r="H8" s="19">
        <v>0</v>
      </c>
      <c r="I8" s="19">
        <v>0</v>
      </c>
      <c r="J8" s="52">
        <v>0.41317700000000002</v>
      </c>
    </row>
    <row r="9" spans="1:10" x14ac:dyDescent="0.35">
      <c r="A9" t="s">
        <v>48</v>
      </c>
      <c r="B9" s="19">
        <v>1.3331300000000001E-3</v>
      </c>
      <c r="C9" s="19">
        <v>1.7416300000000001E-3</v>
      </c>
      <c r="D9" s="19">
        <v>6.4492999999999994E-4</v>
      </c>
      <c r="E9" s="19">
        <v>1.5551829999999999E-2</v>
      </c>
      <c r="F9" s="19">
        <v>4.8805300000000001E-3</v>
      </c>
      <c r="G9" s="19">
        <v>1.1574300000000001E-3</v>
      </c>
      <c r="H9" s="19">
        <v>2.1172999999999998E-4</v>
      </c>
      <c r="I9" s="19">
        <v>1.2463299999999999E-3</v>
      </c>
      <c r="J9" s="52">
        <v>2.6767539999999999E-2</v>
      </c>
    </row>
    <row r="10" spans="1:10" x14ac:dyDescent="0.35">
      <c r="A10" t="s">
        <v>14</v>
      </c>
      <c r="B10" s="19">
        <v>7.9962700199999999</v>
      </c>
      <c r="C10" s="19">
        <v>5.8787815099999996</v>
      </c>
      <c r="D10" s="19">
        <v>8.5003557300000008</v>
      </c>
      <c r="E10" s="19">
        <v>19.899339510000001</v>
      </c>
      <c r="F10" s="19">
        <v>8.2637735499999998</v>
      </c>
      <c r="G10" s="19">
        <v>4.8499969000000007</v>
      </c>
      <c r="H10" s="19">
        <v>3.1772383999999998</v>
      </c>
      <c r="I10" s="19">
        <v>6.4774697000000003</v>
      </c>
      <c r="J10" s="52">
        <v>65.043225319999991</v>
      </c>
    </row>
    <row r="11" spans="1:10" x14ac:dyDescent="0.35">
      <c r="A11" t="s">
        <v>15</v>
      </c>
      <c r="B11" s="19">
        <v>7.9239104500000002</v>
      </c>
      <c r="C11" s="19">
        <v>10.364858910000001</v>
      </c>
      <c r="D11" s="19">
        <v>8.5482160999999994</v>
      </c>
      <c r="E11" s="19">
        <v>31.020598209999999</v>
      </c>
      <c r="F11" s="19">
        <v>13.476536390000001</v>
      </c>
      <c r="G11" s="19">
        <v>5.3196936900000003</v>
      </c>
      <c r="H11" s="19">
        <v>2.59427209</v>
      </c>
      <c r="I11" s="19">
        <v>5.8931423199999999</v>
      </c>
      <c r="J11" s="52">
        <v>85.141228159999997</v>
      </c>
    </row>
    <row r="12" spans="1:10" x14ac:dyDescent="0.35">
      <c r="A12" t="s">
        <v>16</v>
      </c>
      <c r="B12" s="19">
        <v>6.9125852800000001</v>
      </c>
      <c r="C12" s="19">
        <v>20.44658278</v>
      </c>
      <c r="D12" s="19">
        <v>7.0800146799999997</v>
      </c>
      <c r="E12" s="19">
        <v>69.970728719999997</v>
      </c>
      <c r="F12" s="19">
        <v>19.14070225</v>
      </c>
      <c r="G12" s="19">
        <v>5.1320242800000004</v>
      </c>
      <c r="H12" s="19">
        <v>2.1325663800000001</v>
      </c>
      <c r="I12" s="19">
        <v>4.3598965199999995</v>
      </c>
      <c r="J12" s="52">
        <v>135.17510089000001</v>
      </c>
    </row>
    <row r="13" spans="1:10" x14ac:dyDescent="0.35">
      <c r="A13" t="s">
        <v>22</v>
      </c>
      <c r="B13" s="19">
        <v>0</v>
      </c>
      <c r="C13" s="19">
        <v>0</v>
      </c>
      <c r="D13" s="19">
        <v>0</v>
      </c>
      <c r="E13" s="19">
        <v>0.23293</v>
      </c>
      <c r="F13" s="19">
        <v>4.4472999999999999E-2</v>
      </c>
      <c r="G13" s="19">
        <v>0</v>
      </c>
      <c r="H13" s="19">
        <v>9.1430000000000001E-3</v>
      </c>
      <c r="I13" s="19">
        <v>0</v>
      </c>
      <c r="J13" s="52">
        <v>0.28654600000000002</v>
      </c>
    </row>
    <row r="14" spans="1:10" x14ac:dyDescent="0.35">
      <c r="A14" t="s">
        <v>49</v>
      </c>
      <c r="B14" s="19">
        <v>0</v>
      </c>
      <c r="C14" s="19">
        <v>0</v>
      </c>
      <c r="D14" s="19">
        <v>0</v>
      </c>
      <c r="E14" s="19">
        <v>0</v>
      </c>
      <c r="F14" s="19">
        <v>3.4439999999999997E-4</v>
      </c>
      <c r="G14" s="19">
        <v>6.0299999999999995E-5</v>
      </c>
      <c r="H14" s="19">
        <v>7.8799999999999991E-5</v>
      </c>
      <c r="I14" s="19">
        <v>0</v>
      </c>
      <c r="J14" s="52">
        <v>4.8349999999999999E-4</v>
      </c>
    </row>
    <row r="15" spans="1:10" x14ac:dyDescent="0.35">
      <c r="A15" t="s">
        <v>17</v>
      </c>
      <c r="B15" s="19">
        <v>0.72208994999999998</v>
      </c>
      <c r="C15" s="19">
        <v>0.46002115000000005</v>
      </c>
      <c r="D15" s="19">
        <v>0.80259689000000001</v>
      </c>
      <c r="E15" s="19">
        <v>1.66041021</v>
      </c>
      <c r="F15" s="19">
        <v>0.51513825000000002</v>
      </c>
      <c r="G15" s="19">
        <v>0.49984756000000002</v>
      </c>
      <c r="H15" s="19">
        <v>0.38544684999999995</v>
      </c>
      <c r="I15" s="19">
        <v>0.56124534999999998</v>
      </c>
      <c r="J15" s="52">
        <v>5.6067962099999988</v>
      </c>
    </row>
    <row r="16" spans="1:10" x14ac:dyDescent="0.35">
      <c r="A16" t="s">
        <v>18</v>
      </c>
      <c r="B16" s="19">
        <v>0.95856855000000007</v>
      </c>
      <c r="C16" s="19">
        <v>0.46225555000000002</v>
      </c>
      <c r="D16" s="19">
        <v>0.93556485</v>
      </c>
      <c r="E16" s="19">
        <v>1.6590527900000001</v>
      </c>
      <c r="F16" s="19">
        <v>0.44625565</v>
      </c>
      <c r="G16" s="19">
        <v>0.33365345000000002</v>
      </c>
      <c r="H16" s="19">
        <v>0.23772603</v>
      </c>
      <c r="I16" s="19">
        <v>0.45767744999999999</v>
      </c>
      <c r="J16" s="52">
        <v>5.4907543200000015</v>
      </c>
    </row>
    <row r="17" spans="1:10" x14ac:dyDescent="0.35">
      <c r="A17" t="s">
        <v>19</v>
      </c>
      <c r="B17" s="19">
        <v>15.641769949999999</v>
      </c>
      <c r="C17" s="19">
        <v>18.185056280000001</v>
      </c>
      <c r="D17" s="19">
        <v>13.885204099999999</v>
      </c>
      <c r="E17" s="19">
        <v>51.285855549999994</v>
      </c>
      <c r="F17" s="19">
        <v>12.97173153</v>
      </c>
      <c r="G17" s="19">
        <v>7.1793694000000006</v>
      </c>
      <c r="H17" s="19">
        <v>4.5782230000000004</v>
      </c>
      <c r="I17" s="19">
        <v>8.3424371300000004</v>
      </c>
      <c r="J17" s="52">
        <v>132.06964693999998</v>
      </c>
    </row>
    <row r="18" spans="1:10" x14ac:dyDescent="0.35">
      <c r="A18" t="s">
        <v>20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52">
        <v>0</v>
      </c>
    </row>
    <row r="19" spans="1:10" x14ac:dyDescent="0.35">
      <c r="A19" t="s">
        <v>21</v>
      </c>
      <c r="B19" s="19">
        <v>1.1532640000000001</v>
      </c>
      <c r="C19" s="19">
        <v>0.83719900000000003</v>
      </c>
      <c r="D19" s="19">
        <v>1.006885</v>
      </c>
      <c r="E19" s="19">
        <v>2.3462364099999999</v>
      </c>
      <c r="F19" s="19">
        <v>0.54553600000000002</v>
      </c>
      <c r="G19" s="19">
        <v>0.55747599999999997</v>
      </c>
      <c r="H19" s="19">
        <v>0.15782399999999999</v>
      </c>
      <c r="I19" s="19">
        <v>0.48269400000000001</v>
      </c>
      <c r="J19" s="52">
        <v>7.0871144099999999</v>
      </c>
    </row>
    <row r="20" spans="1:10" x14ac:dyDescent="0.35">
      <c r="A20" t="s">
        <v>45</v>
      </c>
      <c r="B20" s="19">
        <v>1.2559999999999999E-4</v>
      </c>
      <c r="C20" s="19">
        <v>0</v>
      </c>
      <c r="D20" s="19">
        <v>0</v>
      </c>
      <c r="E20" s="19">
        <v>0</v>
      </c>
      <c r="F20" s="19">
        <v>1.263E-3</v>
      </c>
      <c r="G20" s="19">
        <v>0</v>
      </c>
      <c r="H20" s="19">
        <v>0</v>
      </c>
      <c r="I20" s="19">
        <v>2.4790000000000001E-4</v>
      </c>
      <c r="J20" s="52">
        <v>1.6364999999999999E-3</v>
      </c>
    </row>
    <row r="21" spans="1:10" x14ac:dyDescent="0.35">
      <c r="B21" s="52">
        <v>84.360139529999998</v>
      </c>
      <c r="C21" s="52">
        <v>156.51453280999999</v>
      </c>
      <c r="D21" s="52">
        <v>59.674047280000003</v>
      </c>
      <c r="E21" s="52">
        <v>385.84493123000004</v>
      </c>
      <c r="F21" s="52">
        <v>93.139896640000018</v>
      </c>
      <c r="G21" s="52">
        <v>39.623464009999999</v>
      </c>
      <c r="H21" s="52">
        <v>17.781602280000001</v>
      </c>
      <c r="I21" s="52">
        <v>45.076846700000004</v>
      </c>
      <c r="J21" s="52">
        <v>882.01546048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1"/>
  <sheetViews>
    <sheetView topLeftCell="H14" workbookViewId="0">
      <selection activeCell="B1" sqref="B1:B1048576"/>
    </sheetView>
  </sheetViews>
  <sheetFormatPr defaultRowHeight="14.5" x14ac:dyDescent="0.35"/>
  <cols>
    <col min="2" max="2" width="13.1796875" customWidth="1"/>
    <col min="3" max="3" width="12.453125" customWidth="1"/>
    <col min="4" max="4" width="13" customWidth="1"/>
    <col min="5" max="5" width="11.54296875" customWidth="1"/>
    <col min="6" max="6" width="15.7265625" customWidth="1"/>
    <col min="7" max="7" width="11.81640625" customWidth="1"/>
    <col min="8" max="8" width="16" customWidth="1"/>
    <col min="9" max="9" width="12.453125" customWidth="1"/>
    <col min="10" max="10" width="14.1796875" customWidth="1"/>
  </cols>
  <sheetData>
    <row r="2" spans="1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44</v>
      </c>
    </row>
    <row r="3" spans="1:10" x14ac:dyDescent="0.35">
      <c r="A3" t="s">
        <v>8</v>
      </c>
      <c r="B3" s="19">
        <v>23.62611347</v>
      </c>
      <c r="C3" s="19">
        <v>22.347556999999998</v>
      </c>
      <c r="D3" s="19">
        <v>13.223967</v>
      </c>
      <c r="E3" s="19">
        <v>66.314138</v>
      </c>
      <c r="F3" s="19">
        <v>12.899214000000001</v>
      </c>
      <c r="G3" s="19">
        <v>9.3342240000000007</v>
      </c>
      <c r="H3" s="19">
        <v>3.264084</v>
      </c>
      <c r="I3" s="19">
        <v>5.8978809999999999</v>
      </c>
      <c r="J3" s="52">
        <v>156.90717846999999</v>
      </c>
    </row>
    <row r="4" spans="1:10" x14ac:dyDescent="0.35">
      <c r="A4" t="s">
        <v>9</v>
      </c>
      <c r="B4" s="19">
        <v>4.0446049999999998</v>
      </c>
      <c r="C4" s="19">
        <v>10.755405</v>
      </c>
      <c r="D4" s="19">
        <v>2.9745279999999998</v>
      </c>
      <c r="E4" s="19">
        <v>84.241508999999994</v>
      </c>
      <c r="F4" s="19">
        <v>22.446804</v>
      </c>
      <c r="G4" s="19">
        <v>2.7819739999999999</v>
      </c>
      <c r="H4" s="19">
        <v>0.76608799999999999</v>
      </c>
      <c r="I4" s="19">
        <v>2.8806069999999999</v>
      </c>
      <c r="J4" s="52">
        <v>130.89152000000001</v>
      </c>
    </row>
    <row r="5" spans="1:10" x14ac:dyDescent="0.35">
      <c r="A5" t="s">
        <v>10</v>
      </c>
      <c r="B5" s="19">
        <v>8.1083540000000003</v>
      </c>
      <c r="C5" s="19">
        <v>35.994143999999999</v>
      </c>
      <c r="D5" s="19">
        <v>0.37928699999999999</v>
      </c>
      <c r="E5" s="19">
        <v>4.5787789999999999</v>
      </c>
      <c r="F5" s="19">
        <v>0.19823099999999999</v>
      </c>
      <c r="G5" s="19">
        <v>5.9725989999999998</v>
      </c>
      <c r="H5" s="19">
        <v>0</v>
      </c>
      <c r="I5" s="19">
        <v>8.5327040000000007</v>
      </c>
      <c r="J5" s="52">
        <v>63.764097999999997</v>
      </c>
    </row>
    <row r="6" spans="1:10" x14ac:dyDescent="0.35">
      <c r="A6" t="s">
        <v>11</v>
      </c>
      <c r="B6" s="19">
        <v>1.065167</v>
      </c>
      <c r="C6" s="19">
        <v>0</v>
      </c>
      <c r="D6" s="19">
        <v>0</v>
      </c>
      <c r="E6" s="19">
        <v>65.026259999999994</v>
      </c>
      <c r="F6" s="19">
        <v>8.5570799999999991</v>
      </c>
      <c r="G6" s="19">
        <v>0</v>
      </c>
      <c r="H6" s="19">
        <v>0</v>
      </c>
      <c r="I6" s="19">
        <v>0</v>
      </c>
      <c r="J6" s="52">
        <v>74.648506999999995</v>
      </c>
    </row>
    <row r="7" spans="1:10" x14ac:dyDescent="0.35">
      <c r="A7" t="s">
        <v>12</v>
      </c>
      <c r="B7" s="19">
        <v>5.9028119999999999</v>
      </c>
      <c r="C7" s="19">
        <v>37.443452999999998</v>
      </c>
      <c r="D7" s="19">
        <v>3.3538999999999999E-2</v>
      </c>
      <c r="E7" s="19">
        <v>3.3070469999999998</v>
      </c>
      <c r="F7" s="19">
        <v>0.32843800000000001</v>
      </c>
      <c r="G7" s="19">
        <v>0</v>
      </c>
      <c r="H7" s="19">
        <v>0</v>
      </c>
      <c r="I7" s="19">
        <v>0.35285</v>
      </c>
      <c r="J7" s="52">
        <v>47.368138999999999</v>
      </c>
    </row>
    <row r="8" spans="1:10" x14ac:dyDescent="0.35">
      <c r="A8" t="s">
        <v>13</v>
      </c>
      <c r="B8" s="19">
        <v>2.9992000000000001E-2</v>
      </c>
      <c r="C8" s="19">
        <v>3.6103999999999997E-2</v>
      </c>
      <c r="D8" s="19">
        <v>0.15367800000000001</v>
      </c>
      <c r="E8" s="19">
        <v>5.5999999999999999E-3</v>
      </c>
      <c r="F8" s="19">
        <v>0</v>
      </c>
      <c r="G8" s="19">
        <v>0.13682</v>
      </c>
      <c r="H8" s="19">
        <v>0</v>
      </c>
      <c r="I8" s="19">
        <v>0</v>
      </c>
      <c r="J8" s="52">
        <v>0.36219400000000002</v>
      </c>
    </row>
    <row r="9" spans="1:10" x14ac:dyDescent="0.35">
      <c r="A9" t="s">
        <v>48</v>
      </c>
      <c r="B9" s="19">
        <v>1.2755799999999999E-3</v>
      </c>
      <c r="C9" s="19">
        <v>3.23018E-3</v>
      </c>
      <c r="D9" s="19">
        <v>4.3507999999999996E-4</v>
      </c>
      <c r="E9" s="19">
        <v>1.471108E-2</v>
      </c>
      <c r="F9" s="19">
        <v>4.7167799999999994E-3</v>
      </c>
      <c r="G9" s="19">
        <v>1.4493800000000001E-3</v>
      </c>
      <c r="H9" s="19">
        <v>1.9258E-4</v>
      </c>
      <c r="I9" s="19">
        <v>9.3238000000000001E-4</v>
      </c>
      <c r="J9" s="52">
        <v>2.6943040000000001E-2</v>
      </c>
    </row>
    <row r="10" spans="1:10" x14ac:dyDescent="0.35">
      <c r="A10" t="s">
        <v>14</v>
      </c>
      <c r="B10" s="19">
        <v>8.0972806399999993</v>
      </c>
      <c r="C10" s="19">
        <v>6.7760859599999996</v>
      </c>
      <c r="D10" s="19">
        <v>8.1188289200000003</v>
      </c>
      <c r="E10" s="19">
        <v>20.428310059999998</v>
      </c>
      <c r="F10" s="19">
        <v>8.7888685600000009</v>
      </c>
      <c r="G10" s="19">
        <v>4.8469845099999995</v>
      </c>
      <c r="H10" s="19">
        <v>3.08503945</v>
      </c>
      <c r="I10" s="19">
        <v>6.5079083099999995</v>
      </c>
      <c r="J10" s="52">
        <v>66.649306410000008</v>
      </c>
    </row>
    <row r="11" spans="1:10" x14ac:dyDescent="0.35">
      <c r="A11" t="s">
        <v>15</v>
      </c>
      <c r="B11" s="19">
        <v>8.350886469999999</v>
      </c>
      <c r="C11" s="19">
        <v>10.68384425</v>
      </c>
      <c r="D11" s="19">
        <v>8.6880576199999986</v>
      </c>
      <c r="E11" s="19">
        <v>31.725213069999999</v>
      </c>
      <c r="F11" s="19">
        <v>13.75638593</v>
      </c>
      <c r="G11" s="19">
        <v>5.3021842999999995</v>
      </c>
      <c r="H11" s="19">
        <v>2.4732235499999997</v>
      </c>
      <c r="I11" s="19">
        <v>6.0128952699999996</v>
      </c>
      <c r="J11" s="52">
        <v>86.992690459999992</v>
      </c>
    </row>
    <row r="12" spans="1:10" x14ac:dyDescent="0.35">
      <c r="A12" t="s">
        <v>16</v>
      </c>
      <c r="B12" s="19">
        <v>7.4015299299999997</v>
      </c>
      <c r="C12" s="19">
        <v>20.789677380000001</v>
      </c>
      <c r="D12" s="19">
        <v>7.4610235999999999</v>
      </c>
      <c r="E12" s="19">
        <v>76.650210459999997</v>
      </c>
      <c r="F12" s="19">
        <v>20.16188313</v>
      </c>
      <c r="G12" s="19">
        <v>5.4739725400000001</v>
      </c>
      <c r="H12" s="19">
        <v>2.0346145400000002</v>
      </c>
      <c r="I12" s="19">
        <v>4.7338575700000005</v>
      </c>
      <c r="J12" s="52">
        <v>144.70676914999999</v>
      </c>
    </row>
    <row r="13" spans="1:10" x14ac:dyDescent="0.35">
      <c r="A13" t="s">
        <v>22</v>
      </c>
      <c r="B13" s="19">
        <v>0</v>
      </c>
      <c r="C13" s="19">
        <v>7.3432999999999998E-2</v>
      </c>
      <c r="D13" s="19">
        <v>0</v>
      </c>
      <c r="E13" s="19">
        <v>0.31204900000000002</v>
      </c>
      <c r="F13" s="19">
        <v>4.5255999999999998E-2</v>
      </c>
      <c r="G13" s="19">
        <v>0</v>
      </c>
      <c r="H13" s="19">
        <v>0</v>
      </c>
      <c r="I13" s="19">
        <v>0</v>
      </c>
      <c r="J13" s="52">
        <v>0.43073800000000001</v>
      </c>
    </row>
    <row r="14" spans="1:10" x14ac:dyDescent="0.35">
      <c r="A14" t="s">
        <v>49</v>
      </c>
      <c r="B14" s="19">
        <v>0</v>
      </c>
      <c r="C14" s="19">
        <v>0</v>
      </c>
      <c r="D14" s="19">
        <v>0</v>
      </c>
      <c r="E14" s="19">
        <v>6.2500000000000001E-4</v>
      </c>
      <c r="F14" s="19">
        <v>3.8880000000000002E-4</v>
      </c>
      <c r="G14" s="19">
        <v>2.02E-5</v>
      </c>
      <c r="H14" s="19">
        <v>5.9899999999999999E-5</v>
      </c>
      <c r="I14" s="19">
        <v>0</v>
      </c>
      <c r="J14" s="52">
        <v>1.0939000000000001E-3</v>
      </c>
    </row>
    <row r="15" spans="1:10" x14ac:dyDescent="0.35">
      <c r="A15" t="s">
        <v>17</v>
      </c>
      <c r="B15" s="19">
        <v>0.99732409999999994</v>
      </c>
      <c r="C15" s="19">
        <v>0.60639978000000005</v>
      </c>
      <c r="D15" s="19">
        <v>0.76682569999999994</v>
      </c>
      <c r="E15" s="19">
        <v>1.52859872</v>
      </c>
      <c r="F15" s="19">
        <v>0.56810048000000002</v>
      </c>
      <c r="G15" s="19">
        <v>0.61690394999999998</v>
      </c>
      <c r="H15" s="19">
        <v>0.30674765000000004</v>
      </c>
      <c r="I15" s="19">
        <v>0.61761779000000006</v>
      </c>
      <c r="J15" s="52">
        <v>6.0085181700000003</v>
      </c>
    </row>
    <row r="16" spans="1:10" x14ac:dyDescent="0.35">
      <c r="A16" t="s">
        <v>18</v>
      </c>
      <c r="B16" s="19">
        <v>1.0156656500000001</v>
      </c>
      <c r="C16" s="19">
        <v>0.51992404999999997</v>
      </c>
      <c r="D16" s="19">
        <v>0.96311880000000005</v>
      </c>
      <c r="E16" s="19">
        <v>1.8098704800000001</v>
      </c>
      <c r="F16" s="19">
        <v>0.49201444999999999</v>
      </c>
      <c r="G16" s="19">
        <v>0.37837135</v>
      </c>
      <c r="H16" s="19">
        <v>0.21891045000000001</v>
      </c>
      <c r="I16" s="19">
        <v>0.55489142000000002</v>
      </c>
      <c r="J16" s="52">
        <v>5.95276665</v>
      </c>
    </row>
    <row r="17" spans="1:10" x14ac:dyDescent="0.35">
      <c r="A17" t="s">
        <v>19</v>
      </c>
      <c r="B17" s="19">
        <v>17.558878699999998</v>
      </c>
      <c r="C17" s="19">
        <v>18.31202438</v>
      </c>
      <c r="D17" s="19">
        <v>14.984814029999999</v>
      </c>
      <c r="E17" s="19">
        <v>56.639487029999998</v>
      </c>
      <c r="F17" s="19">
        <v>14.13386863</v>
      </c>
      <c r="G17" s="19">
        <v>8.03848932</v>
      </c>
      <c r="H17" s="19">
        <v>4.1257517899999998</v>
      </c>
      <c r="I17" s="19">
        <v>9.9111028999999995</v>
      </c>
      <c r="J17" s="52">
        <v>143.70441678</v>
      </c>
    </row>
    <row r="18" spans="1:10" x14ac:dyDescent="0.35">
      <c r="A18" t="s">
        <v>20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52">
        <v>0</v>
      </c>
    </row>
    <row r="19" spans="1:10" x14ac:dyDescent="0.35">
      <c r="A19" t="s">
        <v>21</v>
      </c>
      <c r="B19" s="19">
        <v>1.2176092000000001</v>
      </c>
      <c r="C19" s="19">
        <v>1.2797806</v>
      </c>
      <c r="D19" s="19">
        <v>1.315923</v>
      </c>
      <c r="E19" s="19">
        <v>3.2274127000000004</v>
      </c>
      <c r="F19" s="19">
        <v>0.86990900000000004</v>
      </c>
      <c r="G19" s="19">
        <v>0.60974600000000001</v>
      </c>
      <c r="H19" s="19">
        <v>0.17257900000000001</v>
      </c>
      <c r="I19" s="19">
        <v>0.56634431000000007</v>
      </c>
      <c r="J19" s="52">
        <v>9.2593038100000005</v>
      </c>
    </row>
    <row r="20" spans="1:10" x14ac:dyDescent="0.35">
      <c r="A20" t="s">
        <v>45</v>
      </c>
      <c r="B20" s="19">
        <v>1.225E-4</v>
      </c>
      <c r="C20" s="19">
        <v>0</v>
      </c>
      <c r="D20" s="19">
        <v>1.08E-4</v>
      </c>
      <c r="E20" s="19">
        <v>7.45E-4</v>
      </c>
      <c r="F20" s="19">
        <v>9.1759999999999997E-4</v>
      </c>
      <c r="G20" s="19">
        <v>0</v>
      </c>
      <c r="H20" s="19">
        <v>0</v>
      </c>
      <c r="I20" s="19">
        <v>2.0039999999999999E-4</v>
      </c>
      <c r="J20" s="52">
        <v>2.0934999999999999E-3</v>
      </c>
    </row>
    <row r="21" spans="1:10" x14ac:dyDescent="0.35">
      <c r="B21" s="52">
        <v>87.417616240000015</v>
      </c>
      <c r="C21" s="52">
        <v>165.62106258</v>
      </c>
      <c r="D21" s="52">
        <v>59.064133750000003</v>
      </c>
      <c r="E21" s="52">
        <v>415.81056560000007</v>
      </c>
      <c r="F21" s="52">
        <v>103.25207636</v>
      </c>
      <c r="G21" s="52">
        <v>43.49373855000001</v>
      </c>
      <c r="H21" s="52">
        <v>16.44729091</v>
      </c>
      <c r="I21" s="52">
        <v>46.56979235</v>
      </c>
      <c r="J21" s="52">
        <v>937.67627634000019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21"/>
  <sheetViews>
    <sheetView workbookViewId="0">
      <selection activeCell="L3" sqref="L3:T21"/>
    </sheetView>
  </sheetViews>
  <sheetFormatPr defaultRowHeight="14.5" x14ac:dyDescent="0.35"/>
  <cols>
    <col min="2" max="2" width="15" customWidth="1"/>
    <col min="3" max="3" width="14.1796875" customWidth="1"/>
    <col min="4" max="4" width="14" customWidth="1"/>
    <col min="5" max="5" width="13.54296875" customWidth="1"/>
    <col min="6" max="6" width="12.81640625" customWidth="1"/>
    <col min="7" max="7" width="13.54296875" customWidth="1"/>
    <col min="8" max="8" width="16.453125" customWidth="1"/>
    <col min="9" max="9" width="16.54296875" customWidth="1"/>
    <col min="10" max="10" width="22.26953125" customWidth="1"/>
  </cols>
  <sheetData>
    <row r="2" spans="1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44</v>
      </c>
    </row>
    <row r="3" spans="1:10" x14ac:dyDescent="0.35">
      <c r="A3" t="s">
        <v>8</v>
      </c>
      <c r="B3">
        <v>22.931319250000001</v>
      </c>
      <c r="C3">
        <v>21.151223999999999</v>
      </c>
      <c r="D3">
        <v>15.026581</v>
      </c>
      <c r="E3">
        <v>67.638163000000006</v>
      </c>
      <c r="F3">
        <v>12.98194</v>
      </c>
      <c r="G3">
        <v>9.1937719999999992</v>
      </c>
      <c r="H3">
        <v>3.4735079999999998</v>
      </c>
      <c r="I3">
        <v>6.1406710000000002</v>
      </c>
      <c r="J3" s="7">
        <v>158.53717825000001</v>
      </c>
    </row>
    <row r="4" spans="1:10" x14ac:dyDescent="0.35">
      <c r="A4" t="s">
        <v>9</v>
      </c>
      <c r="B4">
        <v>3.764621</v>
      </c>
      <c r="C4">
        <v>10.600182999999999</v>
      </c>
      <c r="D4">
        <v>3.554449</v>
      </c>
      <c r="E4">
        <v>83.782839999999993</v>
      </c>
      <c r="F4">
        <v>19.808682000000001</v>
      </c>
      <c r="G4">
        <v>2.566052</v>
      </c>
      <c r="H4">
        <v>0.55355699999999997</v>
      </c>
      <c r="I4">
        <v>2.9522520000000001</v>
      </c>
      <c r="J4" s="7">
        <v>127.58263599999999</v>
      </c>
    </row>
    <row r="5" spans="1:10" x14ac:dyDescent="0.35">
      <c r="A5" t="s">
        <v>10</v>
      </c>
      <c r="B5">
        <v>7.2783100000000003</v>
      </c>
      <c r="C5">
        <v>34.546317999999999</v>
      </c>
      <c r="D5">
        <v>0.462335</v>
      </c>
      <c r="E5">
        <v>4.8902919999999996</v>
      </c>
      <c r="F5">
        <v>0.38527800000000001</v>
      </c>
      <c r="G5">
        <v>6.7773190000000003</v>
      </c>
      <c r="H5">
        <v>0</v>
      </c>
      <c r="I5">
        <v>9.306953</v>
      </c>
      <c r="J5" s="7">
        <v>63.646805000000001</v>
      </c>
    </row>
    <row r="6" spans="1:10" x14ac:dyDescent="0.35">
      <c r="A6" t="s">
        <v>11</v>
      </c>
      <c r="B6">
        <v>1.1797839999999999</v>
      </c>
      <c r="C6">
        <v>0</v>
      </c>
      <c r="D6">
        <v>0</v>
      </c>
      <c r="E6">
        <v>67.232116000000005</v>
      </c>
      <c r="F6">
        <v>5.618976</v>
      </c>
      <c r="G6">
        <v>0</v>
      </c>
      <c r="H6">
        <v>0</v>
      </c>
      <c r="I6">
        <v>0</v>
      </c>
      <c r="J6" s="7">
        <v>74.030876000000006</v>
      </c>
    </row>
    <row r="7" spans="1:10" x14ac:dyDescent="0.35">
      <c r="A7" t="s">
        <v>12</v>
      </c>
      <c r="B7">
        <v>6.0764800000000001</v>
      </c>
      <c r="C7">
        <v>53.773114999999997</v>
      </c>
      <c r="D7">
        <v>2.7154000000000001E-2</v>
      </c>
      <c r="E7">
        <v>3.5549879999999998</v>
      </c>
      <c r="F7">
        <v>0.30399500000000002</v>
      </c>
      <c r="G7">
        <v>0</v>
      </c>
      <c r="H7">
        <v>0</v>
      </c>
      <c r="I7">
        <v>0.33280799999999999</v>
      </c>
      <c r="J7" s="7">
        <v>64.068539999999999</v>
      </c>
    </row>
    <row r="8" spans="1:10" x14ac:dyDescent="0.35">
      <c r="A8" t="s">
        <v>13</v>
      </c>
      <c r="B8">
        <v>8.8655999999999999E-2</v>
      </c>
      <c r="C8">
        <v>3.9132E-2</v>
      </c>
      <c r="D8">
        <v>5.1386000000000001E-2</v>
      </c>
      <c r="E8">
        <v>2.7000000000000001E-3</v>
      </c>
      <c r="F8">
        <v>0</v>
      </c>
      <c r="G8">
        <v>0.13643</v>
      </c>
      <c r="H8">
        <v>0</v>
      </c>
      <c r="I8">
        <v>0</v>
      </c>
      <c r="J8" s="7">
        <v>0.31830399999999998</v>
      </c>
    </row>
    <row r="9" spans="1:10" x14ac:dyDescent="0.35">
      <c r="A9" t="s">
        <v>48</v>
      </c>
      <c r="B9">
        <v>1.2006900000000001E-3</v>
      </c>
      <c r="C9">
        <v>3.0903899999999997E-3</v>
      </c>
      <c r="D9">
        <v>5.9248999999999999E-4</v>
      </c>
      <c r="E9">
        <v>1.8599890000000001E-2</v>
      </c>
      <c r="F9">
        <v>4.8054899999999999E-3</v>
      </c>
      <c r="G9">
        <v>9.6789E-4</v>
      </c>
      <c r="H9">
        <v>1.5959000000000001E-4</v>
      </c>
      <c r="I9">
        <v>7.7439000000000002E-4</v>
      </c>
      <c r="J9" s="7">
        <v>3.0190819999999997E-2</v>
      </c>
    </row>
    <row r="10" spans="1:10" x14ac:dyDescent="0.35">
      <c r="A10" t="s">
        <v>14</v>
      </c>
      <c r="B10">
        <v>8.0058679599999998</v>
      </c>
      <c r="C10">
        <v>6.2431386</v>
      </c>
      <c r="D10">
        <v>7.7704184100000004</v>
      </c>
      <c r="E10">
        <v>20.100365549999999</v>
      </c>
      <c r="F10">
        <v>8.41063413</v>
      </c>
      <c r="G10">
        <v>4.8066807800000007</v>
      </c>
      <c r="H10">
        <v>2.7314453999999997</v>
      </c>
      <c r="I10">
        <v>7.2968990999999992</v>
      </c>
      <c r="J10" s="7">
        <v>65.365449929999997</v>
      </c>
    </row>
    <row r="11" spans="1:10" x14ac:dyDescent="0.35">
      <c r="A11" t="s">
        <v>15</v>
      </c>
      <c r="B11">
        <v>7.9397267600000001</v>
      </c>
      <c r="C11">
        <v>10.0969411</v>
      </c>
      <c r="D11">
        <v>8.4026565299999998</v>
      </c>
      <c r="E11">
        <v>31.31818268</v>
      </c>
      <c r="F11">
        <v>13.683025150000001</v>
      </c>
      <c r="G11">
        <v>5.1256085700000007</v>
      </c>
      <c r="H11">
        <v>2.3979324500000003</v>
      </c>
      <c r="I11">
        <v>5.7277343600000004</v>
      </c>
      <c r="J11" s="7">
        <v>84.69180759999999</v>
      </c>
    </row>
    <row r="12" spans="1:10" x14ac:dyDescent="0.35">
      <c r="A12" t="s">
        <v>16</v>
      </c>
      <c r="B12">
        <v>7.0247013599999999</v>
      </c>
      <c r="C12">
        <v>18.256859800000001</v>
      </c>
      <c r="D12">
        <v>6.9110425700000002</v>
      </c>
      <c r="E12">
        <v>72.503262129999996</v>
      </c>
      <c r="F12">
        <v>19.923178489999998</v>
      </c>
      <c r="G12">
        <v>5.1523477199999999</v>
      </c>
      <c r="H12">
        <v>2.0176705300000002</v>
      </c>
      <c r="I12">
        <v>4.4638443600000004</v>
      </c>
      <c r="J12" s="7">
        <v>136.25290696000002</v>
      </c>
    </row>
    <row r="13" spans="1:10" x14ac:dyDescent="0.35">
      <c r="A13" t="s">
        <v>22</v>
      </c>
      <c r="B13">
        <v>0</v>
      </c>
      <c r="C13">
        <v>6.5201999999999996E-2</v>
      </c>
      <c r="D13">
        <v>0</v>
      </c>
      <c r="E13">
        <v>0.276642</v>
      </c>
      <c r="F13">
        <v>3.7516000000000001E-2</v>
      </c>
      <c r="G13">
        <v>0</v>
      </c>
      <c r="H13">
        <v>0</v>
      </c>
      <c r="I13">
        <v>0</v>
      </c>
      <c r="J13" s="7">
        <v>0.37935999999999998</v>
      </c>
    </row>
    <row r="14" spans="1:10" x14ac:dyDescent="0.35">
      <c r="A14" t="s">
        <v>49</v>
      </c>
      <c r="B14">
        <v>0</v>
      </c>
      <c r="C14">
        <v>0</v>
      </c>
      <c r="D14">
        <v>0</v>
      </c>
      <c r="E14">
        <v>9.9829999999999993E-4</v>
      </c>
      <c r="F14">
        <v>4.016E-4</v>
      </c>
      <c r="G14">
        <v>8.0400000000000003E-5</v>
      </c>
      <c r="H14">
        <v>9.4199999999999999E-5</v>
      </c>
      <c r="I14">
        <v>0</v>
      </c>
      <c r="J14" s="7">
        <v>1.5745000000000002E-3</v>
      </c>
    </row>
    <row r="15" spans="1:10" x14ac:dyDescent="0.35">
      <c r="A15" t="s">
        <v>17</v>
      </c>
      <c r="B15">
        <v>0.82563729000000008</v>
      </c>
      <c r="C15">
        <v>0.57502975000000001</v>
      </c>
      <c r="D15">
        <v>0.72611281000000005</v>
      </c>
      <c r="E15">
        <v>1.5760439399999999</v>
      </c>
      <c r="F15">
        <v>0.61045199999999999</v>
      </c>
      <c r="G15">
        <v>0.54363198000000001</v>
      </c>
      <c r="H15">
        <v>0.25851629999999998</v>
      </c>
      <c r="I15">
        <v>0.56628805000000004</v>
      </c>
      <c r="J15" s="7">
        <v>5.6817121199999994</v>
      </c>
    </row>
    <row r="16" spans="1:10" x14ac:dyDescent="0.35">
      <c r="A16" t="s">
        <v>18</v>
      </c>
      <c r="B16">
        <v>0.97303318999999999</v>
      </c>
      <c r="C16">
        <v>0.46079283000000004</v>
      </c>
      <c r="D16">
        <v>0.95407913</v>
      </c>
      <c r="E16">
        <v>1.5738428600000001</v>
      </c>
      <c r="F16">
        <v>0.47165663000000002</v>
      </c>
      <c r="G16">
        <v>0.35408878999999999</v>
      </c>
      <c r="H16">
        <v>0.24541703000000001</v>
      </c>
      <c r="I16">
        <v>0.50423023</v>
      </c>
      <c r="J16" s="7">
        <v>5.5371406899999993</v>
      </c>
    </row>
    <row r="17" spans="1:10" x14ac:dyDescent="0.35">
      <c r="A17" t="s">
        <v>19</v>
      </c>
      <c r="B17">
        <v>17.674082760000001</v>
      </c>
      <c r="C17">
        <v>17.422484739999998</v>
      </c>
      <c r="D17">
        <v>15.633071989999999</v>
      </c>
      <c r="E17">
        <v>53.87208991</v>
      </c>
      <c r="F17">
        <v>14.204294630000001</v>
      </c>
      <c r="G17">
        <v>8.0408975300000005</v>
      </c>
      <c r="H17">
        <v>4.5405774699999997</v>
      </c>
      <c r="I17">
        <v>9.518639330000001</v>
      </c>
      <c r="J17" s="7">
        <v>140.90613836000003</v>
      </c>
    </row>
    <row r="18" spans="1:10" x14ac:dyDescent="0.3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7">
        <v>0</v>
      </c>
    </row>
    <row r="19" spans="1:10" x14ac:dyDescent="0.35">
      <c r="A19" t="s">
        <v>21</v>
      </c>
      <c r="B19">
        <v>1.3376950000000001</v>
      </c>
      <c r="C19">
        <v>0.91723007999999995</v>
      </c>
      <c r="D19">
        <v>1.1610860000000001</v>
      </c>
      <c r="E19">
        <v>2.5571280000000001</v>
      </c>
      <c r="F19">
        <v>0.37062499999999998</v>
      </c>
      <c r="G19">
        <v>0.48512</v>
      </c>
      <c r="H19">
        <v>0.14785200000000001</v>
      </c>
      <c r="I19">
        <v>0.53296368000000005</v>
      </c>
      <c r="J19" s="7">
        <v>7.5096997600000002</v>
      </c>
    </row>
    <row r="20" spans="1:10" x14ac:dyDescent="0.35">
      <c r="A20" t="s">
        <v>45</v>
      </c>
      <c r="B20">
        <v>1.763E-4</v>
      </c>
      <c r="C20">
        <v>0</v>
      </c>
      <c r="D20">
        <v>1.6335999999999998E-3</v>
      </c>
      <c r="E20">
        <v>1.1835000000000001E-3</v>
      </c>
      <c r="F20">
        <v>1.7249999999999999E-4</v>
      </c>
      <c r="G20">
        <v>0</v>
      </c>
      <c r="H20">
        <v>0</v>
      </c>
      <c r="I20">
        <v>1.973E-4</v>
      </c>
      <c r="J20" s="7">
        <v>3.3631999999999998E-3</v>
      </c>
    </row>
    <row r="21" spans="1:10" x14ac:dyDescent="0.35">
      <c r="B21" s="7">
        <v>85.101291559999993</v>
      </c>
      <c r="C21" s="7">
        <v>174.15074129000004</v>
      </c>
      <c r="D21" s="7">
        <v>60.682598530000007</v>
      </c>
      <c r="E21" s="7">
        <v>410.89943776000001</v>
      </c>
      <c r="F21" s="7">
        <v>96.815632619999988</v>
      </c>
      <c r="G21" s="7">
        <v>43.182996659999993</v>
      </c>
      <c r="H21" s="7">
        <v>16.366729969999998</v>
      </c>
      <c r="I21" s="7">
        <v>47.344254799999987</v>
      </c>
      <c r="J21" s="7">
        <v>934.54368319000002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21"/>
  <sheetViews>
    <sheetView workbookViewId="0">
      <selection activeCell="B21" sqref="B21:J21"/>
    </sheetView>
  </sheetViews>
  <sheetFormatPr defaultRowHeight="14.5" x14ac:dyDescent="0.35"/>
  <cols>
    <col min="2" max="2" width="16.26953125" customWidth="1"/>
    <col min="3" max="3" width="14.81640625" customWidth="1"/>
    <col min="4" max="4" width="14.54296875" customWidth="1"/>
    <col min="5" max="5" width="15.26953125" customWidth="1"/>
    <col min="6" max="6" width="14.7265625" customWidth="1"/>
    <col min="7" max="9" width="14.81640625" customWidth="1"/>
    <col min="10" max="10" width="16" customWidth="1"/>
  </cols>
  <sheetData>
    <row r="2" spans="1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44</v>
      </c>
    </row>
    <row r="3" spans="1:10" x14ac:dyDescent="0.35">
      <c r="A3" t="s">
        <v>8</v>
      </c>
      <c r="B3">
        <v>22490591.120000001</v>
      </c>
      <c r="C3">
        <v>19513550</v>
      </c>
      <c r="D3">
        <v>13324132</v>
      </c>
      <c r="E3">
        <v>64764954</v>
      </c>
      <c r="F3">
        <v>12391696</v>
      </c>
      <c r="G3">
        <v>8220323</v>
      </c>
      <c r="H3">
        <v>3207742</v>
      </c>
      <c r="I3">
        <v>5963650</v>
      </c>
      <c r="J3" s="7">
        <f t="shared" ref="J3:J13" si="0">SUM(B3:I3)</f>
        <v>149876638.12</v>
      </c>
    </row>
    <row r="4" spans="1:10" x14ac:dyDescent="0.35">
      <c r="A4" t="s">
        <v>9</v>
      </c>
      <c r="B4">
        <v>3493689</v>
      </c>
      <c r="C4">
        <v>9771548</v>
      </c>
      <c r="D4">
        <v>2594930</v>
      </c>
      <c r="E4">
        <v>81287985</v>
      </c>
      <c r="F4">
        <v>18475290</v>
      </c>
      <c r="G4">
        <v>2542201</v>
      </c>
      <c r="H4">
        <v>464942</v>
      </c>
      <c r="I4">
        <v>2885659</v>
      </c>
      <c r="J4" s="7">
        <f t="shared" si="0"/>
        <v>121516244</v>
      </c>
    </row>
    <row r="5" spans="1:10" x14ac:dyDescent="0.35">
      <c r="A5" t="s">
        <v>10</v>
      </c>
      <c r="B5">
        <v>8059213</v>
      </c>
      <c r="C5">
        <v>32348760</v>
      </c>
      <c r="D5">
        <v>492346</v>
      </c>
      <c r="E5">
        <v>4543323</v>
      </c>
      <c r="F5">
        <v>501342</v>
      </c>
      <c r="G5">
        <v>5160691</v>
      </c>
      <c r="I5">
        <v>8694203</v>
      </c>
      <c r="J5" s="7">
        <f t="shared" si="0"/>
        <v>59799878</v>
      </c>
    </row>
    <row r="6" spans="1:10" x14ac:dyDescent="0.35">
      <c r="A6" t="s">
        <v>11</v>
      </c>
      <c r="B6">
        <v>731618</v>
      </c>
      <c r="E6">
        <v>57479774</v>
      </c>
      <c r="F6">
        <v>6215850</v>
      </c>
      <c r="J6" s="7">
        <f t="shared" si="0"/>
        <v>64427242</v>
      </c>
    </row>
    <row r="7" spans="1:10" x14ac:dyDescent="0.35">
      <c r="A7" t="s">
        <v>12</v>
      </c>
      <c r="B7">
        <v>5227912</v>
      </c>
      <c r="C7">
        <v>48848419</v>
      </c>
      <c r="E7">
        <v>3383391</v>
      </c>
      <c r="F7">
        <v>313662</v>
      </c>
      <c r="I7">
        <v>237603</v>
      </c>
      <c r="J7" s="7">
        <f t="shared" si="0"/>
        <v>58010987</v>
      </c>
    </row>
    <row r="8" spans="1:10" x14ac:dyDescent="0.35">
      <c r="A8" t="s">
        <v>13</v>
      </c>
      <c r="B8">
        <v>203652</v>
      </c>
      <c r="C8">
        <v>37936</v>
      </c>
      <c r="D8">
        <v>12373</v>
      </c>
      <c r="E8">
        <v>13800</v>
      </c>
      <c r="G8">
        <v>153170</v>
      </c>
      <c r="J8" s="7">
        <f t="shared" si="0"/>
        <v>420931</v>
      </c>
    </row>
    <row r="9" spans="1:10" x14ac:dyDescent="0.35">
      <c r="A9" t="s">
        <v>48</v>
      </c>
      <c r="B9">
        <v>1302.98</v>
      </c>
      <c r="C9">
        <v>1399.68</v>
      </c>
      <c r="D9">
        <v>673.58</v>
      </c>
      <c r="E9">
        <v>13404.74</v>
      </c>
      <c r="F9">
        <v>4712.4799999999996</v>
      </c>
      <c r="G9">
        <v>862.48</v>
      </c>
      <c r="H9">
        <v>159.28</v>
      </c>
      <c r="I9">
        <v>600.58000000000004</v>
      </c>
      <c r="J9" s="7">
        <f t="shared" si="0"/>
        <v>23115.8</v>
      </c>
    </row>
    <row r="10" spans="1:10" x14ac:dyDescent="0.35">
      <c r="A10" t="s">
        <v>14</v>
      </c>
      <c r="B10">
        <v>8163161.0300000003</v>
      </c>
      <c r="C10">
        <v>6452693.0099999998</v>
      </c>
      <c r="D10">
        <v>8524473.7699999996</v>
      </c>
      <c r="E10">
        <v>21872814.129999999</v>
      </c>
      <c r="F10">
        <v>9597903.3800000008</v>
      </c>
      <c r="G10">
        <v>4958402.5</v>
      </c>
      <c r="H10">
        <v>3033078.49</v>
      </c>
      <c r="I10">
        <v>7408005.7699999996</v>
      </c>
      <c r="J10" s="7">
        <f t="shared" si="0"/>
        <v>70010532.079999998</v>
      </c>
    </row>
    <row r="11" spans="1:10" x14ac:dyDescent="0.35">
      <c r="A11" t="s">
        <v>15</v>
      </c>
      <c r="B11">
        <v>7685086.9000000004</v>
      </c>
      <c r="C11">
        <v>9426081.4600000009</v>
      </c>
      <c r="D11">
        <v>8434648.6300000008</v>
      </c>
      <c r="E11">
        <v>30208506.300000001</v>
      </c>
      <c r="F11">
        <v>13211224.640000001</v>
      </c>
      <c r="G11">
        <v>4938453.46</v>
      </c>
      <c r="H11">
        <v>2318275.1</v>
      </c>
      <c r="I11">
        <v>5397932.9199999999</v>
      </c>
      <c r="J11" s="7">
        <f t="shared" si="0"/>
        <v>81620209.409999996</v>
      </c>
    </row>
    <row r="12" spans="1:10" x14ac:dyDescent="0.35">
      <c r="A12" t="s">
        <v>16</v>
      </c>
      <c r="B12">
        <v>6895319.6100000003</v>
      </c>
      <c r="C12">
        <v>17129609.469999999</v>
      </c>
      <c r="D12">
        <v>6834717.1500000004</v>
      </c>
      <c r="E12">
        <v>72117202.709999993</v>
      </c>
      <c r="F12">
        <v>19009787.350000001</v>
      </c>
      <c r="G12">
        <v>4930047.95</v>
      </c>
      <c r="H12">
        <v>1840336.45</v>
      </c>
      <c r="I12">
        <v>4202105.41</v>
      </c>
      <c r="J12" s="7">
        <f t="shared" si="0"/>
        <v>132959126.09999999</v>
      </c>
    </row>
    <row r="13" spans="1:10" x14ac:dyDescent="0.35">
      <c r="A13" t="s">
        <v>22</v>
      </c>
      <c r="C13">
        <v>75273</v>
      </c>
      <c r="E13">
        <v>151348</v>
      </c>
      <c r="F13">
        <v>34610</v>
      </c>
      <c r="J13" s="7">
        <f t="shared" si="0"/>
        <v>261231</v>
      </c>
    </row>
    <row r="14" spans="1:10" x14ac:dyDescent="0.35">
      <c r="A14" t="s">
        <v>49</v>
      </c>
      <c r="E14">
        <v>1707.3</v>
      </c>
      <c r="F14">
        <v>273.2</v>
      </c>
      <c r="G14">
        <v>52.4</v>
      </c>
      <c r="H14">
        <v>100.5</v>
      </c>
      <c r="J14" s="7">
        <f t="shared" ref="J14:J20" si="1">SUM(B14:I14)</f>
        <v>2133.4</v>
      </c>
    </row>
    <row r="15" spans="1:10" x14ac:dyDescent="0.35">
      <c r="A15" t="s">
        <v>17</v>
      </c>
      <c r="B15">
        <v>891324.04</v>
      </c>
      <c r="C15">
        <v>653048.19999999995</v>
      </c>
      <c r="D15">
        <v>943271.13</v>
      </c>
      <c r="E15">
        <v>2388834.65</v>
      </c>
      <c r="F15">
        <v>716430.94</v>
      </c>
      <c r="G15">
        <v>534392.41</v>
      </c>
      <c r="H15">
        <v>436777.02</v>
      </c>
      <c r="I15">
        <v>654969.02</v>
      </c>
      <c r="J15" s="7">
        <f t="shared" si="1"/>
        <v>7219047.4099999983</v>
      </c>
    </row>
    <row r="16" spans="1:10" x14ac:dyDescent="0.35">
      <c r="A16" t="s">
        <v>18</v>
      </c>
      <c r="B16">
        <v>967305.68</v>
      </c>
      <c r="C16">
        <v>801539.73</v>
      </c>
      <c r="D16">
        <v>993933.13</v>
      </c>
      <c r="E16">
        <v>1794704.66</v>
      </c>
      <c r="F16">
        <v>514408.63</v>
      </c>
      <c r="G16">
        <v>406384.63</v>
      </c>
      <c r="H16">
        <v>248582.73</v>
      </c>
      <c r="I16">
        <v>493916.13</v>
      </c>
      <c r="J16" s="7">
        <f t="shared" si="1"/>
        <v>6220775.3200000003</v>
      </c>
    </row>
    <row r="17" spans="1:10" x14ac:dyDescent="0.35">
      <c r="A17" t="s">
        <v>19</v>
      </c>
      <c r="B17">
        <v>18383982.34</v>
      </c>
      <c r="C17">
        <v>17301829.710000001</v>
      </c>
      <c r="D17">
        <v>15463187.85</v>
      </c>
      <c r="E17">
        <v>55769176.090000004</v>
      </c>
      <c r="F17">
        <v>15505650.02</v>
      </c>
      <c r="G17">
        <v>8125646.0300000003</v>
      </c>
      <c r="H17">
        <v>4651497.05</v>
      </c>
      <c r="I17">
        <v>9718525.1400000006</v>
      </c>
      <c r="J17" s="7">
        <f t="shared" si="1"/>
        <v>144919494.23000002</v>
      </c>
    </row>
    <row r="18" spans="1:10" x14ac:dyDescent="0.35">
      <c r="A18" t="s">
        <v>20</v>
      </c>
      <c r="J18" s="7">
        <f t="shared" si="1"/>
        <v>0</v>
      </c>
    </row>
    <row r="19" spans="1:10" x14ac:dyDescent="0.35">
      <c r="A19" t="s">
        <v>21</v>
      </c>
      <c r="B19">
        <v>1013835.4</v>
      </c>
      <c r="C19">
        <v>912903.92</v>
      </c>
      <c r="D19">
        <v>2175200.88</v>
      </c>
      <c r="E19">
        <v>1900121</v>
      </c>
      <c r="F19">
        <v>627647.93999999994</v>
      </c>
      <c r="G19">
        <v>548396</v>
      </c>
      <c r="H19">
        <v>191590</v>
      </c>
      <c r="I19">
        <v>726860.2</v>
      </c>
      <c r="J19" s="7">
        <f t="shared" si="1"/>
        <v>8096555.3400000008</v>
      </c>
    </row>
    <row r="20" spans="1:10" x14ac:dyDescent="0.35">
      <c r="A20" t="s">
        <v>45</v>
      </c>
      <c r="B20">
        <v>263.7</v>
      </c>
      <c r="D20">
        <v>2124.8000000000002</v>
      </c>
      <c r="E20">
        <v>3019.4</v>
      </c>
      <c r="F20">
        <v>152.1</v>
      </c>
      <c r="I20">
        <v>229</v>
      </c>
      <c r="J20" s="7">
        <f t="shared" si="1"/>
        <v>5789</v>
      </c>
    </row>
    <row r="21" spans="1:10" x14ac:dyDescent="0.35">
      <c r="B21" s="7">
        <f>SUM(B3:B20)</f>
        <v>84208256.800000012</v>
      </c>
      <c r="C21" s="7">
        <f>SUM(C3:C20)</f>
        <v>163274591.17999998</v>
      </c>
      <c r="D21" s="7">
        <f>SUM(D3:D20)</f>
        <v>59796011.920000009</v>
      </c>
      <c r="E21" s="7">
        <f>SUM(E3:E20)</f>
        <v>397694065.98000002</v>
      </c>
      <c r="F21" s="7">
        <f>SUM(F3:F20)</f>
        <v>97120640.679999977</v>
      </c>
      <c r="G21" s="7">
        <f>SUM(G3:G19)</f>
        <v>40519022.859999999</v>
      </c>
      <c r="H21" s="7">
        <f>SUM(H3:H19)</f>
        <v>16393080.619999997</v>
      </c>
      <c r="I21" s="7">
        <f>SUM(I3:I20)</f>
        <v>46384259.170000002</v>
      </c>
      <c r="J21" s="7">
        <f>SUM(J3:J20)</f>
        <v>905389929.21000004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J22"/>
  <sheetViews>
    <sheetView topLeftCell="A2" workbookViewId="0">
      <selection activeCell="I13" sqref="I13"/>
    </sheetView>
  </sheetViews>
  <sheetFormatPr defaultRowHeight="14.5" x14ac:dyDescent="0.35"/>
  <cols>
    <col min="2" max="2" width="15.453125" customWidth="1"/>
    <col min="3" max="3" width="12.54296875" customWidth="1"/>
    <col min="4" max="4" width="12" bestFit="1" customWidth="1"/>
    <col min="5" max="5" width="13.26953125" customWidth="1"/>
    <col min="6" max="6" width="13.7265625" customWidth="1"/>
    <col min="7" max="7" width="12" bestFit="1" customWidth="1"/>
    <col min="8" max="9" width="13.1796875" customWidth="1"/>
    <col min="10" max="10" width="16.1796875" customWidth="1"/>
  </cols>
  <sheetData>
    <row r="3" spans="1:10" x14ac:dyDescent="0.35">
      <c r="B3" s="51" t="s">
        <v>0</v>
      </c>
      <c r="C3" s="51" t="s">
        <v>1</v>
      </c>
      <c r="D3" s="51" t="s">
        <v>2</v>
      </c>
      <c r="E3" s="51" t="s">
        <v>3</v>
      </c>
      <c r="F3" s="51" t="s">
        <v>4</v>
      </c>
      <c r="G3" s="51" t="s">
        <v>5</v>
      </c>
      <c r="H3" s="51" t="s">
        <v>6</v>
      </c>
      <c r="I3" s="51" t="s">
        <v>7</v>
      </c>
      <c r="J3" s="51" t="s">
        <v>44</v>
      </c>
    </row>
    <row r="4" spans="1:10" x14ac:dyDescent="0.35">
      <c r="A4" t="s">
        <v>8</v>
      </c>
      <c r="B4">
        <v>22795130.379999999</v>
      </c>
      <c r="C4">
        <v>20195552</v>
      </c>
      <c r="D4">
        <v>13050487</v>
      </c>
      <c r="E4">
        <v>66330373</v>
      </c>
      <c r="F4">
        <v>12753239</v>
      </c>
      <c r="G4">
        <v>8937661</v>
      </c>
      <c r="H4">
        <v>3342356</v>
      </c>
      <c r="I4">
        <v>6120228</v>
      </c>
      <c r="J4">
        <f t="shared" ref="J4:J14" si="0">SUM(B4:I4)</f>
        <v>153525026.38</v>
      </c>
    </row>
    <row r="5" spans="1:10" x14ac:dyDescent="0.35">
      <c r="A5" t="s">
        <v>9</v>
      </c>
      <c r="B5">
        <v>3780076</v>
      </c>
      <c r="C5">
        <v>9567796</v>
      </c>
      <c r="D5">
        <v>2649103</v>
      </c>
      <c r="E5">
        <v>82599875</v>
      </c>
      <c r="F5">
        <v>19193049</v>
      </c>
      <c r="G5">
        <v>2169810</v>
      </c>
      <c r="H5">
        <v>577116</v>
      </c>
      <c r="I5">
        <v>2905850</v>
      </c>
      <c r="J5">
        <f t="shared" si="0"/>
        <v>123442675</v>
      </c>
    </row>
    <row r="6" spans="1:10" x14ac:dyDescent="0.35">
      <c r="A6" t="s">
        <v>10</v>
      </c>
      <c r="B6">
        <v>8071335</v>
      </c>
      <c r="C6">
        <v>32788948</v>
      </c>
      <c r="D6">
        <v>481269</v>
      </c>
      <c r="E6">
        <v>4785226</v>
      </c>
      <c r="F6">
        <v>660849</v>
      </c>
      <c r="G6">
        <v>6857349</v>
      </c>
      <c r="I6">
        <v>10915368</v>
      </c>
      <c r="J6">
        <f t="shared" si="0"/>
        <v>64560344</v>
      </c>
    </row>
    <row r="7" spans="1:10" x14ac:dyDescent="0.35">
      <c r="A7" t="s">
        <v>11</v>
      </c>
      <c r="B7">
        <v>756051</v>
      </c>
      <c r="E7">
        <v>60676066</v>
      </c>
      <c r="F7">
        <v>8661483</v>
      </c>
      <c r="J7">
        <f t="shared" si="0"/>
        <v>70093600</v>
      </c>
    </row>
    <row r="8" spans="1:10" x14ac:dyDescent="0.35">
      <c r="A8" t="s">
        <v>12</v>
      </c>
      <c r="B8">
        <v>5941836</v>
      </c>
      <c r="C8">
        <v>51836343</v>
      </c>
      <c r="E8">
        <v>3701688</v>
      </c>
      <c r="F8">
        <v>309126</v>
      </c>
      <c r="I8">
        <v>316456</v>
      </c>
      <c r="J8">
        <f t="shared" si="0"/>
        <v>62105449</v>
      </c>
    </row>
    <row r="9" spans="1:10" x14ac:dyDescent="0.35">
      <c r="A9" t="s">
        <v>13</v>
      </c>
      <c r="B9">
        <v>136260</v>
      </c>
      <c r="C9">
        <v>39915</v>
      </c>
      <c r="D9">
        <v>64500</v>
      </c>
      <c r="E9">
        <v>13700</v>
      </c>
      <c r="G9">
        <v>218150</v>
      </c>
      <c r="J9">
        <f t="shared" si="0"/>
        <v>472525</v>
      </c>
    </row>
    <row r="10" spans="1:10" x14ac:dyDescent="0.35">
      <c r="A10" t="s">
        <v>48</v>
      </c>
      <c r="B10">
        <v>1253.67</v>
      </c>
      <c r="C10">
        <v>1335.07</v>
      </c>
      <c r="D10">
        <v>330.97</v>
      </c>
      <c r="E10">
        <v>15669.31</v>
      </c>
      <c r="F10">
        <v>4635.87</v>
      </c>
      <c r="G10">
        <v>696.37</v>
      </c>
      <c r="H10">
        <v>123.27</v>
      </c>
      <c r="I10">
        <v>595.87</v>
      </c>
      <c r="J10">
        <f t="shared" si="0"/>
        <v>24640.399999999998</v>
      </c>
    </row>
    <row r="11" spans="1:10" x14ac:dyDescent="0.35">
      <c r="A11" t="s">
        <v>14</v>
      </c>
      <c r="B11">
        <v>8336752.3399999999</v>
      </c>
      <c r="C11">
        <v>5923622.71</v>
      </c>
      <c r="D11">
        <v>8632748.1999999993</v>
      </c>
      <c r="E11">
        <v>22356983.210000001</v>
      </c>
      <c r="F11">
        <v>9480022.0099999998</v>
      </c>
      <c r="G11">
        <v>5096028.49</v>
      </c>
      <c r="H11">
        <v>3104658.71</v>
      </c>
      <c r="I11">
        <v>6715642.8200000003</v>
      </c>
      <c r="J11">
        <f t="shared" si="0"/>
        <v>69646458.49000001</v>
      </c>
    </row>
    <row r="12" spans="1:10" x14ac:dyDescent="0.35">
      <c r="A12" t="s">
        <v>15</v>
      </c>
      <c r="B12">
        <v>7963123.7199999997</v>
      </c>
      <c r="C12">
        <v>9421380.4399999995</v>
      </c>
      <c r="D12">
        <v>8737765.0399999991</v>
      </c>
      <c r="E12">
        <v>31612139.440000001</v>
      </c>
      <c r="F12">
        <v>13767603.08</v>
      </c>
      <c r="G12">
        <v>5219916.47</v>
      </c>
      <c r="H12">
        <v>2442811.34</v>
      </c>
      <c r="I12">
        <v>5754306.0599999996</v>
      </c>
      <c r="J12">
        <f t="shared" si="0"/>
        <v>84919045.590000004</v>
      </c>
    </row>
    <row r="13" spans="1:10" x14ac:dyDescent="0.35">
      <c r="A13" t="s">
        <v>16</v>
      </c>
      <c r="B13">
        <v>6893826.2800000003</v>
      </c>
      <c r="C13">
        <v>17529283.780000001</v>
      </c>
      <c r="D13">
        <v>7284657.0199999996</v>
      </c>
      <c r="E13">
        <v>76018885.799999997</v>
      </c>
      <c r="F13">
        <v>19895381.280000001</v>
      </c>
      <c r="G13">
        <v>5267303.78</v>
      </c>
      <c r="H13">
        <v>2031413.48</v>
      </c>
      <c r="I13">
        <v>4472259.84</v>
      </c>
      <c r="J13">
        <f t="shared" si="0"/>
        <v>139393011.25999999</v>
      </c>
    </row>
    <row r="14" spans="1:10" x14ac:dyDescent="0.35">
      <c r="A14" t="s">
        <v>22</v>
      </c>
      <c r="C14">
        <v>42456</v>
      </c>
      <c r="D14">
        <v>2664</v>
      </c>
      <c r="E14">
        <v>149709</v>
      </c>
      <c r="F14">
        <v>30996</v>
      </c>
      <c r="J14">
        <f t="shared" si="0"/>
        <v>225825</v>
      </c>
    </row>
    <row r="15" spans="1:10" x14ac:dyDescent="0.35">
      <c r="A15" t="s">
        <v>49</v>
      </c>
      <c r="E15">
        <v>618.20000000000005</v>
      </c>
      <c r="F15">
        <v>306.5</v>
      </c>
      <c r="G15">
        <v>20</v>
      </c>
      <c r="H15">
        <v>119.5</v>
      </c>
      <c r="J15">
        <f t="shared" ref="J15:J20" si="1">SUM(B15:I15)</f>
        <v>1064.2</v>
      </c>
    </row>
    <row r="16" spans="1:10" x14ac:dyDescent="0.35">
      <c r="A16" t="s">
        <v>17</v>
      </c>
      <c r="B16">
        <v>981718.9</v>
      </c>
      <c r="C16">
        <v>542570.12</v>
      </c>
      <c r="D16">
        <v>761923.72</v>
      </c>
      <c r="E16">
        <v>870368.34</v>
      </c>
      <c r="F16">
        <v>646589.81999999995</v>
      </c>
      <c r="G16">
        <v>726591.22</v>
      </c>
      <c r="H16">
        <v>316912.62</v>
      </c>
      <c r="I16">
        <v>707176.58</v>
      </c>
      <c r="J16">
        <f t="shared" si="1"/>
        <v>5553851.3200000003</v>
      </c>
    </row>
    <row r="17" spans="1:10" x14ac:dyDescent="0.35">
      <c r="A17" t="s">
        <v>18</v>
      </c>
      <c r="B17">
        <v>976627.71</v>
      </c>
      <c r="C17">
        <v>439516.5</v>
      </c>
      <c r="D17">
        <v>1117457.6299999999</v>
      </c>
      <c r="E17">
        <v>1503024.11</v>
      </c>
      <c r="F17">
        <v>490931.8</v>
      </c>
      <c r="G17">
        <v>377230.7</v>
      </c>
      <c r="H17">
        <v>139752.4</v>
      </c>
      <c r="I17">
        <v>496315.4</v>
      </c>
      <c r="J17">
        <f t="shared" si="1"/>
        <v>5540856.2500000009</v>
      </c>
    </row>
    <row r="18" spans="1:10" x14ac:dyDescent="0.35">
      <c r="A18" t="s">
        <v>19</v>
      </c>
      <c r="B18">
        <v>16259610.85</v>
      </c>
      <c r="C18">
        <v>15824785.26</v>
      </c>
      <c r="D18">
        <v>14909091.869999999</v>
      </c>
      <c r="E18">
        <v>54691788.920000002</v>
      </c>
      <c r="F18">
        <v>13751589.189999999</v>
      </c>
      <c r="G18">
        <v>7738983.5599999996</v>
      </c>
      <c r="H18">
        <v>4207284.49</v>
      </c>
      <c r="I18">
        <v>9308754.0899999999</v>
      </c>
      <c r="J18">
        <f t="shared" si="1"/>
        <v>136691888.22999999</v>
      </c>
    </row>
    <row r="19" spans="1:10" x14ac:dyDescent="0.35">
      <c r="A19" t="s">
        <v>20</v>
      </c>
      <c r="J19">
        <f t="shared" si="1"/>
        <v>0</v>
      </c>
    </row>
    <row r="20" spans="1:10" x14ac:dyDescent="0.35">
      <c r="A20" t="s">
        <v>21</v>
      </c>
      <c r="B20">
        <v>1117815.8</v>
      </c>
      <c r="C20">
        <v>740865</v>
      </c>
      <c r="D20">
        <v>1166732</v>
      </c>
      <c r="E20">
        <v>2038939</v>
      </c>
      <c r="F20">
        <v>326157</v>
      </c>
      <c r="G20">
        <v>797794</v>
      </c>
      <c r="H20">
        <v>206363</v>
      </c>
      <c r="I20">
        <v>539161.4</v>
      </c>
      <c r="J20">
        <f t="shared" si="1"/>
        <v>6933827.2000000002</v>
      </c>
    </row>
    <row r="21" spans="1:10" x14ac:dyDescent="0.35">
      <c r="A21" t="s">
        <v>45</v>
      </c>
      <c r="B21">
        <v>143.1</v>
      </c>
      <c r="D21">
        <v>1027.0999999999999</v>
      </c>
      <c r="E21">
        <v>633</v>
      </c>
      <c r="F21">
        <v>154.5</v>
      </c>
      <c r="I21">
        <v>259.2</v>
      </c>
      <c r="J21">
        <f>SUM(B21:I21)</f>
        <v>2216.8999999999996</v>
      </c>
    </row>
    <row r="22" spans="1:10" x14ac:dyDescent="0.35">
      <c r="B22">
        <f>SUM(B4:B21)</f>
        <v>84011560.749999985</v>
      </c>
      <c r="C22">
        <f>SUM(C4:C20)</f>
        <v>164894368.88</v>
      </c>
      <c r="D22">
        <f t="shared" ref="D22:J22" si="2">SUM(D4:D21)</f>
        <v>58859756.550000004</v>
      </c>
      <c r="E22">
        <f t="shared" si="2"/>
        <v>407365686.33000004</v>
      </c>
      <c r="F22">
        <f t="shared" si="2"/>
        <v>99972113.049999982</v>
      </c>
      <c r="G22">
        <f t="shared" si="2"/>
        <v>43407534.590000004</v>
      </c>
      <c r="H22">
        <f t="shared" si="2"/>
        <v>16368910.810000001</v>
      </c>
      <c r="I22">
        <f t="shared" si="2"/>
        <v>48252373.259999998</v>
      </c>
      <c r="J22">
        <f t="shared" si="2"/>
        <v>923132304.22000015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J22"/>
  <sheetViews>
    <sheetView topLeftCell="B3" workbookViewId="0">
      <selection activeCell="I14" sqref="I14"/>
    </sheetView>
  </sheetViews>
  <sheetFormatPr defaultRowHeight="14.5" x14ac:dyDescent="0.35"/>
  <cols>
    <col min="2" max="2" width="18" customWidth="1"/>
    <col min="3" max="3" width="14.81640625" customWidth="1"/>
    <col min="4" max="4" width="24.1796875" customWidth="1"/>
    <col min="5" max="5" width="21" customWidth="1"/>
    <col min="6" max="6" width="22" customWidth="1"/>
    <col min="7" max="7" width="21" customWidth="1"/>
    <col min="8" max="8" width="19.1796875" customWidth="1"/>
    <col min="9" max="9" width="28" customWidth="1"/>
    <col min="10" max="10" width="21.453125" customWidth="1"/>
  </cols>
  <sheetData>
    <row r="3" spans="1:10" x14ac:dyDescent="0.35">
      <c r="B3" s="51" t="s">
        <v>0</v>
      </c>
      <c r="C3" s="51" t="s">
        <v>1</v>
      </c>
      <c r="D3" s="51" t="s">
        <v>2</v>
      </c>
      <c r="E3" s="51" t="s">
        <v>3</v>
      </c>
      <c r="F3" s="51" t="s">
        <v>4</v>
      </c>
      <c r="G3" s="51" t="s">
        <v>5</v>
      </c>
      <c r="H3" s="51" t="s">
        <v>6</v>
      </c>
      <c r="I3" s="51" t="s">
        <v>7</v>
      </c>
      <c r="J3" s="51" t="s">
        <v>44</v>
      </c>
    </row>
    <row r="4" spans="1:10" x14ac:dyDescent="0.35">
      <c r="A4" t="s">
        <v>8</v>
      </c>
      <c r="B4">
        <v>22140839.050000001</v>
      </c>
      <c r="C4">
        <v>20146647</v>
      </c>
      <c r="D4">
        <v>12844605</v>
      </c>
      <c r="E4">
        <v>65844291</v>
      </c>
      <c r="F4">
        <v>12508601</v>
      </c>
      <c r="G4">
        <v>8827901</v>
      </c>
      <c r="H4">
        <v>3877034</v>
      </c>
      <c r="I4">
        <v>5847935</v>
      </c>
      <c r="J4">
        <f t="shared" ref="J4:J14" si="0">SUM(B4:I4)</f>
        <v>152037853.05000001</v>
      </c>
    </row>
    <row r="5" spans="1:10" x14ac:dyDescent="0.35">
      <c r="A5" t="s">
        <v>9</v>
      </c>
      <c r="B5">
        <v>3425092</v>
      </c>
      <c r="C5">
        <v>9968864</v>
      </c>
      <c r="D5">
        <v>2474973</v>
      </c>
      <c r="E5">
        <v>83705627</v>
      </c>
      <c r="F5">
        <v>17094375</v>
      </c>
      <c r="G5">
        <v>1937411</v>
      </c>
      <c r="H5">
        <v>710130</v>
      </c>
      <c r="I5">
        <v>2877407</v>
      </c>
      <c r="J5">
        <f t="shared" si="0"/>
        <v>122193879</v>
      </c>
    </row>
    <row r="6" spans="1:10" x14ac:dyDescent="0.35">
      <c r="A6" t="s">
        <v>10</v>
      </c>
      <c r="B6">
        <v>8717108</v>
      </c>
      <c r="C6">
        <v>35765645</v>
      </c>
      <c r="D6">
        <v>408966</v>
      </c>
      <c r="E6">
        <v>3905668</v>
      </c>
      <c r="F6">
        <v>598848</v>
      </c>
      <c r="G6">
        <v>5453839</v>
      </c>
      <c r="I6">
        <v>10577367</v>
      </c>
      <c r="J6">
        <f t="shared" si="0"/>
        <v>65427441</v>
      </c>
    </row>
    <row r="7" spans="1:10" x14ac:dyDescent="0.35">
      <c r="A7" t="s">
        <v>11</v>
      </c>
      <c r="B7">
        <v>787673</v>
      </c>
      <c r="E7">
        <v>59668295</v>
      </c>
      <c r="F7">
        <v>8673576</v>
      </c>
      <c r="J7">
        <f t="shared" si="0"/>
        <v>69129544</v>
      </c>
    </row>
    <row r="8" spans="1:10" x14ac:dyDescent="0.35">
      <c r="A8" t="s">
        <v>12</v>
      </c>
      <c r="B8">
        <v>6564072</v>
      </c>
      <c r="C8">
        <v>48677142</v>
      </c>
      <c r="D8">
        <v>123607</v>
      </c>
      <c r="E8">
        <v>4175283</v>
      </c>
      <c r="F8">
        <v>312941</v>
      </c>
      <c r="I8">
        <v>1584454</v>
      </c>
      <c r="J8">
        <f t="shared" si="0"/>
        <v>61437499</v>
      </c>
    </row>
    <row r="9" spans="1:10" x14ac:dyDescent="0.35">
      <c r="A9" t="s">
        <v>13</v>
      </c>
      <c r="B9">
        <v>108772</v>
      </c>
      <c r="C9">
        <v>39838</v>
      </c>
      <c r="D9">
        <v>11148</v>
      </c>
      <c r="E9">
        <v>45100</v>
      </c>
      <c r="G9">
        <v>205920</v>
      </c>
      <c r="J9">
        <f t="shared" si="0"/>
        <v>410778</v>
      </c>
    </row>
    <row r="10" spans="1:10" x14ac:dyDescent="0.35">
      <c r="A10" t="s">
        <v>48</v>
      </c>
      <c r="B10">
        <v>1345.81</v>
      </c>
      <c r="C10">
        <v>737.71</v>
      </c>
      <c r="D10">
        <v>282.41000000000003</v>
      </c>
      <c r="E10">
        <v>7323.43</v>
      </c>
      <c r="F10">
        <v>2689.41</v>
      </c>
      <c r="G10">
        <v>614.01</v>
      </c>
      <c r="H10">
        <v>245.41</v>
      </c>
      <c r="I10">
        <v>504.31</v>
      </c>
      <c r="J10">
        <f t="shared" si="0"/>
        <v>13742.5</v>
      </c>
    </row>
    <row r="11" spans="1:10" x14ac:dyDescent="0.35">
      <c r="A11" t="s">
        <v>14</v>
      </c>
      <c r="B11">
        <v>8212836.6399999997</v>
      </c>
      <c r="C11">
        <v>6065946.04</v>
      </c>
      <c r="D11">
        <v>8841664.7699999996</v>
      </c>
      <c r="E11">
        <v>22556340.859999999</v>
      </c>
      <c r="F11">
        <v>9248533.2599999998</v>
      </c>
      <c r="G11">
        <v>4992435.74</v>
      </c>
      <c r="H11">
        <v>3180351.64</v>
      </c>
      <c r="I11">
        <v>6058773.3399999999</v>
      </c>
      <c r="J11">
        <f t="shared" si="0"/>
        <v>69156882.290000007</v>
      </c>
    </row>
    <row r="12" spans="1:10" x14ac:dyDescent="0.35">
      <c r="A12" t="s">
        <v>15</v>
      </c>
      <c r="B12">
        <v>7617851.7000000002</v>
      </c>
      <c r="C12">
        <v>9002466.9800000004</v>
      </c>
      <c r="D12">
        <v>8065002.2699999996</v>
      </c>
      <c r="E12">
        <v>31339770.010000002</v>
      </c>
      <c r="F12">
        <v>13365112.48</v>
      </c>
      <c r="G12">
        <v>4981415.4800000004</v>
      </c>
      <c r="H12">
        <v>2406870.6800000002</v>
      </c>
      <c r="I12">
        <v>5541894.1900000004</v>
      </c>
      <c r="J12">
        <f t="shared" si="0"/>
        <v>82320383.790000007</v>
      </c>
    </row>
    <row r="13" spans="1:10" x14ac:dyDescent="0.35">
      <c r="A13" t="s">
        <v>16</v>
      </c>
      <c r="B13">
        <v>6310327.0099999998</v>
      </c>
      <c r="C13">
        <v>16507457.91</v>
      </c>
      <c r="D13">
        <v>6157840.4100000001</v>
      </c>
      <c r="E13">
        <v>69946407.010000005</v>
      </c>
      <c r="F13">
        <v>18502607.989999998</v>
      </c>
      <c r="G13">
        <v>4907338.8099999996</v>
      </c>
      <c r="H13">
        <v>1702103.01</v>
      </c>
      <c r="I13">
        <v>3975811.41</v>
      </c>
      <c r="J13">
        <f t="shared" si="0"/>
        <v>128009893.56</v>
      </c>
    </row>
    <row r="14" spans="1:10" x14ac:dyDescent="0.35">
      <c r="A14" t="s">
        <v>22</v>
      </c>
      <c r="C14">
        <v>46110</v>
      </c>
      <c r="D14">
        <v>3169</v>
      </c>
      <c r="E14">
        <v>153096</v>
      </c>
      <c r="F14">
        <v>20678</v>
      </c>
      <c r="J14">
        <f t="shared" si="0"/>
        <v>223053</v>
      </c>
    </row>
    <row r="15" spans="1:10" x14ac:dyDescent="0.35">
      <c r="A15" t="s">
        <v>49</v>
      </c>
      <c r="E15">
        <v>582.9</v>
      </c>
      <c r="F15">
        <v>364.2</v>
      </c>
      <c r="G15">
        <v>20.399999999999999</v>
      </c>
      <c r="H15">
        <v>51.6</v>
      </c>
      <c r="J15">
        <f t="shared" ref="J15:J21" si="1">SUM(B15:I15)</f>
        <v>1019.0999999999999</v>
      </c>
    </row>
    <row r="16" spans="1:10" x14ac:dyDescent="0.35">
      <c r="A16" t="s">
        <v>17</v>
      </c>
      <c r="B16">
        <v>1002453.4</v>
      </c>
      <c r="C16">
        <v>529005.4</v>
      </c>
      <c r="D16">
        <v>783678.91</v>
      </c>
      <c r="E16">
        <v>1849172.06</v>
      </c>
      <c r="F16">
        <v>177998.2</v>
      </c>
      <c r="G16">
        <v>769442.6</v>
      </c>
      <c r="H16">
        <v>386703.26</v>
      </c>
      <c r="I16">
        <v>600586.1</v>
      </c>
      <c r="J16">
        <f t="shared" si="1"/>
        <v>6099039.9299999988</v>
      </c>
    </row>
    <row r="17" spans="1:10" x14ac:dyDescent="0.35">
      <c r="A17" t="s">
        <v>18</v>
      </c>
      <c r="B17">
        <v>958173.71</v>
      </c>
      <c r="C17">
        <v>479429.04</v>
      </c>
      <c r="D17">
        <v>929571.7</v>
      </c>
      <c r="E17">
        <v>1596977.21</v>
      </c>
      <c r="F17">
        <v>493005.84</v>
      </c>
      <c r="G17">
        <v>362355.74</v>
      </c>
      <c r="H17">
        <v>260177.14</v>
      </c>
      <c r="I17">
        <v>485964.63</v>
      </c>
      <c r="J17">
        <f t="shared" si="1"/>
        <v>5565655.0099999998</v>
      </c>
    </row>
    <row r="18" spans="1:10" x14ac:dyDescent="0.35">
      <c r="A18" t="s">
        <v>19</v>
      </c>
      <c r="B18">
        <v>16459230.98</v>
      </c>
      <c r="C18">
        <v>15702869.449999999</v>
      </c>
      <c r="D18">
        <v>14198222.75</v>
      </c>
      <c r="E18">
        <v>52231860.689999998</v>
      </c>
      <c r="F18">
        <v>14126813.59</v>
      </c>
      <c r="G18">
        <v>7691841.2400000002</v>
      </c>
      <c r="H18">
        <v>4633792.2300000004</v>
      </c>
      <c r="I18">
        <v>9111070.7300000004</v>
      </c>
      <c r="J18">
        <f t="shared" si="1"/>
        <v>134155701.66000001</v>
      </c>
    </row>
    <row r="19" spans="1:10" x14ac:dyDescent="0.35">
      <c r="A19" t="s">
        <v>20</v>
      </c>
      <c r="J19">
        <f t="shared" si="1"/>
        <v>0</v>
      </c>
    </row>
    <row r="20" spans="1:10" x14ac:dyDescent="0.35">
      <c r="A20" t="s">
        <v>21</v>
      </c>
      <c r="B20">
        <v>1092143</v>
      </c>
      <c r="C20">
        <v>819744.99</v>
      </c>
      <c r="D20">
        <v>981755</v>
      </c>
      <c r="E20">
        <v>798377</v>
      </c>
      <c r="F20">
        <v>660068</v>
      </c>
      <c r="G20">
        <v>568666</v>
      </c>
      <c r="H20">
        <v>174999</v>
      </c>
      <c r="I20">
        <v>494960</v>
      </c>
      <c r="J20">
        <f t="shared" si="1"/>
        <v>5590712.9900000002</v>
      </c>
    </row>
    <row r="21" spans="1:10" x14ac:dyDescent="0.35">
      <c r="A21" t="s">
        <v>45</v>
      </c>
      <c r="B21">
        <v>278.8</v>
      </c>
      <c r="D21">
        <v>1075.9000000000001</v>
      </c>
      <c r="E21">
        <v>2013.5</v>
      </c>
      <c r="F21">
        <v>160.4</v>
      </c>
      <c r="I21">
        <v>262.8</v>
      </c>
      <c r="J21">
        <f t="shared" si="1"/>
        <v>3791.4</v>
      </c>
    </row>
    <row r="22" spans="1:10" x14ac:dyDescent="0.35">
      <c r="B22">
        <f t="shared" ref="B22:G22" si="2">SUM(B4:B21)</f>
        <v>83398197.099999994</v>
      </c>
      <c r="C22">
        <f t="shared" si="2"/>
        <v>163751903.52000001</v>
      </c>
      <c r="D22">
        <f t="shared" si="2"/>
        <v>55825562.119999997</v>
      </c>
      <c r="E22">
        <f t="shared" si="2"/>
        <v>397826184.66999996</v>
      </c>
      <c r="F22">
        <f t="shared" si="2"/>
        <v>95786372.370000005</v>
      </c>
      <c r="G22">
        <f t="shared" si="2"/>
        <v>40699201.019999996</v>
      </c>
      <c r="H22">
        <f>SUM(H4:H20)</f>
        <v>17332457.969999999</v>
      </c>
      <c r="I22">
        <f>SUM(I4:I21)</f>
        <v>47156990.510000005</v>
      </c>
      <c r="J22">
        <f>SUM(J4:J21)</f>
        <v>901776869.27999997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J22"/>
  <sheetViews>
    <sheetView workbookViewId="0">
      <selection activeCell="A3" sqref="A3:J22"/>
    </sheetView>
  </sheetViews>
  <sheetFormatPr defaultRowHeight="14.5" x14ac:dyDescent="0.35"/>
  <cols>
    <col min="2" max="2" width="14.26953125" bestFit="1" customWidth="1"/>
    <col min="3" max="3" width="15.26953125" bestFit="1" customWidth="1"/>
    <col min="4" max="4" width="14.26953125" bestFit="1" customWidth="1"/>
    <col min="5" max="5" width="15.26953125" bestFit="1" customWidth="1"/>
    <col min="6" max="9" width="14.26953125" bestFit="1" customWidth="1"/>
    <col min="10" max="10" width="16.81640625" bestFit="1" customWidth="1"/>
  </cols>
  <sheetData>
    <row r="3" spans="1:10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s="7" t="s">
        <v>44</v>
      </c>
    </row>
    <row r="4" spans="1:10" x14ac:dyDescent="0.35">
      <c r="A4" s="44" t="s">
        <v>8</v>
      </c>
      <c r="B4" s="1">
        <v>23409838.789999999</v>
      </c>
      <c r="C4" s="1">
        <v>18518545</v>
      </c>
      <c r="D4" s="1">
        <v>14474709</v>
      </c>
      <c r="E4" s="1">
        <v>59888339</v>
      </c>
      <c r="F4" s="1">
        <v>11705543</v>
      </c>
      <c r="G4" s="1">
        <v>9016786</v>
      </c>
      <c r="H4" s="1">
        <v>3958441</v>
      </c>
      <c r="I4" s="1">
        <v>5866906</v>
      </c>
      <c r="J4" s="44">
        <f t="shared" ref="J4:J14" si="0">SUM(B4:I4)</f>
        <v>146839107.78999999</v>
      </c>
    </row>
    <row r="5" spans="1:10" x14ac:dyDescent="0.35">
      <c r="A5" s="44" t="s">
        <v>9</v>
      </c>
      <c r="B5" s="1">
        <v>3709091</v>
      </c>
      <c r="C5" s="1">
        <v>10375850</v>
      </c>
      <c r="D5" s="1">
        <v>2652927</v>
      </c>
      <c r="E5" s="1">
        <v>78778853</v>
      </c>
      <c r="F5" s="1">
        <v>18575469</v>
      </c>
      <c r="G5" s="1">
        <v>1797965</v>
      </c>
      <c r="H5" s="1">
        <v>692407</v>
      </c>
      <c r="I5" s="1">
        <v>2850117</v>
      </c>
      <c r="J5" s="44">
        <f t="shared" si="0"/>
        <v>119432679</v>
      </c>
    </row>
    <row r="6" spans="1:10" x14ac:dyDescent="0.35">
      <c r="A6" s="44" t="s">
        <v>10</v>
      </c>
      <c r="B6" s="1">
        <v>8677580</v>
      </c>
      <c r="C6" s="1">
        <v>31769120</v>
      </c>
      <c r="D6" s="1">
        <v>284963</v>
      </c>
      <c r="E6" s="1">
        <v>3718254</v>
      </c>
      <c r="F6" s="1">
        <v>488007</v>
      </c>
      <c r="G6" s="1">
        <v>6815623</v>
      </c>
      <c r="H6" s="1"/>
      <c r="I6" s="1">
        <v>13633435</v>
      </c>
      <c r="J6" s="44">
        <f t="shared" si="0"/>
        <v>65386982</v>
      </c>
    </row>
    <row r="7" spans="1:10" x14ac:dyDescent="0.35">
      <c r="A7" s="44" t="s">
        <v>11</v>
      </c>
      <c r="B7" s="1">
        <v>672440</v>
      </c>
      <c r="C7" s="1"/>
      <c r="D7" s="1"/>
      <c r="E7" s="1">
        <v>51857453</v>
      </c>
      <c r="F7" s="1">
        <v>7604211</v>
      </c>
      <c r="G7" s="1"/>
      <c r="H7" s="1"/>
      <c r="I7" s="1"/>
      <c r="J7" s="44">
        <f t="shared" si="0"/>
        <v>60134104</v>
      </c>
    </row>
    <row r="8" spans="1:10" x14ac:dyDescent="0.35">
      <c r="A8" s="44" t="s">
        <v>12</v>
      </c>
      <c r="B8" s="1">
        <v>5676384</v>
      </c>
      <c r="C8" s="1">
        <v>45057163</v>
      </c>
      <c r="D8" s="1">
        <v>41972</v>
      </c>
      <c r="E8" s="1">
        <v>3741981</v>
      </c>
      <c r="F8" s="1">
        <v>312378</v>
      </c>
      <c r="G8" s="1"/>
      <c r="H8" s="1"/>
      <c r="I8" s="1">
        <v>740611</v>
      </c>
      <c r="J8" s="44">
        <f t="shared" si="0"/>
        <v>55570489</v>
      </c>
    </row>
    <row r="9" spans="1:10" x14ac:dyDescent="0.35">
      <c r="A9" s="44" t="s">
        <v>13</v>
      </c>
      <c r="B9" s="1">
        <v>21006</v>
      </c>
      <c r="C9" s="1">
        <v>37670</v>
      </c>
      <c r="D9" s="1"/>
      <c r="E9" s="1">
        <v>29900</v>
      </c>
      <c r="F9" s="1"/>
      <c r="G9" s="1">
        <v>237910</v>
      </c>
      <c r="H9" s="1"/>
      <c r="I9" s="1"/>
      <c r="J9" s="44">
        <f t="shared" si="0"/>
        <v>326486</v>
      </c>
    </row>
    <row r="10" spans="1:10" x14ac:dyDescent="0.35">
      <c r="A10" s="44" t="s">
        <v>48</v>
      </c>
      <c r="B10" s="1">
        <v>501.64</v>
      </c>
      <c r="C10" s="1">
        <v>574.74</v>
      </c>
      <c r="D10" s="1">
        <v>177.04</v>
      </c>
      <c r="E10" s="1">
        <v>2988.24</v>
      </c>
      <c r="F10" s="1">
        <v>548.14</v>
      </c>
      <c r="G10" s="1">
        <v>239.54</v>
      </c>
      <c r="H10" s="1">
        <v>21.24</v>
      </c>
      <c r="I10" s="1">
        <v>370.54</v>
      </c>
      <c r="J10" s="44">
        <f t="shared" si="0"/>
        <v>5421.12</v>
      </c>
    </row>
    <row r="11" spans="1:10" x14ac:dyDescent="0.35">
      <c r="A11" s="44" t="s">
        <v>14</v>
      </c>
      <c r="B11" s="1">
        <v>7710055.9500000002</v>
      </c>
      <c r="C11" s="1">
        <v>5989423.9500000002</v>
      </c>
      <c r="D11" s="1">
        <v>8422358.5999999996</v>
      </c>
      <c r="E11" s="1">
        <v>22458761.739999998</v>
      </c>
      <c r="F11" s="1">
        <v>8610991.8300000001</v>
      </c>
      <c r="G11" s="1">
        <v>5030698.45</v>
      </c>
      <c r="H11" s="1">
        <v>3469407.85</v>
      </c>
      <c r="I11" s="1">
        <v>6340241.8499999996</v>
      </c>
      <c r="J11" s="44">
        <f t="shared" si="0"/>
        <v>68031940.219999999</v>
      </c>
    </row>
    <row r="12" spans="1:10" x14ac:dyDescent="0.35">
      <c r="A12" s="44" t="s">
        <v>15</v>
      </c>
      <c r="B12" s="1">
        <v>7057113.5899999999</v>
      </c>
      <c r="C12" s="1">
        <v>8455575.9600000009</v>
      </c>
      <c r="D12" s="1">
        <v>7755102.2000000002</v>
      </c>
      <c r="E12" s="1">
        <v>29228403.16</v>
      </c>
      <c r="F12" s="1">
        <v>12513590.66</v>
      </c>
      <c r="G12" s="1">
        <v>4812057.26</v>
      </c>
      <c r="H12" s="1">
        <v>2266632.06</v>
      </c>
      <c r="I12" s="1">
        <v>5150337.04</v>
      </c>
      <c r="J12" s="44">
        <f t="shared" si="0"/>
        <v>77238811.930000007</v>
      </c>
    </row>
    <row r="13" spans="1:10" x14ac:dyDescent="0.35">
      <c r="A13" s="44" t="s">
        <v>16</v>
      </c>
      <c r="B13" s="1">
        <v>5920854.6299999999</v>
      </c>
      <c r="C13" s="1">
        <v>16862640.82</v>
      </c>
      <c r="D13" s="1">
        <v>5953701.5700000003</v>
      </c>
      <c r="E13" s="1">
        <v>65417155.149999999</v>
      </c>
      <c r="F13" s="1">
        <v>17436419.5</v>
      </c>
      <c r="G13" s="1">
        <v>4722912.7699999996</v>
      </c>
      <c r="H13" s="1">
        <v>1608102.28</v>
      </c>
      <c r="I13" s="1">
        <v>3798512.85</v>
      </c>
      <c r="J13" s="44">
        <f t="shared" si="0"/>
        <v>121720299.56999999</v>
      </c>
    </row>
    <row r="14" spans="1:10" x14ac:dyDescent="0.35">
      <c r="A14" s="44" t="s">
        <v>22</v>
      </c>
      <c r="B14" s="1"/>
      <c r="C14" s="1">
        <v>67783</v>
      </c>
      <c r="D14" s="1"/>
      <c r="E14" s="1">
        <v>126007</v>
      </c>
      <c r="F14" s="1">
        <v>33764</v>
      </c>
      <c r="G14" s="1">
        <v>19.5</v>
      </c>
      <c r="H14" s="1">
        <v>80.900000000000006</v>
      </c>
      <c r="I14" s="1"/>
      <c r="J14" s="44">
        <f t="shared" si="0"/>
        <v>227654.39999999999</v>
      </c>
    </row>
    <row r="15" spans="1:10" x14ac:dyDescent="0.35">
      <c r="A15" s="44" t="s">
        <v>49</v>
      </c>
      <c r="B15" s="1"/>
      <c r="C15" s="1"/>
      <c r="D15" s="1"/>
      <c r="E15" s="1">
        <v>864.1</v>
      </c>
      <c r="F15" s="1">
        <v>377.3</v>
      </c>
      <c r="G15" s="1"/>
      <c r="H15" s="1"/>
      <c r="I15" s="1"/>
      <c r="J15" s="44">
        <f t="shared" ref="J15:J21" si="1">SUM(B15:I15)</f>
        <v>1241.4000000000001</v>
      </c>
    </row>
    <row r="16" spans="1:10" x14ac:dyDescent="0.35">
      <c r="A16" s="44" t="s">
        <v>17</v>
      </c>
      <c r="B16" s="1">
        <v>1181151.31</v>
      </c>
      <c r="C16" s="1">
        <v>1262836.49</v>
      </c>
      <c r="D16" s="1">
        <v>1619033.71</v>
      </c>
      <c r="E16" s="1">
        <v>2975990.69</v>
      </c>
      <c r="F16" s="1">
        <v>1614500.75</v>
      </c>
      <c r="G16" s="1">
        <v>664163.76</v>
      </c>
      <c r="H16" s="1">
        <v>700499.02</v>
      </c>
      <c r="I16" s="1">
        <v>944909.45</v>
      </c>
      <c r="J16" s="44">
        <f t="shared" si="1"/>
        <v>10963085.179999998</v>
      </c>
    </row>
    <row r="17" spans="1:10" x14ac:dyDescent="0.35">
      <c r="A17" s="44" t="s">
        <v>18</v>
      </c>
      <c r="B17" s="1">
        <v>938465.22</v>
      </c>
      <c r="C17" s="1">
        <v>472343.19</v>
      </c>
      <c r="D17" s="1">
        <v>1061377.21</v>
      </c>
      <c r="E17" s="1">
        <v>1600395.56</v>
      </c>
      <c r="F17" s="1">
        <v>586485.77</v>
      </c>
      <c r="G17" s="1">
        <v>380379.34</v>
      </c>
      <c r="H17" s="1">
        <v>307838.44</v>
      </c>
      <c r="I17" s="1">
        <v>475584.99</v>
      </c>
      <c r="J17" s="44">
        <f t="shared" si="1"/>
        <v>5822869.7200000007</v>
      </c>
    </row>
    <row r="18" spans="1:10" x14ac:dyDescent="0.35">
      <c r="A18" s="44" t="s">
        <v>19</v>
      </c>
      <c r="B18" s="1">
        <v>16860398.399999999</v>
      </c>
      <c r="C18" s="1">
        <v>16696964.98</v>
      </c>
      <c r="D18" s="1">
        <v>14193462.960000001</v>
      </c>
      <c r="E18" s="1">
        <v>52179228.810000002</v>
      </c>
      <c r="F18" s="1">
        <v>14120793.35</v>
      </c>
      <c r="G18" s="1">
        <v>7417603.8200000003</v>
      </c>
      <c r="H18" s="1">
        <v>4880217.72</v>
      </c>
      <c r="I18" s="1">
        <v>9466694.0299999993</v>
      </c>
      <c r="J18" s="44">
        <f t="shared" si="1"/>
        <v>135815364.06999999</v>
      </c>
    </row>
    <row r="19" spans="1:10" x14ac:dyDescent="0.35">
      <c r="A19" s="44" t="s">
        <v>20</v>
      </c>
      <c r="B19" s="1"/>
      <c r="C19" s="1"/>
      <c r="D19" s="1"/>
      <c r="E19" s="1"/>
      <c r="F19" s="1"/>
      <c r="G19" s="1"/>
      <c r="H19" s="1"/>
      <c r="I19" s="1"/>
      <c r="J19" s="44">
        <f t="shared" si="1"/>
        <v>0</v>
      </c>
    </row>
    <row r="20" spans="1:10" x14ac:dyDescent="0.35">
      <c r="A20" s="44" t="s">
        <v>21</v>
      </c>
      <c r="B20" s="1">
        <v>1044709</v>
      </c>
      <c r="C20" s="1">
        <v>1078974</v>
      </c>
      <c r="D20" s="1">
        <v>1675904</v>
      </c>
      <c r="E20" s="1">
        <v>3548958.71</v>
      </c>
      <c r="F20" s="1">
        <v>1359479</v>
      </c>
      <c r="G20" s="1">
        <v>433150</v>
      </c>
      <c r="H20" s="1">
        <v>215733</v>
      </c>
      <c r="I20" s="1">
        <v>504380</v>
      </c>
      <c r="J20" s="44">
        <f t="shared" si="1"/>
        <v>9861287.7100000009</v>
      </c>
    </row>
    <row r="21" spans="1:10" x14ac:dyDescent="0.35">
      <c r="A21" s="44" t="s">
        <v>45</v>
      </c>
      <c r="B21" s="1">
        <v>194.9</v>
      </c>
      <c r="C21" s="1"/>
      <c r="D21" s="1">
        <v>725.8</v>
      </c>
      <c r="E21" s="1">
        <v>919</v>
      </c>
      <c r="F21" s="1">
        <v>153.5</v>
      </c>
      <c r="G21" s="1"/>
      <c r="H21" s="1"/>
      <c r="I21" s="1">
        <v>99.6</v>
      </c>
      <c r="J21" s="44">
        <f t="shared" si="1"/>
        <v>2092.7999999999997</v>
      </c>
    </row>
    <row r="22" spans="1:10" x14ac:dyDescent="0.35">
      <c r="A22" s="44"/>
      <c r="B22" s="44">
        <f>SUM(B4:B21)</f>
        <v>82879784.430000007</v>
      </c>
      <c r="C22" s="44">
        <f t="shared" ref="C22:H22" si="2">SUM(C4:C21)</f>
        <v>156645465.13</v>
      </c>
      <c r="D22" s="44">
        <f t="shared" si="2"/>
        <v>58136414.090000004</v>
      </c>
      <c r="E22" s="44">
        <f t="shared" si="2"/>
        <v>375554452.16000003</v>
      </c>
      <c r="F22" s="44">
        <f t="shared" si="2"/>
        <v>94962711.799999982</v>
      </c>
      <c r="G22" s="44">
        <f t="shared" si="2"/>
        <v>41329508.439999998</v>
      </c>
      <c r="H22" s="44">
        <f t="shared" si="2"/>
        <v>18099380.509999998</v>
      </c>
      <c r="I22" s="44">
        <f>SUM(I4:I21)</f>
        <v>49772199.350000009</v>
      </c>
      <c r="J22" s="44">
        <f>SUM(J4:J21)</f>
        <v>877379915.90999985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21"/>
  <sheetViews>
    <sheetView workbookViewId="0">
      <selection activeCell="J3" sqref="J3:J15"/>
    </sheetView>
  </sheetViews>
  <sheetFormatPr defaultRowHeight="14.5" x14ac:dyDescent="0.35"/>
  <cols>
    <col min="2" max="2" width="14.26953125" bestFit="1" customWidth="1"/>
    <col min="3" max="3" width="15.26953125" bestFit="1" customWidth="1"/>
    <col min="4" max="4" width="14.26953125" bestFit="1" customWidth="1"/>
    <col min="5" max="5" width="15.26953125" bestFit="1" customWidth="1"/>
    <col min="6" max="9" width="14.26953125" bestFit="1" customWidth="1"/>
    <col min="10" max="10" width="15.26953125" bestFit="1" customWidth="1"/>
  </cols>
  <sheetData>
    <row r="2" spans="1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7"/>
    </row>
    <row r="3" spans="1:10" x14ac:dyDescent="0.35">
      <c r="A3" s="7" t="s">
        <v>8</v>
      </c>
      <c r="B3" s="1">
        <v>22867901</v>
      </c>
      <c r="C3" s="1">
        <v>19131708</v>
      </c>
      <c r="D3" s="1">
        <v>15177130</v>
      </c>
      <c r="E3" s="1">
        <v>63229779</v>
      </c>
      <c r="F3" s="1">
        <v>11993999</v>
      </c>
      <c r="G3" s="1">
        <v>8938918</v>
      </c>
      <c r="H3" s="1">
        <v>4349894</v>
      </c>
      <c r="I3" s="1">
        <v>5635894</v>
      </c>
      <c r="J3" s="2">
        <f>SUM(B3:I3)</f>
        <v>151325223</v>
      </c>
    </row>
    <row r="4" spans="1:10" x14ac:dyDescent="0.35">
      <c r="A4" s="7" t="s">
        <v>9</v>
      </c>
      <c r="B4" s="1">
        <v>3420542</v>
      </c>
      <c r="C4" s="1">
        <v>11229096</v>
      </c>
      <c r="D4" s="1">
        <v>2476337</v>
      </c>
      <c r="E4" s="1">
        <v>83047303</v>
      </c>
      <c r="F4" s="1">
        <v>17460052</v>
      </c>
      <c r="G4" s="1">
        <v>1733265</v>
      </c>
      <c r="H4" s="1">
        <v>782300</v>
      </c>
      <c r="I4" s="1">
        <v>2511150</v>
      </c>
      <c r="J4" s="2">
        <f t="shared" ref="J4:J21" si="0">SUM(B4:I4)</f>
        <v>122660045</v>
      </c>
    </row>
    <row r="5" spans="1:10" x14ac:dyDescent="0.35">
      <c r="A5" s="7" t="s">
        <v>10</v>
      </c>
      <c r="B5" s="1">
        <v>7829012</v>
      </c>
      <c r="C5" s="1">
        <v>32914907</v>
      </c>
      <c r="D5" s="1">
        <v>228403</v>
      </c>
      <c r="E5" s="1">
        <v>4657640</v>
      </c>
      <c r="F5" s="1">
        <v>493635</v>
      </c>
      <c r="G5" s="1">
        <v>8332329</v>
      </c>
      <c r="H5" s="1">
        <v>0</v>
      </c>
      <c r="I5" s="1">
        <v>10399844</v>
      </c>
      <c r="J5" s="2">
        <f t="shared" si="0"/>
        <v>64855770</v>
      </c>
    </row>
    <row r="6" spans="1:10" x14ac:dyDescent="0.35">
      <c r="A6" s="7" t="s">
        <v>11</v>
      </c>
      <c r="B6" s="1">
        <v>591234</v>
      </c>
      <c r="C6" s="1">
        <v>0</v>
      </c>
      <c r="D6" s="1">
        <v>0</v>
      </c>
      <c r="E6" s="1">
        <v>53226729</v>
      </c>
      <c r="F6" s="1">
        <v>8007456</v>
      </c>
      <c r="G6" s="1">
        <v>0</v>
      </c>
      <c r="H6" s="1">
        <v>0</v>
      </c>
      <c r="I6" s="1">
        <v>0</v>
      </c>
      <c r="J6" s="2">
        <f t="shared" si="0"/>
        <v>61825419</v>
      </c>
    </row>
    <row r="7" spans="1:10" x14ac:dyDescent="0.35">
      <c r="A7" s="7" t="s">
        <v>12</v>
      </c>
      <c r="B7" s="1">
        <v>5526204</v>
      </c>
      <c r="C7" s="47">
        <v>47683250</v>
      </c>
      <c r="D7" s="1">
        <v>141800</v>
      </c>
      <c r="E7" s="1">
        <v>3399666</v>
      </c>
      <c r="F7" s="1">
        <v>265544</v>
      </c>
      <c r="G7" s="1">
        <v>0</v>
      </c>
      <c r="H7" s="1">
        <v>0</v>
      </c>
      <c r="I7" s="1">
        <v>460010</v>
      </c>
      <c r="J7" s="2">
        <f t="shared" si="0"/>
        <v>57476474</v>
      </c>
    </row>
    <row r="8" spans="1:10" x14ac:dyDescent="0.35">
      <c r="A8" s="7" t="s">
        <v>13</v>
      </c>
      <c r="B8" s="1">
        <v>112116</v>
      </c>
      <c r="C8" s="1">
        <v>35776</v>
      </c>
      <c r="D8" s="1">
        <v>0</v>
      </c>
      <c r="E8" s="1">
        <v>52500</v>
      </c>
      <c r="F8" s="1">
        <v>0</v>
      </c>
      <c r="G8" s="1">
        <v>212020</v>
      </c>
      <c r="H8" s="1">
        <v>0</v>
      </c>
      <c r="I8" s="1">
        <v>0</v>
      </c>
      <c r="J8" s="2">
        <f t="shared" si="0"/>
        <v>412412</v>
      </c>
    </row>
    <row r="9" spans="1:10" x14ac:dyDescent="0.35">
      <c r="A9" s="7" t="s">
        <v>14</v>
      </c>
      <c r="B9" s="1">
        <v>2290178.85</v>
      </c>
      <c r="C9" s="1">
        <v>2120910.7799999998</v>
      </c>
      <c r="D9" s="1">
        <v>2890341.41</v>
      </c>
      <c r="E9" s="1">
        <v>7512830.0099999998</v>
      </c>
      <c r="F9" s="1">
        <v>2941404.77</v>
      </c>
      <c r="G9" s="1">
        <v>1289370.6399999999</v>
      </c>
      <c r="H9" s="1">
        <v>1041713</v>
      </c>
      <c r="I9" s="1">
        <v>2216112.9500000002</v>
      </c>
      <c r="J9" s="2">
        <f>SUM(B9:I9)</f>
        <v>22302862.41</v>
      </c>
    </row>
    <row r="10" spans="1:10" x14ac:dyDescent="0.35">
      <c r="A10" s="7" t="s">
        <v>15</v>
      </c>
      <c r="B10" s="1">
        <v>3136999.55</v>
      </c>
      <c r="C10" s="1">
        <v>3119626.33</v>
      </c>
      <c r="D10" s="1">
        <v>3644918.34</v>
      </c>
      <c r="E10" s="1">
        <v>6454241.4800000004</v>
      </c>
      <c r="F10" s="1">
        <v>3740429.48</v>
      </c>
      <c r="G10" s="1">
        <v>1769777.16</v>
      </c>
      <c r="H10" s="1">
        <v>803662</v>
      </c>
      <c r="I10" s="1">
        <v>1922203.09</v>
      </c>
      <c r="J10" s="2">
        <f t="shared" si="0"/>
        <v>24591857.43</v>
      </c>
    </row>
    <row r="11" spans="1:10" x14ac:dyDescent="0.35">
      <c r="A11" s="7" t="s">
        <v>16</v>
      </c>
      <c r="B11" s="1">
        <v>3032021.02</v>
      </c>
      <c r="C11" s="1">
        <v>9359314.2400000002</v>
      </c>
      <c r="D11" s="1">
        <v>3084459.37</v>
      </c>
      <c r="E11" s="1">
        <v>32927505.879999999</v>
      </c>
      <c r="F11" s="1">
        <v>6316610</v>
      </c>
      <c r="G11" s="1">
        <v>2218748</v>
      </c>
      <c r="H11" s="1">
        <v>727356</v>
      </c>
      <c r="I11" s="1">
        <v>1876660.01</v>
      </c>
      <c r="J11" s="2">
        <f t="shared" si="0"/>
        <v>59542674.519999996</v>
      </c>
    </row>
    <row r="12" spans="1:10" x14ac:dyDescent="0.35">
      <c r="A12" s="7" t="s">
        <v>22</v>
      </c>
      <c r="B12" s="1">
        <v>0</v>
      </c>
      <c r="C12" s="1">
        <v>26396</v>
      </c>
      <c r="D12" s="1">
        <v>0</v>
      </c>
      <c r="E12" s="1">
        <v>34309.519999999997</v>
      </c>
      <c r="F12" s="1">
        <v>498.13</v>
      </c>
      <c r="G12" s="1">
        <v>0</v>
      </c>
      <c r="H12" s="1">
        <v>91.99</v>
      </c>
      <c r="I12" s="1">
        <v>0</v>
      </c>
      <c r="J12" s="2">
        <f t="shared" si="0"/>
        <v>61295.639999999992</v>
      </c>
    </row>
    <row r="13" spans="1:10" x14ac:dyDescent="0.35">
      <c r="A13" s="7" t="s">
        <v>17</v>
      </c>
      <c r="B13" s="1">
        <v>845778.51</v>
      </c>
      <c r="C13" s="1">
        <v>656194</v>
      </c>
      <c r="D13" s="1">
        <v>1006410</v>
      </c>
      <c r="E13" s="1">
        <v>2345371.69</v>
      </c>
      <c r="F13" s="1">
        <v>873486.48</v>
      </c>
      <c r="G13" s="1">
        <v>368847</v>
      </c>
      <c r="H13" s="1">
        <v>534375.25</v>
      </c>
      <c r="I13" s="1">
        <v>836290.36</v>
      </c>
      <c r="J13" s="2">
        <f t="shared" si="0"/>
        <v>7466753.29</v>
      </c>
    </row>
    <row r="14" spans="1:10" x14ac:dyDescent="0.35">
      <c r="A14" s="7" t="s">
        <v>18</v>
      </c>
      <c r="B14" s="1">
        <v>768036.13</v>
      </c>
      <c r="C14" s="1">
        <v>321885</v>
      </c>
      <c r="D14" s="1">
        <v>710757.6</v>
      </c>
      <c r="E14" s="1">
        <v>1236061.77</v>
      </c>
      <c r="F14" s="1">
        <v>304460.46999999997</v>
      </c>
      <c r="G14" s="1">
        <v>310095.89</v>
      </c>
      <c r="H14" s="1">
        <v>239790.11</v>
      </c>
      <c r="I14" s="1">
        <v>413637</v>
      </c>
      <c r="J14" s="2">
        <f t="shared" si="0"/>
        <v>4304723.97</v>
      </c>
    </row>
    <row r="15" spans="1:10" x14ac:dyDescent="0.35">
      <c r="A15" s="7" t="s">
        <v>19</v>
      </c>
      <c r="B15" s="1">
        <v>14114136.49</v>
      </c>
      <c r="C15" s="1">
        <v>14986520.9</v>
      </c>
      <c r="D15" s="1">
        <v>12501457.859999999</v>
      </c>
      <c r="E15" s="1">
        <v>48942944.659999996</v>
      </c>
      <c r="F15" s="1">
        <v>12162904.84</v>
      </c>
      <c r="G15" s="23">
        <v>6850363.21</v>
      </c>
      <c r="H15" s="1">
        <v>4422162.92</v>
      </c>
      <c r="I15" s="1">
        <v>8326894.8399999999</v>
      </c>
      <c r="J15" s="2">
        <f t="shared" si="0"/>
        <v>122307385.72</v>
      </c>
    </row>
    <row r="16" spans="1:10" x14ac:dyDescent="0.35">
      <c r="A16" s="7" t="s">
        <v>20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20">
        <v>0</v>
      </c>
      <c r="J16" s="2">
        <f t="shared" si="0"/>
        <v>0</v>
      </c>
    </row>
    <row r="17" spans="1:10" x14ac:dyDescent="0.35">
      <c r="A17" s="7" t="s">
        <v>21</v>
      </c>
      <c r="B17" s="1">
        <v>1171769.8</v>
      </c>
      <c r="C17" s="1">
        <v>848748</v>
      </c>
      <c r="D17" s="1">
        <v>1896306</v>
      </c>
      <c r="E17" s="1">
        <v>3308094</v>
      </c>
      <c r="F17" s="1">
        <v>1279308</v>
      </c>
      <c r="G17" s="1">
        <v>673899</v>
      </c>
      <c r="H17" s="1">
        <v>223906</v>
      </c>
      <c r="I17" s="1">
        <v>695235.59</v>
      </c>
      <c r="J17" s="2">
        <f t="shared" si="0"/>
        <v>10097266.390000001</v>
      </c>
    </row>
    <row r="18" spans="1:10" x14ac:dyDescent="0.35">
      <c r="A18" s="7" t="s">
        <v>45</v>
      </c>
      <c r="B18" s="1">
        <v>0</v>
      </c>
      <c r="C18" s="1">
        <v>0</v>
      </c>
      <c r="D18" s="1">
        <v>0</v>
      </c>
      <c r="E18" s="1">
        <v>781</v>
      </c>
      <c r="F18" s="1">
        <v>0</v>
      </c>
      <c r="G18" s="1">
        <v>0</v>
      </c>
      <c r="H18" s="1">
        <v>0</v>
      </c>
      <c r="I18" s="1">
        <v>0</v>
      </c>
      <c r="J18" s="2">
        <f t="shared" si="0"/>
        <v>781</v>
      </c>
    </row>
    <row r="19" spans="1:10" x14ac:dyDescent="0.35">
      <c r="A19" s="7" t="s">
        <v>46</v>
      </c>
      <c r="B19" s="1">
        <v>13689772.93</v>
      </c>
      <c r="C19" s="1">
        <v>19194212.02</v>
      </c>
      <c r="D19" s="1">
        <v>12742710.630000001</v>
      </c>
      <c r="E19" s="1">
        <v>76849693.079999998</v>
      </c>
      <c r="F19" s="1">
        <v>27178268.41</v>
      </c>
      <c r="G19" s="1">
        <v>9645051.6199999992</v>
      </c>
      <c r="H19" s="1">
        <v>4727687.54</v>
      </c>
      <c r="I19" s="1">
        <v>9626805.2799999993</v>
      </c>
      <c r="J19" s="2">
        <f t="shared" si="0"/>
        <v>173654201.50999999</v>
      </c>
    </row>
    <row r="20" spans="1:10" x14ac:dyDescent="0.35">
      <c r="A20" s="7" t="s">
        <v>47</v>
      </c>
      <c r="B20" s="1">
        <v>1252880.67</v>
      </c>
      <c r="C20" s="1">
        <v>1674807.09</v>
      </c>
      <c r="D20" s="1">
        <v>770076.22</v>
      </c>
      <c r="E20" s="1">
        <v>3974899.47</v>
      </c>
      <c r="F20" s="1">
        <v>961926.23</v>
      </c>
      <c r="G20" s="1">
        <v>320216.46000000002</v>
      </c>
      <c r="H20" s="1">
        <v>184011.7</v>
      </c>
      <c r="I20" s="1">
        <v>402450.42</v>
      </c>
      <c r="J20" s="2">
        <f t="shared" si="0"/>
        <v>9541268.2599999998</v>
      </c>
    </row>
    <row r="21" spans="1:10" ht="16" x14ac:dyDescent="0.5">
      <c r="A21" s="7" t="s">
        <v>44</v>
      </c>
      <c r="B21" s="2">
        <f t="shared" ref="B21:I21" si="1">SUM(B3:B20)</f>
        <v>80648582.950000003</v>
      </c>
      <c r="C21" s="50">
        <f t="shared" si="1"/>
        <v>163303351.36000001</v>
      </c>
      <c r="D21" s="50">
        <f t="shared" si="1"/>
        <v>57271107.43</v>
      </c>
      <c r="E21" s="50">
        <f t="shared" si="1"/>
        <v>391200349.56</v>
      </c>
      <c r="F21" s="50">
        <f t="shared" si="1"/>
        <v>93979982.810000002</v>
      </c>
      <c r="G21" s="50">
        <f t="shared" si="1"/>
        <v>42662900.980000004</v>
      </c>
      <c r="H21" s="50">
        <f t="shared" si="1"/>
        <v>18036950.509999998</v>
      </c>
      <c r="I21" s="50">
        <f t="shared" si="1"/>
        <v>45323187.540000007</v>
      </c>
      <c r="J21" s="25">
        <f t="shared" si="0"/>
        <v>892426413.13999987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Totals</vt:lpstr>
      <vt:lpstr>DEC-24</vt:lpstr>
      <vt:lpstr>NOV-24</vt:lpstr>
      <vt:lpstr>OCT-24</vt:lpstr>
      <vt:lpstr>SEP-24</vt:lpstr>
      <vt:lpstr>AUG-24</vt:lpstr>
      <vt:lpstr>JUL-24</vt:lpstr>
      <vt:lpstr> Jun 2024</vt:lpstr>
      <vt:lpstr>MAY 24</vt:lpstr>
      <vt:lpstr>APRIL 24</vt:lpstr>
      <vt:lpstr>MARCH 24</vt:lpstr>
      <vt:lpstr>FEBRUARY 24</vt:lpstr>
      <vt:lpstr>JANUARY 24</vt:lpstr>
      <vt:lpstr>DECEMBER 23</vt:lpstr>
      <vt:lpstr>NOVEMBER 23</vt:lpstr>
      <vt:lpstr>OCTOBER 23</vt:lpstr>
      <vt:lpstr> SEP 23</vt:lpstr>
      <vt:lpstr>AUGUST 23</vt:lpstr>
      <vt:lpstr>JULY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Gisanga</dc:creator>
  <cp:lastModifiedBy>Ruth Rono</cp:lastModifiedBy>
  <dcterms:created xsi:type="dcterms:W3CDTF">2024-02-05T13:33:17Z</dcterms:created>
  <dcterms:modified xsi:type="dcterms:W3CDTF">2025-07-23T11:35:56Z</dcterms:modified>
</cp:coreProperties>
</file>