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tiago\Desktop\Faculdade\2º Ano\2º Ano - 1º Semestre\PI - Projeto Integrador\sem3pi2023_24_g061\docs\data\previous_data\"/>
    </mc:Choice>
  </mc:AlternateContent>
  <xr:revisionPtr revIDLastSave="0" documentId="13_ncr:1_{83F7972B-6DA0-4AE6-8D7D-A6AF343BD18E}" xr6:coauthVersionLast="47" xr6:coauthVersionMax="47" xr10:uidLastSave="{00000000-0000-0000-0000-000000000000}"/>
  <bookViews>
    <workbookView xWindow="-108" yWindow="-108" windowWidth="23256" windowHeight="12576" tabRatio="613" firstSheet="23" activeTab="25" xr2:uid="{00000000-000D-0000-FFFF-FFFF00000000}"/>
  </bookViews>
  <sheets>
    <sheet name="Plantas" sheetId="1" r:id="rId1"/>
    <sheet name="Fator Produção" sheetId="4" r:id="rId2"/>
    <sheet name="Exploração agrícola" sheetId="2" r:id="rId3"/>
    <sheet name="Operações" sheetId="3" r:id="rId4"/>
    <sheet name="Culturas" sheetId="5" r:id="rId5"/>
    <sheet name="Separador" sheetId="29" r:id="rId6"/>
    <sheet name="Plant" sheetId="6" r:id="rId7"/>
    <sheet name="Crop" sheetId="7" r:id="rId8"/>
    <sheet name="CropType" sheetId="27" r:id="rId9"/>
    <sheet name="InstalledCrop" sheetId="11" r:id="rId10"/>
    <sheet name="Plot" sheetId="12" r:id="rId11"/>
    <sheet name="Operation" sheetId="9" r:id="rId12"/>
    <sheet name="OperationType" sheetId="10" r:id="rId13"/>
    <sheet name="OperationTypeMode" sheetId="13" r:id="rId14"/>
    <sheet name="ProductionFactorOperation" sheetId="14" r:id="rId15"/>
    <sheet name="ProductionFactor" sheetId="15" r:id="rId16"/>
    <sheet name="Manufacturer" sheetId="21" r:id="rId17"/>
    <sheet name="Application" sheetId="16" r:id="rId18"/>
    <sheet name="Format" sheetId="28" r:id="rId19"/>
    <sheet name="ProductionFactorType" sheetId="17" r:id="rId20"/>
    <sheet name="DataSheet" sheetId="18" r:id="rId21"/>
    <sheet name="SubstanceDataSheet" sheetId="19" r:id="rId22"/>
    <sheet name="Substance" sheetId="20" r:id="rId23"/>
    <sheet name="Building" sheetId="25" r:id="rId24"/>
    <sheet name="BuildingType" sheetId="26" r:id="rId25"/>
    <sheet name="HELPER" sheetId="30" r:id="rId26"/>
    <sheet name="HELPER2" sheetId="31" r:id="rId27"/>
  </sheets>
  <definedNames>
    <definedName name="_xlnm._FilterDatabase" localSheetId="25" hidden="1">HELPER!$A$1:$C$237</definedName>
    <definedName name="_xlnm._FilterDatabase" localSheetId="3" hidden="1">Operações!$A$1:$I$209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1" l="1"/>
  <c r="H4" i="31" s="1"/>
  <c r="H5" i="31" s="1"/>
  <c r="H6" i="31" s="1"/>
  <c r="H7" i="31" s="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K2" i="11"/>
  <c r="C5" i="26" l="1"/>
  <c r="C4" i="26"/>
  <c r="C3" i="26"/>
  <c r="C2" i="26"/>
  <c r="G7" i="25"/>
  <c r="G6" i="25"/>
  <c r="G5" i="25"/>
  <c r="G4" i="25"/>
  <c r="G3" i="25"/>
  <c r="G2" i="25"/>
  <c r="C13" i="20"/>
  <c r="C12" i="20"/>
  <c r="C11" i="20"/>
  <c r="C10" i="20"/>
  <c r="C9" i="20"/>
  <c r="C8" i="20"/>
  <c r="C7" i="20"/>
  <c r="C6" i="20"/>
  <c r="C5" i="20"/>
  <c r="C4" i="20"/>
  <c r="C3" i="20"/>
  <c r="C2" i="20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D12" i="18"/>
  <c r="D11" i="18"/>
  <c r="D10" i="18"/>
  <c r="D9" i="18"/>
  <c r="D8" i="18"/>
  <c r="D7" i="18"/>
  <c r="D6" i="18"/>
  <c r="D5" i="18"/>
  <c r="D4" i="18"/>
  <c r="D3" i="18"/>
  <c r="D2" i="18"/>
  <c r="C4" i="17"/>
  <c r="C3" i="17"/>
  <c r="C2" i="17"/>
  <c r="C6" i="28"/>
  <c r="C5" i="28"/>
  <c r="C4" i="28"/>
  <c r="C3" i="28"/>
  <c r="C2" i="28"/>
  <c r="C7" i="16"/>
  <c r="C6" i="16"/>
  <c r="C5" i="16"/>
  <c r="C4" i="16"/>
  <c r="C3" i="16"/>
  <c r="C2" i="16"/>
  <c r="C5" i="21"/>
  <c r="C4" i="21"/>
  <c r="C3" i="21"/>
  <c r="C2" i="21"/>
  <c r="G12" i="15"/>
  <c r="G11" i="15"/>
  <c r="G10" i="15"/>
  <c r="G9" i="15"/>
  <c r="G8" i="15"/>
  <c r="G7" i="15"/>
  <c r="G6" i="15"/>
  <c r="G5" i="15"/>
  <c r="G4" i="15"/>
  <c r="G3" i="15"/>
  <c r="R2" i="15"/>
  <c r="G2" i="15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3" i="13"/>
  <c r="D2" i="13"/>
  <c r="E11" i="10"/>
  <c r="E10" i="10"/>
  <c r="E9" i="10"/>
  <c r="E8" i="10"/>
  <c r="E7" i="10"/>
  <c r="E6" i="10"/>
  <c r="E5" i="10"/>
  <c r="E4" i="10"/>
  <c r="E3" i="10"/>
  <c r="E2" i="10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8" i="12"/>
  <c r="E7" i="12"/>
  <c r="E6" i="12"/>
  <c r="E5" i="12"/>
  <c r="E4" i="12"/>
  <c r="E3" i="12"/>
  <c r="E2" i="12"/>
  <c r="L28" i="11"/>
  <c r="K28" i="11"/>
  <c r="H28" i="11" s="1"/>
  <c r="L27" i="11"/>
  <c r="H27" i="11" s="1"/>
  <c r="K27" i="11"/>
  <c r="L26" i="11"/>
  <c r="H26" i="11" s="1"/>
  <c r="K26" i="11"/>
  <c r="L25" i="11"/>
  <c r="K25" i="11"/>
  <c r="H25" i="11" s="1"/>
  <c r="L24" i="11"/>
  <c r="K24" i="11"/>
  <c r="H24" i="11" s="1"/>
  <c r="L23" i="11"/>
  <c r="K23" i="11"/>
  <c r="H23" i="11" s="1"/>
  <c r="L22" i="11"/>
  <c r="K22" i="11"/>
  <c r="H22" i="11" s="1"/>
  <c r="L21" i="11"/>
  <c r="K21" i="11"/>
  <c r="H21" i="11" s="1"/>
  <c r="L20" i="11"/>
  <c r="H20" i="11" s="1"/>
  <c r="K20" i="11"/>
  <c r="L19" i="11"/>
  <c r="K19" i="11"/>
  <c r="H19" i="11"/>
  <c r="L18" i="11"/>
  <c r="K18" i="11"/>
  <c r="H18" i="11"/>
  <c r="L17" i="11"/>
  <c r="K17" i="11"/>
  <c r="H17" i="11" s="1"/>
  <c r="L16" i="11"/>
  <c r="K16" i="11"/>
  <c r="H16" i="11" s="1"/>
  <c r="L15" i="11"/>
  <c r="K15" i="11"/>
  <c r="H15" i="11" s="1"/>
  <c r="L14" i="11"/>
  <c r="K14" i="11"/>
  <c r="H14" i="11"/>
  <c r="L13" i="11"/>
  <c r="K13" i="11"/>
  <c r="H13" i="11" s="1"/>
  <c r="L12" i="11"/>
  <c r="H12" i="11" s="1"/>
  <c r="K12" i="11"/>
  <c r="L11" i="11"/>
  <c r="K11" i="11"/>
  <c r="H11" i="11"/>
  <c r="L10" i="11"/>
  <c r="K10" i="11"/>
  <c r="H10" i="11"/>
  <c r="L9" i="11"/>
  <c r="K9" i="11"/>
  <c r="H9" i="11" s="1"/>
  <c r="L8" i="11"/>
  <c r="K8" i="11"/>
  <c r="H8" i="11" s="1"/>
  <c r="L7" i="11"/>
  <c r="K7" i="11"/>
  <c r="H7" i="11" s="1"/>
  <c r="L6" i="11"/>
  <c r="K6" i="11"/>
  <c r="H6" i="11"/>
  <c r="L5" i="11"/>
  <c r="K5" i="11"/>
  <c r="H5" i="11" s="1"/>
  <c r="L4" i="11"/>
  <c r="H4" i="11" s="1"/>
  <c r="K4" i="11"/>
  <c r="L3" i="11"/>
  <c r="K3" i="11"/>
  <c r="H3" i="11"/>
  <c r="L2" i="11"/>
  <c r="H2" i="11"/>
  <c r="C3" i="27"/>
  <c r="C2" i="2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</calcChain>
</file>

<file path=xl/sharedStrings.xml><?xml version="1.0" encoding="utf-8"?>
<sst xmlns="http://schemas.openxmlformats.org/spreadsheetml/2006/main" count="3114" uniqueCount="355">
  <si>
    <t>Espécie</t>
  </si>
  <si>
    <t>Nome comum</t>
  </si>
  <si>
    <t>Variedade</t>
  </si>
  <si>
    <t>Tipo Plantação</t>
  </si>
  <si>
    <t>Sementeira/Plantação</t>
  </si>
  <si>
    <t>Poda</t>
  </si>
  <si>
    <t>Floração</t>
  </si>
  <si>
    <t>Colheita</t>
  </si>
  <si>
    <t>Prunus domestica</t>
  </si>
  <si>
    <t>Ameixoeira</t>
  </si>
  <si>
    <t>RAINHA CLAUDIA CARANGUEJEIRA</t>
  </si>
  <si>
    <t>Permanente</t>
  </si>
  <si>
    <t>Novembro a dezembro</t>
  </si>
  <si>
    <t>Fevereiro a março</t>
  </si>
  <si>
    <t>Julho a agosto</t>
  </si>
  <si>
    <t>PRESIDENT</t>
  </si>
  <si>
    <t>STANLEY</t>
  </si>
  <si>
    <t>ANGELENO</t>
  </si>
  <si>
    <t>BLACK BEAUTY</t>
  </si>
  <si>
    <t>BLACK STAR</t>
  </si>
  <si>
    <t>BLACK GOLD</t>
  </si>
  <si>
    <t>BLACK DIAMOND</t>
  </si>
  <si>
    <t>BLACK AMBER</t>
  </si>
  <si>
    <t>BLACK SPLENDOR</t>
  </si>
  <si>
    <t>FORTUNA</t>
  </si>
  <si>
    <t>FRIAR</t>
  </si>
  <si>
    <t>EL DORADO</t>
  </si>
  <si>
    <t>ELEPHANT HEART</t>
  </si>
  <si>
    <t>GOLDEN JAPAN</t>
  </si>
  <si>
    <t>HARRY PITCHON</t>
  </si>
  <si>
    <t>LAETITIA</t>
  </si>
  <si>
    <t>METLEY</t>
  </si>
  <si>
    <t>MIRABELLE DE NANCY</t>
  </si>
  <si>
    <t>QUEEN ROSE</t>
  </si>
  <si>
    <t>RED BEAUT</t>
  </si>
  <si>
    <t>SANTA ROSA</t>
  </si>
  <si>
    <t>SHIRO</t>
  </si>
  <si>
    <t>SUNGOLD</t>
  </si>
  <si>
    <t>WILSON PERFECTION</t>
  </si>
  <si>
    <t>AUTUMN GIANT</t>
  </si>
  <si>
    <t>Prunus armeniaca</t>
  </si>
  <si>
    <t>Damasqueiro</t>
  </si>
  <si>
    <t>BULIDA</t>
  </si>
  <si>
    <t>CANINO</t>
  </si>
  <si>
    <t>LIABAUD</t>
  </si>
  <si>
    <t>MAILLOT JAUNE</t>
  </si>
  <si>
    <t>POLONAIS</t>
  </si>
  <si>
    <t>Malus domestica</t>
  </si>
  <si>
    <t>Macieira</t>
  </si>
  <si>
    <t>AKANE</t>
  </si>
  <si>
    <t>Março a abril</t>
  </si>
  <si>
    <t>Agosto a setembro</t>
  </si>
  <si>
    <t>BELGOLDEN</t>
  </si>
  <si>
    <t>BRAVO DE ESMOLFE</t>
  </si>
  <si>
    <t>CASA NOVA DE ALCOBAÇA</t>
  </si>
  <si>
    <t>EROVAN</t>
  </si>
  <si>
    <t>FUJI</t>
  </si>
  <si>
    <t>GRANNY SMITH</t>
  </si>
  <si>
    <t>GOLDEN DELICIOUS</t>
  </si>
  <si>
    <t>HI-EARLY</t>
  </si>
  <si>
    <t>JONAGORED</t>
  </si>
  <si>
    <t>LYSGOLDEN</t>
  </si>
  <si>
    <t>MUTSU</t>
  </si>
  <si>
    <t>PORTA DA LOJA</t>
  </si>
  <si>
    <t>Janeiro</t>
  </si>
  <si>
    <t>Abril a maio</t>
  </si>
  <si>
    <t>REINETTE OU CANADA</t>
  </si>
  <si>
    <t>REINETTE OU GRAND FAY</t>
  </si>
  <si>
    <t>RISCADINHA DE PALMELA</t>
  </si>
  <si>
    <t>ROYAL GALA</t>
  </si>
  <si>
    <t>REDCHIEF</t>
  </si>
  <si>
    <t>STARKING</t>
  </si>
  <si>
    <t>SUMMER RED</t>
  </si>
  <si>
    <t>WELL'SPUR DELICIOUS</t>
  </si>
  <si>
    <t>NOIVA</t>
  </si>
  <si>
    <t>OLHO ABERTO</t>
  </si>
  <si>
    <t>CAMOESA ROSA</t>
  </si>
  <si>
    <t>MALÁPIO</t>
  </si>
  <si>
    <t>GRONHO DOCE</t>
  </si>
  <si>
    <t>PÉ DE BOI </t>
  </si>
  <si>
    <t>PINOVA</t>
  </si>
  <si>
    <t>PARDO LINDO</t>
  </si>
  <si>
    <t>PIPO DE BASTO</t>
  </si>
  <si>
    <t>PRIMA</t>
  </si>
  <si>
    <t>QUERINA</t>
  </si>
  <si>
    <t>VISTA BELLA</t>
  </si>
  <si>
    <t>GOLDEN SMOOTHEE</t>
  </si>
  <si>
    <t>GOLDEN SUPREMA</t>
  </si>
  <si>
    <t>GLOSTER 69</t>
  </si>
  <si>
    <t>FREEDOM</t>
  </si>
  <si>
    <t>Pyrus pyrifolia</t>
  </si>
  <si>
    <t>Pera Nashi</t>
  </si>
  <si>
    <t>SNINSEIKI</t>
  </si>
  <si>
    <t>KUMOI</t>
  </si>
  <si>
    <t>HOSUI</t>
  </si>
  <si>
    <t>NIJISSEIKI</t>
  </si>
  <si>
    <t>Daucus carota subsp. Sativus</t>
  </si>
  <si>
    <t>Cenoura</t>
  </si>
  <si>
    <t>Carson Hybrid</t>
  </si>
  <si>
    <t>Temporária</t>
  </si>
  <si>
    <t>80 dias</t>
  </si>
  <si>
    <t>Red Cored Chantenay</t>
  </si>
  <si>
    <t>Danvers Half Long</t>
  </si>
  <si>
    <t>Imperator 58</t>
  </si>
  <si>
    <t>Sugarsnax Hybrid</t>
  </si>
  <si>
    <t>Nelson Hybrid</t>
  </si>
  <si>
    <t>Scarlet Nantes</t>
  </si>
  <si>
    <t>Lupinus luteus</t>
  </si>
  <si>
    <t>Tremoço</t>
  </si>
  <si>
    <t>Amarelo</t>
  </si>
  <si>
    <t>Lupinus albus</t>
  </si>
  <si>
    <t>Branco</t>
  </si>
  <si>
    <t>Zea mays</t>
  </si>
  <si>
    <t>Milho</t>
  </si>
  <si>
    <t>MAS 24.C</t>
  </si>
  <si>
    <t>Abril a junho</t>
  </si>
  <si>
    <t>Julho a setembro</t>
  </si>
  <si>
    <t>Doce Golden Bantam</t>
  </si>
  <si>
    <t>Brassica rapa</t>
  </si>
  <si>
    <t>Nabo greleiro</t>
  </si>
  <si>
    <t>Senhora Conceição</t>
  </si>
  <si>
    <t>Março a setembro</t>
  </si>
  <si>
    <t>Junho a fevereiro</t>
  </si>
  <si>
    <t>Olea europaea</t>
  </si>
  <si>
    <t>Oliveira</t>
  </si>
  <si>
    <t>COBRANÇOSA</t>
  </si>
  <si>
    <t>Outubro a novembro</t>
  </si>
  <si>
    <t>ARBEQUINA</t>
  </si>
  <si>
    <t>HOJIBLANCA</t>
  </si>
  <si>
    <t>NEGRINHA DO FREIXO</t>
  </si>
  <si>
    <t>PICUAL</t>
  </si>
  <si>
    <t>MAÇANILHA</t>
  </si>
  <si>
    <t>CONSERVA DE ELVAS</t>
  </si>
  <si>
    <t>Galega </t>
  </si>
  <si>
    <t>Nabo</t>
  </si>
  <si>
    <t>S. Cosme</t>
  </si>
  <si>
    <t>Fevereiro a abril, agosto a outubro</t>
  </si>
  <si>
    <t>90 dias</t>
  </si>
  <si>
    <t>Vitis vinifera</t>
  </si>
  <si>
    <t>Videira</t>
  </si>
  <si>
    <t>Dona Maria</t>
  </si>
  <si>
    <t>Dezembro a janeiro</t>
  </si>
  <si>
    <t>Maio</t>
  </si>
  <si>
    <t>Junho a agosto</t>
  </si>
  <si>
    <t>Cardinal</t>
  </si>
  <si>
    <t>Designação</t>
  </si>
  <si>
    <t>Fabricante</t>
  </si>
  <si>
    <t>Formato</t>
  </si>
  <si>
    <t>Tipo</t>
  </si>
  <si>
    <t>Aplicação</t>
  </si>
  <si>
    <t>C1</t>
  </si>
  <si>
    <t>Perc.</t>
  </si>
  <si>
    <t>C2</t>
  </si>
  <si>
    <t>C3</t>
  </si>
  <si>
    <t>C4</t>
  </si>
  <si>
    <t>Calda Bordalesa ASCENZA</t>
  </si>
  <si>
    <t>ASCENZA</t>
  </si>
  <si>
    <t>Pó molhável</t>
  </si>
  <si>
    <t>Fitofármaco</t>
  </si>
  <si>
    <t>Fungicida</t>
  </si>
  <si>
    <t>CU</t>
  </si>
  <si>
    <t>Enxofre Bayer 80 WG</t>
  </si>
  <si>
    <t>Bayer</t>
  </si>
  <si>
    <t>S</t>
  </si>
  <si>
    <t>Patentkali</t>
  </si>
  <si>
    <t>K+S</t>
  </si>
  <si>
    <t>Granulado</t>
  </si>
  <si>
    <t>Adubo</t>
  </si>
  <si>
    <t>Adubo solo</t>
  </si>
  <si>
    <t>K</t>
  </si>
  <si>
    <t>Mg</t>
  </si>
  <si>
    <t>ESTA Kieserit</t>
  </si>
  <si>
    <t>EPSO Microtop</t>
  </si>
  <si>
    <t>Adubo foliar+Fertirrega</t>
  </si>
  <si>
    <t>B</t>
  </si>
  <si>
    <t>Mn</t>
  </si>
  <si>
    <t>EPSO Top</t>
  </si>
  <si>
    <t>Adubo foliar</t>
  </si>
  <si>
    <t>Biocal CaCo3</t>
  </si>
  <si>
    <t>Biocal</t>
  </si>
  <si>
    <t>Corretor</t>
  </si>
  <si>
    <t>Correção solo</t>
  </si>
  <si>
    <t>CaCO3</t>
  </si>
  <si>
    <t>MgCO3</t>
  </si>
  <si>
    <t>Biocal Composto</t>
  </si>
  <si>
    <t>Pó</t>
  </si>
  <si>
    <t>MgO</t>
  </si>
  <si>
    <t>Sonata</t>
  </si>
  <si>
    <t>Líquido</t>
  </si>
  <si>
    <t>Bacillus pumilus</t>
  </si>
  <si>
    <t xml:space="preserve">FLiPPER </t>
  </si>
  <si>
    <t>Emulsão de óleo em água</t>
  </si>
  <si>
    <t>Insecticida</t>
  </si>
  <si>
    <t>Ácidos gordos (na forma de sais de potássio)</t>
  </si>
  <si>
    <t>Requiem Prime</t>
  </si>
  <si>
    <t>Terpenóides</t>
  </si>
  <si>
    <t>ID</t>
  </si>
  <si>
    <t>Dimensão</t>
  </si>
  <si>
    <t>Unidade</t>
  </si>
  <si>
    <t>Parcela</t>
  </si>
  <si>
    <t>Campo da bouça</t>
  </si>
  <si>
    <t>ha</t>
  </si>
  <si>
    <t>Campo grande</t>
  </si>
  <si>
    <t>Campo do poço</t>
  </si>
  <si>
    <t>Lameiro da ponte</t>
  </si>
  <si>
    <t>Lameiro do moinho</t>
  </si>
  <si>
    <t>Horta nova</t>
  </si>
  <si>
    <t>Vinha</t>
  </si>
  <si>
    <t>Armazém</t>
  </si>
  <si>
    <t>Espigueiro</t>
  </si>
  <si>
    <t>m2</t>
  </si>
  <si>
    <t>Armazém novo</t>
  </si>
  <si>
    <t>Garagem</t>
  </si>
  <si>
    <t>Armazém grande</t>
  </si>
  <si>
    <t>Moinho</t>
  </si>
  <si>
    <t>Rega</t>
  </si>
  <si>
    <t>Tanque do campo grande</t>
  </si>
  <si>
    <t>m3</t>
  </si>
  <si>
    <t>Poço da bouça</t>
  </si>
  <si>
    <t>ID Parcela</t>
  </si>
  <si>
    <t>Operação</t>
  </si>
  <si>
    <t>Modo</t>
  </si>
  <si>
    <t>Cultura</t>
  </si>
  <si>
    <t>Data</t>
  </si>
  <si>
    <t>Quantidade</t>
  </si>
  <si>
    <t>Fator de produção</t>
  </si>
  <si>
    <t>Campo Grande</t>
  </si>
  <si>
    <t>Plantação</t>
  </si>
  <si>
    <t>Oliveira Galega</t>
  </si>
  <si>
    <t>un</t>
  </si>
  <si>
    <t>Oliveira Picual</t>
  </si>
  <si>
    <t>Macieira Jonagored</t>
  </si>
  <si>
    <t>Macieira Fuji</t>
  </si>
  <si>
    <t>Macieira Royal Gala</t>
  </si>
  <si>
    <t>Fertilização</t>
  </si>
  <si>
    <t>Solo</t>
  </si>
  <si>
    <t>kg</t>
  </si>
  <si>
    <t>Videira Dona Maria</t>
  </si>
  <si>
    <t>Videira Cardinal</t>
  </si>
  <si>
    <t>Aplicação fitofármaco</t>
  </si>
  <si>
    <t>Horta Nova</t>
  </si>
  <si>
    <t>Sementeira</t>
  </si>
  <si>
    <t>Cenoura Scarlet Nantes</t>
  </si>
  <si>
    <t>Milho MAS 24.C</t>
  </si>
  <si>
    <t>Cenoura Nelson Hybrid</t>
  </si>
  <si>
    <t>Nabo S. Cosme</t>
  </si>
  <si>
    <t>Tremoço Amarelo</t>
  </si>
  <si>
    <t>Cenoura Sugarsnax Hybrid</t>
  </si>
  <si>
    <t>Incorporação no solo</t>
  </si>
  <si>
    <t>Milho Doce Golden Bantam</t>
  </si>
  <si>
    <t>Foliar</t>
  </si>
  <si>
    <t>Cenoura Danvers Half Long</t>
  </si>
  <si>
    <t>Nabo greleiro Senhora Conceição</t>
  </si>
  <si>
    <t>Data Inicial</t>
  </si>
  <si>
    <t>Data Final</t>
  </si>
  <si>
    <t>Unidades</t>
  </si>
  <si>
    <t>plantVariety</t>
  </si>
  <si>
    <t>species</t>
  </si>
  <si>
    <t>commonName</t>
  </si>
  <si>
    <t>plantationPeriod</t>
  </si>
  <si>
    <t>pruningPeriod</t>
  </si>
  <si>
    <t>floweringPeriod</t>
  </si>
  <si>
    <t>harvestPeriod</t>
  </si>
  <si>
    <t>SQL</t>
  </si>
  <si>
    <t>Plant</t>
  </si>
  <si>
    <t>WELLSPUR DELICIOUS</t>
  </si>
  <si>
    <t>Galega</t>
  </si>
  <si>
    <t>cropId</t>
  </si>
  <si>
    <t>cropType</t>
  </si>
  <si>
    <t>Crop</t>
  </si>
  <si>
    <t>CropType</t>
  </si>
  <si>
    <t>installedCropId</t>
  </si>
  <si>
    <t>plotId</t>
  </si>
  <si>
    <t>operationId</t>
  </si>
  <si>
    <t>initialDate</t>
  </si>
  <si>
    <t>finalDate</t>
  </si>
  <si>
    <t>InstalledCrop</t>
  </si>
  <si>
    <t>TestNullInitialDate</t>
  </si>
  <si>
    <t>TestNullFinalDate</t>
  </si>
  <si>
    <t>designation</t>
  </si>
  <si>
    <t>area</t>
  </si>
  <si>
    <t>Plot</t>
  </si>
  <si>
    <t>1.2</t>
  </si>
  <si>
    <t>1.5</t>
  </si>
  <si>
    <t>0.8</t>
  </si>
  <si>
    <t>1.1</t>
  </si>
  <si>
    <t>0.3</t>
  </si>
  <si>
    <t>operationDate</t>
  </si>
  <si>
    <t>amount</t>
  </si>
  <si>
    <t>operationTypeId</t>
  </si>
  <si>
    <t>Operation</t>
  </si>
  <si>
    <t>0.4</t>
  </si>
  <si>
    <t>0.9</t>
  </si>
  <si>
    <t>3.5</t>
  </si>
  <si>
    <t>2.5</t>
  </si>
  <si>
    <t>4.5</t>
  </si>
  <si>
    <t>0.6</t>
  </si>
  <si>
    <t>1.3</t>
  </si>
  <si>
    <t>5.5</t>
  </si>
  <si>
    <t>operationType</t>
  </si>
  <si>
    <t>unit</t>
  </si>
  <si>
    <t>OperationType</t>
  </si>
  <si>
    <t>operationTypeMode</t>
  </si>
  <si>
    <t>OperationTypeMode</t>
  </si>
  <si>
    <t>ProductionFactorOperation</t>
  </si>
  <si>
    <t>application</t>
  </si>
  <si>
    <t>productionFactorType</t>
  </si>
  <si>
    <t>manufacturer</t>
  </si>
  <si>
    <t>format</t>
  </si>
  <si>
    <t>ProductionFactor</t>
  </si>
  <si>
    <t>Manufacturer</t>
  </si>
  <si>
    <t>Application</t>
  </si>
  <si>
    <t>Format</t>
  </si>
  <si>
    <t>ProductionFactorType</t>
  </si>
  <si>
    <t>dataSheetId</t>
  </si>
  <si>
    <t>DataSheet</t>
  </si>
  <si>
    <t>substance</t>
  </si>
  <si>
    <t>percentage</t>
  </si>
  <si>
    <t>SubstanceDataSheet</t>
  </si>
  <si>
    <t>0.2</t>
  </si>
  <si>
    <t>0.249</t>
  </si>
  <si>
    <t>0.151</t>
  </si>
  <si>
    <t>0.09</t>
  </si>
  <si>
    <t>0.096</t>
  </si>
  <si>
    <t>0.882</t>
  </si>
  <si>
    <t>0.717</t>
  </si>
  <si>
    <t>0.9774</t>
  </si>
  <si>
    <t>0.478</t>
  </si>
  <si>
    <t>0.1442</t>
  </si>
  <si>
    <t>0.06</t>
  </si>
  <si>
    <t>0.208</t>
  </si>
  <si>
    <t>0.124</t>
  </si>
  <si>
    <t>0.13</t>
  </si>
  <si>
    <t>0.019</t>
  </si>
  <si>
    <t>0.148</t>
  </si>
  <si>
    <t>0.176</t>
  </si>
  <si>
    <t>0.009</t>
  </si>
  <si>
    <t>0.079</t>
  </si>
  <si>
    <t>0.01</t>
  </si>
  <si>
    <t>Substance</t>
  </si>
  <si>
    <t>buildingId</t>
  </si>
  <si>
    <t>dimension</t>
  </si>
  <si>
    <t>buildingType</t>
  </si>
  <si>
    <t>Building</t>
  </si>
  <si>
    <t>NULL</t>
  </si>
  <si>
    <t>BuildingType</t>
  </si>
  <si>
    <t>Abóbora Manteiga</t>
  </si>
  <si>
    <t>plantId</t>
  </si>
  <si>
    <t>Oliveira Arbquina</t>
  </si>
  <si>
    <t>Macieira Pipo de Basto</t>
  </si>
  <si>
    <t>Macieira Porta da Loja</t>
  </si>
  <si>
    <t>Macieira Malápio</t>
  </si>
  <si>
    <t>Macieira Canada</t>
  </si>
  <si>
    <t>Macieira Grand Fay</t>
  </si>
  <si>
    <t>Macieira Gronho Doce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</si>
</sst>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zoomScale="85" zoomScaleNormal="85" workbookViewId="0">
      <selection activeCell="C38" sqref="C38"/>
    </sheetView>
  </sheetViews>
  <sheetFormatPr defaultColWidth="9" defaultRowHeight="14.4"/>
  <cols>
    <col min="1" max="2" width="25.33203125" customWidth="1"/>
    <col min="3" max="3" width="29.88671875" customWidth="1"/>
    <col min="4" max="4" width="13.109375" customWidth="1"/>
    <col min="5" max="5" width="19.33203125" customWidth="1"/>
    <col min="6" max="6" width="20.33203125" customWidth="1"/>
    <col min="7" max="7" width="15.88671875" customWidth="1"/>
    <col min="8" max="8" width="19.88671875" customWidth="1"/>
    <col min="9" max="9" width="10.33203125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F2" t="s">
        <v>12</v>
      </c>
      <c r="G2" t="s">
        <v>13</v>
      </c>
      <c r="H2" t="s">
        <v>14</v>
      </c>
    </row>
    <row r="3" spans="1:8">
      <c r="A3" t="s">
        <v>8</v>
      </c>
      <c r="B3" t="s">
        <v>9</v>
      </c>
      <c r="C3" t="s">
        <v>15</v>
      </c>
      <c r="D3" t="s">
        <v>11</v>
      </c>
      <c r="F3" t="s">
        <v>12</v>
      </c>
      <c r="G3" t="s">
        <v>13</v>
      </c>
      <c r="H3" t="s">
        <v>14</v>
      </c>
    </row>
    <row r="4" spans="1:8">
      <c r="A4" t="s">
        <v>8</v>
      </c>
      <c r="B4" t="s">
        <v>9</v>
      </c>
      <c r="C4" t="s">
        <v>16</v>
      </c>
      <c r="D4" t="s">
        <v>11</v>
      </c>
      <c r="F4" t="s">
        <v>12</v>
      </c>
      <c r="G4" t="s">
        <v>13</v>
      </c>
      <c r="H4" t="s">
        <v>14</v>
      </c>
    </row>
    <row r="5" spans="1:8">
      <c r="A5" t="s">
        <v>8</v>
      </c>
      <c r="B5" t="s">
        <v>9</v>
      </c>
      <c r="C5" t="s">
        <v>17</v>
      </c>
      <c r="D5" t="s">
        <v>11</v>
      </c>
      <c r="F5" t="s">
        <v>12</v>
      </c>
      <c r="G5" t="s">
        <v>13</v>
      </c>
      <c r="H5" t="s">
        <v>14</v>
      </c>
    </row>
    <row r="6" spans="1:8">
      <c r="A6" t="s">
        <v>8</v>
      </c>
      <c r="B6" t="s">
        <v>9</v>
      </c>
      <c r="C6" t="s">
        <v>18</v>
      </c>
      <c r="D6" t="s">
        <v>11</v>
      </c>
      <c r="F6" t="s">
        <v>12</v>
      </c>
      <c r="G6" t="s">
        <v>13</v>
      </c>
      <c r="H6" t="s">
        <v>14</v>
      </c>
    </row>
    <row r="7" spans="1:8">
      <c r="A7" t="s">
        <v>8</v>
      </c>
      <c r="B7" t="s">
        <v>9</v>
      </c>
      <c r="C7" t="s">
        <v>19</v>
      </c>
      <c r="D7" t="s">
        <v>11</v>
      </c>
      <c r="F7" t="s">
        <v>12</v>
      </c>
      <c r="G7" t="s">
        <v>13</v>
      </c>
      <c r="H7" t="s">
        <v>14</v>
      </c>
    </row>
    <row r="8" spans="1:8">
      <c r="A8" t="s">
        <v>8</v>
      </c>
      <c r="B8" t="s">
        <v>9</v>
      </c>
      <c r="C8" t="s">
        <v>20</v>
      </c>
      <c r="D8" t="s">
        <v>11</v>
      </c>
      <c r="F8" t="s">
        <v>12</v>
      </c>
      <c r="G8" t="s">
        <v>13</v>
      </c>
      <c r="H8" t="s">
        <v>14</v>
      </c>
    </row>
    <row r="9" spans="1:8">
      <c r="A9" t="s">
        <v>8</v>
      </c>
      <c r="B9" t="s">
        <v>9</v>
      </c>
      <c r="C9" t="s">
        <v>21</v>
      </c>
      <c r="D9" t="s">
        <v>11</v>
      </c>
      <c r="F9" t="s">
        <v>12</v>
      </c>
      <c r="G9" t="s">
        <v>13</v>
      </c>
      <c r="H9" t="s">
        <v>14</v>
      </c>
    </row>
    <row r="10" spans="1:8">
      <c r="A10" t="s">
        <v>8</v>
      </c>
      <c r="B10" t="s">
        <v>9</v>
      </c>
      <c r="C10" t="s">
        <v>22</v>
      </c>
      <c r="D10" t="s">
        <v>11</v>
      </c>
      <c r="F10" t="s">
        <v>12</v>
      </c>
      <c r="G10" t="s">
        <v>13</v>
      </c>
      <c r="H10" t="s">
        <v>14</v>
      </c>
    </row>
    <row r="11" spans="1:8">
      <c r="A11" t="s">
        <v>8</v>
      </c>
      <c r="B11" t="s">
        <v>9</v>
      </c>
      <c r="C11" t="s">
        <v>23</v>
      </c>
      <c r="D11" t="s">
        <v>11</v>
      </c>
      <c r="F11" t="s">
        <v>12</v>
      </c>
      <c r="G11" t="s">
        <v>13</v>
      </c>
      <c r="H11" t="s">
        <v>14</v>
      </c>
    </row>
    <row r="12" spans="1:8">
      <c r="A12" t="s">
        <v>8</v>
      </c>
      <c r="B12" t="s">
        <v>9</v>
      </c>
      <c r="C12" t="s">
        <v>24</v>
      </c>
      <c r="D12" t="s">
        <v>11</v>
      </c>
      <c r="F12" t="s">
        <v>12</v>
      </c>
      <c r="G12" t="s">
        <v>13</v>
      </c>
      <c r="H12" t="s">
        <v>14</v>
      </c>
    </row>
    <row r="13" spans="1:8">
      <c r="A13" t="s">
        <v>8</v>
      </c>
      <c r="B13" t="s">
        <v>9</v>
      </c>
      <c r="C13" t="s">
        <v>25</v>
      </c>
      <c r="D13" t="s">
        <v>11</v>
      </c>
      <c r="F13" t="s">
        <v>12</v>
      </c>
      <c r="G13" t="s">
        <v>13</v>
      </c>
      <c r="H13" t="s">
        <v>14</v>
      </c>
    </row>
    <row r="14" spans="1:8">
      <c r="A14" t="s">
        <v>8</v>
      </c>
      <c r="B14" t="s">
        <v>9</v>
      </c>
      <c r="C14" t="s">
        <v>26</v>
      </c>
      <c r="D14" t="s">
        <v>11</v>
      </c>
      <c r="F14" t="s">
        <v>12</v>
      </c>
      <c r="G14" t="s">
        <v>13</v>
      </c>
      <c r="H14" t="s">
        <v>14</v>
      </c>
    </row>
    <row r="15" spans="1:8">
      <c r="A15" t="s">
        <v>8</v>
      </c>
      <c r="B15" t="s">
        <v>9</v>
      </c>
      <c r="C15" t="s">
        <v>27</v>
      </c>
      <c r="D15" t="s">
        <v>11</v>
      </c>
      <c r="F15" t="s">
        <v>12</v>
      </c>
      <c r="G15" t="s">
        <v>13</v>
      </c>
      <c r="H15" t="s">
        <v>14</v>
      </c>
    </row>
    <row r="16" spans="1:8">
      <c r="A16" t="s">
        <v>8</v>
      </c>
      <c r="B16" t="s">
        <v>9</v>
      </c>
      <c r="C16" t="s">
        <v>28</v>
      </c>
      <c r="D16" t="s">
        <v>11</v>
      </c>
      <c r="F16" t="s">
        <v>12</v>
      </c>
      <c r="G16" t="s">
        <v>13</v>
      </c>
      <c r="H16" t="s">
        <v>14</v>
      </c>
    </row>
    <row r="17" spans="1:8">
      <c r="A17" t="s">
        <v>8</v>
      </c>
      <c r="B17" t="s">
        <v>9</v>
      </c>
      <c r="C17" t="s">
        <v>29</v>
      </c>
      <c r="D17" t="s">
        <v>11</v>
      </c>
      <c r="F17" t="s">
        <v>12</v>
      </c>
      <c r="G17" t="s">
        <v>13</v>
      </c>
      <c r="H17" t="s">
        <v>14</v>
      </c>
    </row>
    <row r="18" spans="1:8">
      <c r="A18" t="s">
        <v>8</v>
      </c>
      <c r="B18" t="s">
        <v>9</v>
      </c>
      <c r="C18" t="s">
        <v>30</v>
      </c>
      <c r="D18" t="s">
        <v>11</v>
      </c>
      <c r="F18" t="s">
        <v>12</v>
      </c>
      <c r="G18" t="s">
        <v>13</v>
      </c>
      <c r="H18" t="s">
        <v>14</v>
      </c>
    </row>
    <row r="19" spans="1:8">
      <c r="A19" t="s">
        <v>8</v>
      </c>
      <c r="B19" t="s">
        <v>9</v>
      </c>
      <c r="C19" t="s">
        <v>31</v>
      </c>
      <c r="D19" t="s">
        <v>11</v>
      </c>
      <c r="F19" t="s">
        <v>12</v>
      </c>
      <c r="G19" t="s">
        <v>13</v>
      </c>
      <c r="H19" t="s">
        <v>14</v>
      </c>
    </row>
    <row r="20" spans="1:8">
      <c r="A20" t="s">
        <v>8</v>
      </c>
      <c r="B20" t="s">
        <v>9</v>
      </c>
      <c r="C20" t="s">
        <v>32</v>
      </c>
      <c r="D20" t="s">
        <v>11</v>
      </c>
      <c r="F20" t="s">
        <v>12</v>
      </c>
      <c r="G20" t="s">
        <v>13</v>
      </c>
      <c r="H20" t="s">
        <v>14</v>
      </c>
    </row>
    <row r="21" spans="1:8">
      <c r="A21" t="s">
        <v>8</v>
      </c>
      <c r="B21" t="s">
        <v>9</v>
      </c>
      <c r="C21" t="s">
        <v>33</v>
      </c>
      <c r="D21" t="s">
        <v>11</v>
      </c>
      <c r="F21" t="s">
        <v>12</v>
      </c>
      <c r="G21" t="s">
        <v>13</v>
      </c>
      <c r="H21" t="s">
        <v>14</v>
      </c>
    </row>
    <row r="22" spans="1:8">
      <c r="A22" t="s">
        <v>8</v>
      </c>
      <c r="B22" t="s">
        <v>9</v>
      </c>
      <c r="C22" t="s">
        <v>34</v>
      </c>
      <c r="D22" t="s">
        <v>11</v>
      </c>
      <c r="F22" t="s">
        <v>12</v>
      </c>
      <c r="G22" t="s">
        <v>13</v>
      </c>
      <c r="H22" t="s">
        <v>14</v>
      </c>
    </row>
    <row r="23" spans="1:8">
      <c r="A23" t="s">
        <v>8</v>
      </c>
      <c r="B23" t="s">
        <v>9</v>
      </c>
      <c r="C23" t="s">
        <v>35</v>
      </c>
      <c r="D23" t="s">
        <v>11</v>
      </c>
      <c r="F23" t="s">
        <v>12</v>
      </c>
      <c r="G23" t="s">
        <v>13</v>
      </c>
      <c r="H23" t="s">
        <v>14</v>
      </c>
    </row>
    <row r="24" spans="1:8">
      <c r="A24" t="s">
        <v>8</v>
      </c>
      <c r="B24" t="s">
        <v>9</v>
      </c>
      <c r="C24" t="s">
        <v>36</v>
      </c>
      <c r="D24" t="s">
        <v>11</v>
      </c>
      <c r="F24" t="s">
        <v>12</v>
      </c>
      <c r="G24" t="s">
        <v>13</v>
      </c>
      <c r="H24" t="s">
        <v>14</v>
      </c>
    </row>
    <row r="25" spans="1:8">
      <c r="A25" t="s">
        <v>8</v>
      </c>
      <c r="B25" t="s">
        <v>9</v>
      </c>
      <c r="C25" t="s">
        <v>37</v>
      </c>
      <c r="D25" t="s">
        <v>11</v>
      </c>
      <c r="F25" t="s">
        <v>12</v>
      </c>
      <c r="G25" t="s">
        <v>13</v>
      </c>
      <c r="H25" t="s">
        <v>14</v>
      </c>
    </row>
    <row r="26" spans="1:8">
      <c r="A26" t="s">
        <v>8</v>
      </c>
      <c r="B26" t="s">
        <v>9</v>
      </c>
      <c r="C26" t="s">
        <v>38</v>
      </c>
      <c r="D26" t="s">
        <v>11</v>
      </c>
      <c r="F26" t="s">
        <v>12</v>
      </c>
      <c r="G26" t="s">
        <v>13</v>
      </c>
      <c r="H26" t="s">
        <v>14</v>
      </c>
    </row>
    <row r="27" spans="1:8">
      <c r="A27" t="s">
        <v>8</v>
      </c>
      <c r="B27" t="s">
        <v>9</v>
      </c>
      <c r="C27" t="s">
        <v>39</v>
      </c>
      <c r="D27" t="s">
        <v>11</v>
      </c>
      <c r="F27" t="s">
        <v>12</v>
      </c>
      <c r="G27" t="s">
        <v>13</v>
      </c>
      <c r="H27" t="s">
        <v>14</v>
      </c>
    </row>
    <row r="28" spans="1:8">
      <c r="A28" t="s">
        <v>40</v>
      </c>
      <c r="B28" t="s">
        <v>41</v>
      </c>
      <c r="C28" t="s">
        <v>42</v>
      </c>
      <c r="D28" t="s">
        <v>11</v>
      </c>
      <c r="F28" t="s">
        <v>12</v>
      </c>
      <c r="G28" t="s">
        <v>13</v>
      </c>
      <c r="H28" t="s">
        <v>14</v>
      </c>
    </row>
    <row r="29" spans="1:8">
      <c r="A29" t="s">
        <v>40</v>
      </c>
      <c r="B29" t="s">
        <v>41</v>
      </c>
      <c r="C29" t="s">
        <v>43</v>
      </c>
      <c r="D29" t="s">
        <v>11</v>
      </c>
      <c r="F29" t="s">
        <v>12</v>
      </c>
      <c r="G29" t="s">
        <v>13</v>
      </c>
      <c r="H29" t="s">
        <v>14</v>
      </c>
    </row>
    <row r="30" spans="1:8">
      <c r="A30" t="s">
        <v>40</v>
      </c>
      <c r="B30" t="s">
        <v>41</v>
      </c>
      <c r="C30" t="s">
        <v>44</v>
      </c>
      <c r="D30" t="s">
        <v>11</v>
      </c>
      <c r="F30" t="s">
        <v>12</v>
      </c>
      <c r="G30" t="s">
        <v>13</v>
      </c>
      <c r="H30" t="s">
        <v>14</v>
      </c>
    </row>
    <row r="31" spans="1:8">
      <c r="A31" t="s">
        <v>40</v>
      </c>
      <c r="B31" t="s">
        <v>41</v>
      </c>
      <c r="C31" t="s">
        <v>45</v>
      </c>
      <c r="D31" t="s">
        <v>11</v>
      </c>
      <c r="F31" t="s">
        <v>12</v>
      </c>
      <c r="G31" t="s">
        <v>13</v>
      </c>
      <c r="H31" t="s">
        <v>14</v>
      </c>
    </row>
    <row r="32" spans="1:8">
      <c r="A32" t="s">
        <v>40</v>
      </c>
      <c r="B32" t="s">
        <v>41</v>
      </c>
      <c r="C32" t="s">
        <v>46</v>
      </c>
      <c r="D32" t="s">
        <v>11</v>
      </c>
      <c r="F32" t="s">
        <v>12</v>
      </c>
      <c r="G32" t="s">
        <v>13</v>
      </c>
      <c r="H32" t="s">
        <v>14</v>
      </c>
    </row>
    <row r="33" spans="1:8">
      <c r="A33" t="s">
        <v>47</v>
      </c>
      <c r="B33" t="s">
        <v>48</v>
      </c>
      <c r="C33" t="s">
        <v>49</v>
      </c>
      <c r="D33" t="s">
        <v>11</v>
      </c>
      <c r="F33" t="s">
        <v>12</v>
      </c>
      <c r="G33" t="s">
        <v>50</v>
      </c>
      <c r="H33" t="s">
        <v>51</v>
      </c>
    </row>
    <row r="34" spans="1:8">
      <c r="A34" t="s">
        <v>47</v>
      </c>
      <c r="B34" t="s">
        <v>48</v>
      </c>
      <c r="C34" t="s">
        <v>52</v>
      </c>
      <c r="D34" t="s">
        <v>11</v>
      </c>
      <c r="F34" t="s">
        <v>12</v>
      </c>
      <c r="G34" t="s">
        <v>50</v>
      </c>
      <c r="H34" t="s">
        <v>51</v>
      </c>
    </row>
    <row r="35" spans="1:8">
      <c r="A35" t="s">
        <v>47</v>
      </c>
      <c r="B35" t="s">
        <v>48</v>
      </c>
      <c r="C35" t="s">
        <v>53</v>
      </c>
      <c r="D35" t="s">
        <v>11</v>
      </c>
      <c r="F35" t="s">
        <v>12</v>
      </c>
      <c r="G35" t="s">
        <v>50</v>
      </c>
      <c r="H35" t="s">
        <v>51</v>
      </c>
    </row>
    <row r="36" spans="1:8">
      <c r="A36" t="s">
        <v>47</v>
      </c>
      <c r="B36" t="s">
        <v>48</v>
      </c>
      <c r="C36" t="s">
        <v>54</v>
      </c>
      <c r="D36" t="s">
        <v>11</v>
      </c>
      <c r="F36" t="s">
        <v>12</v>
      </c>
      <c r="G36" t="s">
        <v>50</v>
      </c>
      <c r="H36" t="s">
        <v>51</v>
      </c>
    </row>
    <row r="37" spans="1:8">
      <c r="A37" t="s">
        <v>47</v>
      </c>
      <c r="B37" t="s">
        <v>48</v>
      </c>
      <c r="C37" t="s">
        <v>55</v>
      </c>
      <c r="D37" t="s">
        <v>11</v>
      </c>
      <c r="F37" t="s">
        <v>12</v>
      </c>
      <c r="G37" t="s">
        <v>50</v>
      </c>
      <c r="H37" t="s">
        <v>51</v>
      </c>
    </row>
    <row r="38" spans="1:8">
      <c r="A38" t="s">
        <v>47</v>
      </c>
      <c r="B38" t="s">
        <v>48</v>
      </c>
      <c r="C38" t="s">
        <v>56</v>
      </c>
      <c r="D38" t="s">
        <v>11</v>
      </c>
      <c r="F38" t="s">
        <v>12</v>
      </c>
      <c r="G38" t="s">
        <v>50</v>
      </c>
      <c r="H38" t="s">
        <v>51</v>
      </c>
    </row>
    <row r="39" spans="1:8">
      <c r="A39" t="s">
        <v>47</v>
      </c>
      <c r="B39" t="s">
        <v>48</v>
      </c>
      <c r="C39" t="s">
        <v>57</v>
      </c>
      <c r="D39" t="s">
        <v>11</v>
      </c>
      <c r="F39" t="s">
        <v>12</v>
      </c>
      <c r="G39" t="s">
        <v>50</v>
      </c>
      <c r="H39" t="s">
        <v>51</v>
      </c>
    </row>
    <row r="40" spans="1:8">
      <c r="A40" t="s">
        <v>47</v>
      </c>
      <c r="B40" t="s">
        <v>48</v>
      </c>
      <c r="C40" t="s">
        <v>58</v>
      </c>
      <c r="D40" t="s">
        <v>11</v>
      </c>
      <c r="F40" t="s">
        <v>12</v>
      </c>
      <c r="G40" t="s">
        <v>50</v>
      </c>
      <c r="H40" t="s">
        <v>51</v>
      </c>
    </row>
    <row r="41" spans="1:8">
      <c r="A41" t="s">
        <v>47</v>
      </c>
      <c r="B41" t="s">
        <v>48</v>
      </c>
      <c r="C41" t="s">
        <v>59</v>
      </c>
      <c r="D41" t="s">
        <v>11</v>
      </c>
      <c r="F41" t="s">
        <v>12</v>
      </c>
      <c r="G41" t="s">
        <v>50</v>
      </c>
      <c r="H41" t="s">
        <v>51</v>
      </c>
    </row>
    <row r="42" spans="1:8">
      <c r="A42" t="s">
        <v>47</v>
      </c>
      <c r="B42" t="s">
        <v>48</v>
      </c>
      <c r="C42" t="s">
        <v>60</v>
      </c>
      <c r="D42" t="s">
        <v>11</v>
      </c>
      <c r="F42" t="s">
        <v>12</v>
      </c>
      <c r="G42" t="s">
        <v>50</v>
      </c>
      <c r="H42" t="s">
        <v>51</v>
      </c>
    </row>
    <row r="43" spans="1:8">
      <c r="A43" t="s">
        <v>47</v>
      </c>
      <c r="B43" t="s">
        <v>48</v>
      </c>
      <c r="C43" t="s">
        <v>61</v>
      </c>
      <c r="D43" t="s">
        <v>11</v>
      </c>
      <c r="F43" t="s">
        <v>12</v>
      </c>
      <c r="G43" t="s">
        <v>50</v>
      </c>
      <c r="H43" t="s">
        <v>51</v>
      </c>
    </row>
    <row r="44" spans="1:8">
      <c r="A44" t="s">
        <v>47</v>
      </c>
      <c r="B44" t="s">
        <v>48</v>
      </c>
      <c r="C44" t="s">
        <v>62</v>
      </c>
      <c r="D44" t="s">
        <v>11</v>
      </c>
      <c r="F44" t="s">
        <v>12</v>
      </c>
      <c r="G44" t="s">
        <v>50</v>
      </c>
      <c r="H44" t="s">
        <v>51</v>
      </c>
    </row>
    <row r="45" spans="1:8">
      <c r="A45" t="s">
        <v>47</v>
      </c>
      <c r="B45" t="s">
        <v>48</v>
      </c>
      <c r="C45" t="s">
        <v>63</v>
      </c>
      <c r="D45" t="s">
        <v>11</v>
      </c>
      <c r="F45" t="s">
        <v>64</v>
      </c>
      <c r="G45" t="s">
        <v>65</v>
      </c>
      <c r="H45" t="s">
        <v>12</v>
      </c>
    </row>
    <row r="46" spans="1:8">
      <c r="A46" t="s">
        <v>47</v>
      </c>
      <c r="B46" t="s">
        <v>48</v>
      </c>
      <c r="C46" t="s">
        <v>66</v>
      </c>
      <c r="D46" t="s">
        <v>11</v>
      </c>
      <c r="F46" t="s">
        <v>12</v>
      </c>
      <c r="G46" t="s">
        <v>50</v>
      </c>
      <c r="H46" t="s">
        <v>51</v>
      </c>
    </row>
    <row r="47" spans="1:8">
      <c r="A47" t="s">
        <v>47</v>
      </c>
      <c r="B47" t="s">
        <v>48</v>
      </c>
      <c r="C47" t="s">
        <v>67</v>
      </c>
      <c r="D47" t="s">
        <v>11</v>
      </c>
      <c r="F47" t="s">
        <v>12</v>
      </c>
      <c r="G47" t="s">
        <v>50</v>
      </c>
      <c r="H47" t="s">
        <v>51</v>
      </c>
    </row>
    <row r="48" spans="1:8">
      <c r="A48" t="s">
        <v>47</v>
      </c>
      <c r="B48" t="s">
        <v>48</v>
      </c>
      <c r="C48" t="s">
        <v>68</v>
      </c>
      <c r="D48" t="s">
        <v>11</v>
      </c>
      <c r="F48" t="s">
        <v>12</v>
      </c>
      <c r="G48" t="s">
        <v>50</v>
      </c>
      <c r="H48" t="s">
        <v>51</v>
      </c>
    </row>
    <row r="49" spans="1:8">
      <c r="A49" t="s">
        <v>47</v>
      </c>
      <c r="B49" t="s">
        <v>48</v>
      </c>
      <c r="C49" t="s">
        <v>69</v>
      </c>
      <c r="D49" t="s">
        <v>11</v>
      </c>
      <c r="F49" t="s">
        <v>12</v>
      </c>
      <c r="G49" t="s">
        <v>50</v>
      </c>
      <c r="H49" t="s">
        <v>51</v>
      </c>
    </row>
    <row r="50" spans="1:8">
      <c r="A50" t="s">
        <v>47</v>
      </c>
      <c r="B50" t="s">
        <v>48</v>
      </c>
      <c r="C50" t="s">
        <v>70</v>
      </c>
      <c r="D50" t="s">
        <v>11</v>
      </c>
      <c r="F50" t="s">
        <v>12</v>
      </c>
      <c r="G50" t="s">
        <v>50</v>
      </c>
      <c r="H50" t="s">
        <v>51</v>
      </c>
    </row>
    <row r="51" spans="1:8">
      <c r="A51" t="s">
        <v>47</v>
      </c>
      <c r="B51" t="s">
        <v>48</v>
      </c>
      <c r="C51" t="s">
        <v>71</v>
      </c>
      <c r="D51" t="s">
        <v>11</v>
      </c>
      <c r="F51" t="s">
        <v>12</v>
      </c>
      <c r="G51" t="s">
        <v>50</v>
      </c>
      <c r="H51" t="s">
        <v>51</v>
      </c>
    </row>
    <row r="52" spans="1:8">
      <c r="A52" t="s">
        <v>47</v>
      </c>
      <c r="B52" t="s">
        <v>48</v>
      </c>
      <c r="C52" t="s">
        <v>72</v>
      </c>
      <c r="D52" t="s">
        <v>11</v>
      </c>
      <c r="F52" t="s">
        <v>12</v>
      </c>
      <c r="G52" t="s">
        <v>50</v>
      </c>
      <c r="H52" t="s">
        <v>51</v>
      </c>
    </row>
    <row r="53" spans="1:8">
      <c r="A53" t="s">
        <v>47</v>
      </c>
      <c r="B53" t="s">
        <v>48</v>
      </c>
      <c r="C53" t="s">
        <v>73</v>
      </c>
      <c r="D53" t="s">
        <v>11</v>
      </c>
      <c r="F53" t="s">
        <v>12</v>
      </c>
      <c r="G53" t="s">
        <v>50</v>
      </c>
      <c r="H53" t="s">
        <v>51</v>
      </c>
    </row>
    <row r="54" spans="1:8">
      <c r="A54" t="s">
        <v>47</v>
      </c>
      <c r="B54" t="s">
        <v>48</v>
      </c>
      <c r="C54" t="s">
        <v>74</v>
      </c>
      <c r="D54" t="s">
        <v>11</v>
      </c>
      <c r="F54" t="s">
        <v>12</v>
      </c>
      <c r="G54" t="s">
        <v>50</v>
      </c>
      <c r="H54" t="s">
        <v>51</v>
      </c>
    </row>
    <row r="55" spans="1:8">
      <c r="A55" t="s">
        <v>47</v>
      </c>
      <c r="B55" t="s">
        <v>48</v>
      </c>
      <c r="C55" t="s">
        <v>75</v>
      </c>
      <c r="D55" t="s">
        <v>11</v>
      </c>
      <c r="F55" t="s">
        <v>12</v>
      </c>
      <c r="G55" t="s">
        <v>50</v>
      </c>
      <c r="H55" t="s">
        <v>51</v>
      </c>
    </row>
    <row r="56" spans="1:8">
      <c r="A56" t="s">
        <v>47</v>
      </c>
      <c r="B56" t="s">
        <v>48</v>
      </c>
      <c r="C56" t="s">
        <v>76</v>
      </c>
      <c r="D56" t="s">
        <v>11</v>
      </c>
      <c r="F56" t="s">
        <v>12</v>
      </c>
      <c r="G56" t="s">
        <v>50</v>
      </c>
      <c r="H56" t="s">
        <v>51</v>
      </c>
    </row>
    <row r="57" spans="1:8">
      <c r="A57" t="s">
        <v>47</v>
      </c>
      <c r="B57" t="s">
        <v>48</v>
      </c>
      <c r="C57" t="s">
        <v>77</v>
      </c>
      <c r="D57" t="s">
        <v>11</v>
      </c>
      <c r="F57" t="s">
        <v>12</v>
      </c>
      <c r="G57" t="s">
        <v>50</v>
      </c>
      <c r="H57" t="s">
        <v>51</v>
      </c>
    </row>
    <row r="58" spans="1:8">
      <c r="A58" t="s">
        <v>47</v>
      </c>
      <c r="B58" t="s">
        <v>48</v>
      </c>
      <c r="C58" t="s">
        <v>78</v>
      </c>
      <c r="D58" t="s">
        <v>11</v>
      </c>
      <c r="F58" t="s">
        <v>12</v>
      </c>
      <c r="G58" t="s">
        <v>50</v>
      </c>
      <c r="H58" t="s">
        <v>51</v>
      </c>
    </row>
    <row r="59" spans="1:8">
      <c r="A59" t="s">
        <v>47</v>
      </c>
      <c r="B59" t="s">
        <v>48</v>
      </c>
      <c r="C59" t="s">
        <v>79</v>
      </c>
      <c r="D59" t="s">
        <v>11</v>
      </c>
      <c r="F59" t="s">
        <v>12</v>
      </c>
      <c r="G59" t="s">
        <v>50</v>
      </c>
      <c r="H59" t="s">
        <v>51</v>
      </c>
    </row>
    <row r="60" spans="1:8">
      <c r="A60" t="s">
        <v>47</v>
      </c>
      <c r="B60" t="s">
        <v>48</v>
      </c>
      <c r="C60" t="s">
        <v>80</v>
      </c>
      <c r="D60" t="s">
        <v>11</v>
      </c>
      <c r="F60" t="s">
        <v>12</v>
      </c>
      <c r="G60" t="s">
        <v>50</v>
      </c>
      <c r="H60" t="s">
        <v>51</v>
      </c>
    </row>
    <row r="61" spans="1:8">
      <c r="A61" t="s">
        <v>47</v>
      </c>
      <c r="B61" t="s">
        <v>48</v>
      </c>
      <c r="C61" t="s">
        <v>81</v>
      </c>
      <c r="D61" t="s">
        <v>11</v>
      </c>
      <c r="F61" t="s">
        <v>12</v>
      </c>
      <c r="G61" t="s">
        <v>50</v>
      </c>
      <c r="H61" t="s">
        <v>51</v>
      </c>
    </row>
    <row r="62" spans="1:8">
      <c r="A62" t="s">
        <v>47</v>
      </c>
      <c r="B62" t="s">
        <v>48</v>
      </c>
      <c r="C62" t="s">
        <v>82</v>
      </c>
      <c r="D62" t="s">
        <v>11</v>
      </c>
      <c r="F62" t="s">
        <v>12</v>
      </c>
      <c r="G62" t="s">
        <v>50</v>
      </c>
      <c r="H62" t="s">
        <v>51</v>
      </c>
    </row>
    <row r="63" spans="1:8">
      <c r="A63" t="s">
        <v>47</v>
      </c>
      <c r="B63" t="s">
        <v>48</v>
      </c>
      <c r="C63" t="s">
        <v>83</v>
      </c>
      <c r="D63" t="s">
        <v>11</v>
      </c>
      <c r="F63" t="s">
        <v>12</v>
      </c>
      <c r="G63" t="s">
        <v>50</v>
      </c>
      <c r="H63" t="s">
        <v>51</v>
      </c>
    </row>
    <row r="64" spans="1:8">
      <c r="A64" t="s">
        <v>47</v>
      </c>
      <c r="B64" t="s">
        <v>48</v>
      </c>
      <c r="C64" t="s">
        <v>84</v>
      </c>
      <c r="D64" t="s">
        <v>11</v>
      </c>
      <c r="F64" t="s">
        <v>12</v>
      </c>
      <c r="G64" t="s">
        <v>50</v>
      </c>
      <c r="H64" t="s">
        <v>51</v>
      </c>
    </row>
    <row r="65" spans="1:8">
      <c r="A65" t="s">
        <v>47</v>
      </c>
      <c r="B65" t="s">
        <v>48</v>
      </c>
      <c r="C65" t="s">
        <v>85</v>
      </c>
      <c r="D65" t="s">
        <v>11</v>
      </c>
      <c r="F65" t="s">
        <v>12</v>
      </c>
      <c r="G65" t="s">
        <v>50</v>
      </c>
      <c r="H65" t="s">
        <v>51</v>
      </c>
    </row>
    <row r="66" spans="1:8">
      <c r="A66" t="s">
        <v>47</v>
      </c>
      <c r="B66" t="s">
        <v>48</v>
      </c>
      <c r="C66" t="s">
        <v>86</v>
      </c>
      <c r="D66" t="s">
        <v>11</v>
      </c>
      <c r="F66" t="s">
        <v>12</v>
      </c>
      <c r="G66" t="s">
        <v>50</v>
      </c>
      <c r="H66" t="s">
        <v>51</v>
      </c>
    </row>
    <row r="67" spans="1:8">
      <c r="A67" t="s">
        <v>47</v>
      </c>
      <c r="B67" t="s">
        <v>48</v>
      </c>
      <c r="C67" t="s">
        <v>87</v>
      </c>
      <c r="D67" t="s">
        <v>11</v>
      </c>
      <c r="F67" t="s">
        <v>12</v>
      </c>
      <c r="G67" t="s">
        <v>50</v>
      </c>
      <c r="H67" t="s">
        <v>51</v>
      </c>
    </row>
    <row r="68" spans="1:8">
      <c r="A68" t="s">
        <v>47</v>
      </c>
      <c r="B68" t="s">
        <v>48</v>
      </c>
      <c r="C68" t="s">
        <v>88</v>
      </c>
      <c r="D68" t="s">
        <v>11</v>
      </c>
      <c r="F68" t="s">
        <v>12</v>
      </c>
      <c r="G68" t="s">
        <v>50</v>
      </c>
      <c r="H68" t="s">
        <v>51</v>
      </c>
    </row>
    <row r="69" spans="1:8">
      <c r="A69" t="s">
        <v>47</v>
      </c>
      <c r="B69" t="s">
        <v>48</v>
      </c>
      <c r="C69" t="s">
        <v>89</v>
      </c>
      <c r="D69" t="s">
        <v>11</v>
      </c>
      <c r="F69" t="s">
        <v>12</v>
      </c>
      <c r="G69" t="s">
        <v>50</v>
      </c>
      <c r="H69" t="s">
        <v>51</v>
      </c>
    </row>
    <row r="70" spans="1:8">
      <c r="A70" t="s">
        <v>90</v>
      </c>
      <c r="B70" t="s">
        <v>91</v>
      </c>
      <c r="C70" t="s">
        <v>92</v>
      </c>
      <c r="D70" t="s">
        <v>11</v>
      </c>
    </row>
    <row r="71" spans="1:8">
      <c r="A71" t="s">
        <v>90</v>
      </c>
      <c r="B71" t="s">
        <v>91</v>
      </c>
      <c r="C71" t="s">
        <v>93</v>
      </c>
      <c r="D71" t="s">
        <v>11</v>
      </c>
    </row>
    <row r="72" spans="1:8">
      <c r="A72" t="s">
        <v>90</v>
      </c>
      <c r="B72" t="s">
        <v>91</v>
      </c>
      <c r="C72" t="s">
        <v>94</v>
      </c>
      <c r="D72" t="s">
        <v>11</v>
      </c>
    </row>
    <row r="73" spans="1:8">
      <c r="A73" t="s">
        <v>90</v>
      </c>
      <c r="B73" t="s">
        <v>91</v>
      </c>
      <c r="C73" t="s">
        <v>95</v>
      </c>
      <c r="D73" t="s">
        <v>11</v>
      </c>
    </row>
    <row r="74" spans="1:8">
      <c r="A74" t="s">
        <v>96</v>
      </c>
      <c r="B74" t="s">
        <v>97</v>
      </c>
      <c r="C74" t="s">
        <v>98</v>
      </c>
      <c r="D74" t="s">
        <v>99</v>
      </c>
      <c r="H74" t="s">
        <v>100</v>
      </c>
    </row>
    <row r="75" spans="1:8">
      <c r="A75" t="s">
        <v>96</v>
      </c>
      <c r="B75" t="s">
        <v>97</v>
      </c>
      <c r="C75" t="s">
        <v>101</v>
      </c>
      <c r="D75" t="s">
        <v>99</v>
      </c>
      <c r="H75" t="s">
        <v>100</v>
      </c>
    </row>
    <row r="76" spans="1:8">
      <c r="A76" t="s">
        <v>96</v>
      </c>
      <c r="B76" t="s">
        <v>97</v>
      </c>
      <c r="C76" t="s">
        <v>102</v>
      </c>
      <c r="D76" t="s">
        <v>99</v>
      </c>
      <c r="H76" t="s">
        <v>100</v>
      </c>
    </row>
    <row r="77" spans="1:8">
      <c r="A77" t="s">
        <v>96</v>
      </c>
      <c r="B77" t="s">
        <v>97</v>
      </c>
      <c r="C77" t="s">
        <v>103</v>
      </c>
      <c r="D77" t="s">
        <v>99</v>
      </c>
      <c r="H77" t="s">
        <v>100</v>
      </c>
    </row>
    <row r="78" spans="1:8">
      <c r="A78" t="s">
        <v>96</v>
      </c>
      <c r="B78" t="s">
        <v>97</v>
      </c>
      <c r="C78" t="s">
        <v>104</v>
      </c>
      <c r="D78" t="s">
        <v>99</v>
      </c>
      <c r="H78" t="s">
        <v>100</v>
      </c>
    </row>
    <row r="79" spans="1:8">
      <c r="A79" t="s">
        <v>96</v>
      </c>
      <c r="B79" t="s">
        <v>97</v>
      </c>
      <c r="C79" t="s">
        <v>105</v>
      </c>
      <c r="D79" t="s">
        <v>99</v>
      </c>
      <c r="H79" t="s">
        <v>100</v>
      </c>
    </row>
    <row r="80" spans="1:8">
      <c r="A80" t="s">
        <v>96</v>
      </c>
      <c r="B80" t="s">
        <v>97</v>
      </c>
      <c r="C80" t="s">
        <v>106</v>
      </c>
      <c r="D80" t="s">
        <v>99</v>
      </c>
      <c r="H80" t="s">
        <v>100</v>
      </c>
    </row>
    <row r="81" spans="1:8">
      <c r="A81" t="s">
        <v>107</v>
      </c>
      <c r="B81" t="s">
        <v>108</v>
      </c>
      <c r="C81" t="s">
        <v>109</v>
      </c>
      <c r="D81" t="s">
        <v>99</v>
      </c>
    </row>
    <row r="82" spans="1:8">
      <c r="A82" t="s">
        <v>110</v>
      </c>
      <c r="B82" t="s">
        <v>108</v>
      </c>
      <c r="C82" t="s">
        <v>111</v>
      </c>
      <c r="D82" t="s">
        <v>99</v>
      </c>
    </row>
    <row r="83" spans="1:8">
      <c r="A83" t="s">
        <v>112</v>
      </c>
      <c r="B83" t="s">
        <v>113</v>
      </c>
      <c r="C83" t="s">
        <v>114</v>
      </c>
      <c r="D83" t="s">
        <v>99</v>
      </c>
      <c r="E83" t="s">
        <v>115</v>
      </c>
      <c r="H83" t="s">
        <v>116</v>
      </c>
    </row>
    <row r="84" spans="1:8">
      <c r="A84" t="s">
        <v>112</v>
      </c>
      <c r="B84" t="s">
        <v>113</v>
      </c>
      <c r="C84" t="s">
        <v>117</v>
      </c>
      <c r="D84" t="s">
        <v>99</v>
      </c>
      <c r="E84" t="s">
        <v>115</v>
      </c>
      <c r="H84" t="s">
        <v>116</v>
      </c>
    </row>
    <row r="85" spans="1:8">
      <c r="A85" t="s">
        <v>118</v>
      </c>
      <c r="B85" t="s">
        <v>119</v>
      </c>
      <c r="C85" t="s">
        <v>120</v>
      </c>
      <c r="D85" t="s">
        <v>99</v>
      </c>
      <c r="E85" t="s">
        <v>121</v>
      </c>
      <c r="H85" t="s">
        <v>122</v>
      </c>
    </row>
    <row r="86" spans="1:8">
      <c r="A86" t="s">
        <v>123</v>
      </c>
      <c r="B86" t="s">
        <v>124</v>
      </c>
      <c r="C86" t="s">
        <v>125</v>
      </c>
      <c r="D86" t="s">
        <v>11</v>
      </c>
      <c r="H86" t="s">
        <v>126</v>
      </c>
    </row>
    <row r="87" spans="1:8">
      <c r="A87" t="s">
        <v>123</v>
      </c>
      <c r="B87" t="s">
        <v>124</v>
      </c>
      <c r="C87" t="s">
        <v>127</v>
      </c>
      <c r="D87" t="s">
        <v>11</v>
      </c>
      <c r="H87" t="s">
        <v>126</v>
      </c>
    </row>
    <row r="88" spans="1:8">
      <c r="A88" t="s">
        <v>123</v>
      </c>
      <c r="B88" t="s">
        <v>124</v>
      </c>
      <c r="C88" t="s">
        <v>128</v>
      </c>
      <c r="D88" t="s">
        <v>11</v>
      </c>
      <c r="H88" t="s">
        <v>126</v>
      </c>
    </row>
    <row r="89" spans="1:8">
      <c r="A89" t="s">
        <v>123</v>
      </c>
      <c r="B89" t="s">
        <v>124</v>
      </c>
      <c r="C89" t="s">
        <v>129</v>
      </c>
      <c r="D89" t="s">
        <v>11</v>
      </c>
      <c r="H89" t="s">
        <v>126</v>
      </c>
    </row>
    <row r="90" spans="1:8">
      <c r="A90" t="s">
        <v>123</v>
      </c>
      <c r="B90" t="s">
        <v>124</v>
      </c>
      <c r="C90" t="s">
        <v>130</v>
      </c>
      <c r="D90" t="s">
        <v>11</v>
      </c>
      <c r="H90" t="s">
        <v>126</v>
      </c>
    </row>
    <row r="91" spans="1:8">
      <c r="A91" t="s">
        <v>123</v>
      </c>
      <c r="B91" t="s">
        <v>124</v>
      </c>
      <c r="C91" t="s">
        <v>131</v>
      </c>
      <c r="D91" t="s">
        <v>11</v>
      </c>
      <c r="H91" t="s">
        <v>126</v>
      </c>
    </row>
    <row r="92" spans="1:8">
      <c r="A92" t="s">
        <v>123</v>
      </c>
      <c r="B92" t="s">
        <v>124</v>
      </c>
      <c r="C92" t="s">
        <v>132</v>
      </c>
      <c r="D92" t="s">
        <v>11</v>
      </c>
      <c r="H92" t="s">
        <v>126</v>
      </c>
    </row>
    <row r="93" spans="1:8">
      <c r="A93" t="s">
        <v>123</v>
      </c>
      <c r="B93" t="s">
        <v>124</v>
      </c>
      <c r="C93" t="s">
        <v>133</v>
      </c>
      <c r="D93" t="s">
        <v>11</v>
      </c>
      <c r="H93" t="s">
        <v>126</v>
      </c>
    </row>
    <row r="94" spans="1:8">
      <c r="A94" t="s">
        <v>118</v>
      </c>
      <c r="B94" t="s">
        <v>134</v>
      </c>
      <c r="C94" t="s">
        <v>135</v>
      </c>
      <c r="D94" t="s">
        <v>99</v>
      </c>
      <c r="E94" t="s">
        <v>136</v>
      </c>
      <c r="H94" t="s">
        <v>137</v>
      </c>
    </row>
    <row r="95" spans="1:8">
      <c r="A95" t="s">
        <v>138</v>
      </c>
      <c r="B95" t="s">
        <v>139</v>
      </c>
      <c r="C95" t="s">
        <v>140</v>
      </c>
      <c r="D95" t="s">
        <v>11</v>
      </c>
      <c r="F95" t="s">
        <v>141</v>
      </c>
      <c r="G95" t="s">
        <v>142</v>
      </c>
      <c r="H95" t="s">
        <v>143</v>
      </c>
    </row>
    <row r="96" spans="1:8">
      <c r="A96" t="s">
        <v>138</v>
      </c>
      <c r="B96" t="s">
        <v>139</v>
      </c>
      <c r="C96" t="s">
        <v>144</v>
      </c>
      <c r="D96" t="s">
        <v>11</v>
      </c>
      <c r="F96" t="s">
        <v>141</v>
      </c>
      <c r="G96" t="s">
        <v>142</v>
      </c>
      <c r="H96" t="s">
        <v>143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8"/>
  <sheetViews>
    <sheetView workbookViewId="0">
      <selection activeCell="K3" sqref="K3"/>
    </sheetView>
  </sheetViews>
  <sheetFormatPr defaultColWidth="9" defaultRowHeight="14.4"/>
  <cols>
    <col min="1" max="1" width="14.6640625" customWidth="1"/>
    <col min="2" max="2" width="6.5546875" customWidth="1"/>
    <col min="3" max="3" width="6.33203125" customWidth="1"/>
    <col min="4" max="4" width="11.44140625" customWidth="1"/>
    <col min="5" max="6" width="10.6640625" customWidth="1"/>
    <col min="7" max="7" width="11.33203125" customWidth="1"/>
    <col min="8" max="8" width="175.109375" customWidth="1"/>
    <col min="11" max="11" width="32.44140625" customWidth="1"/>
    <col min="12" max="12" width="33" customWidth="1"/>
  </cols>
  <sheetData>
    <row r="1" spans="1:12">
      <c r="A1" t="s">
        <v>271</v>
      </c>
      <c r="B1" t="s">
        <v>267</v>
      </c>
      <c r="C1" t="s">
        <v>272</v>
      </c>
      <c r="D1" t="s">
        <v>273</v>
      </c>
      <c r="E1" t="s">
        <v>274</v>
      </c>
      <c r="F1" t="s">
        <v>275</v>
      </c>
      <c r="H1" t="s">
        <v>263</v>
      </c>
      <c r="I1" t="s">
        <v>276</v>
      </c>
      <c r="K1" t="s">
        <v>277</v>
      </c>
      <c r="L1" t="s">
        <v>278</v>
      </c>
    </row>
    <row r="2" spans="1:12">
      <c r="A2">
        <v>1</v>
      </c>
      <c r="B2">
        <v>1</v>
      </c>
      <c r="C2">
        <v>101</v>
      </c>
      <c r="D2">
        <v>83</v>
      </c>
      <c r="E2" s="4">
        <v>44114</v>
      </c>
      <c r="F2" s="4">
        <v>44285</v>
      </c>
      <c r="H2" t="str">
        <f>"INSERT INTO "&amp;$I$1&amp;"("&amp;$A$1&amp;","&amp;$B$1&amp;","&amp;$C$1&amp;","&amp;$D$1&amp;","&amp;$E$1&amp;", "&amp;$F$1&amp;") values ("&amp;A2&amp;","&amp;B2&amp;","&amp;C2&amp;","&amp;D2&amp;","&amp;K2&amp;","&amp;L2&amp;");"</f>
        <v>INSERT INTO InstalledCrop(installedCropId,cropId,plotId,operationId,initialDate, finalDate) values (1,1,101,83,TO_DATE('10/10/2020','DD/MM/YYYY'),TO_DATE('30/03/2021','DD/MM/YYYY'));</v>
      </c>
      <c r="K2" t="str">
        <f>IF(ISBLANK(E2),"NULL","TO_DATE('"&amp;TEXT(E2,"dd/mm/aaaa")&amp;"','DD/MM/YYYY')")</f>
        <v>TO_DATE('10/10/2020','DD/MM/YYYY')</v>
      </c>
      <c r="L2" t="str">
        <f>IF(ISBLANK(F2),"NULL","TO_DATE('"&amp;TEXT(F2,"dd/mm/aaaa")&amp;"','DD/MM/YYYY')")</f>
        <v>TO_DATE('30/03/2021','DD/MM/YYYY')</v>
      </c>
    </row>
    <row r="3" spans="1:12">
      <c r="A3">
        <v>2</v>
      </c>
      <c r="B3">
        <v>2</v>
      </c>
      <c r="C3">
        <v>101</v>
      </c>
      <c r="D3">
        <v>124</v>
      </c>
      <c r="E3" s="4">
        <v>44296</v>
      </c>
      <c r="F3" s="4">
        <v>44420</v>
      </c>
      <c r="H3" t="str">
        <f t="shared" ref="H3:H28" si="0">"INSERT INTO "&amp;$I$1&amp;"("&amp;$A$1&amp;","&amp;$B$1&amp;","&amp;$C$1&amp;","&amp;$D$1&amp;","&amp;$E$1&amp;", "&amp;$F$1&amp;") values ("&amp;A3&amp;","&amp;B3&amp;","&amp;C3&amp;","&amp;D3&amp;","&amp;K3&amp;","&amp;L3&amp;");"</f>
        <v>INSERT INTO InstalledCrop(installedCropId,cropId,plotId,operationId,initialDate, finalDate) values (2,2,101,124,TO_DATE('10/04/2021','DD/MM/YYYY'),TO_DATE('12/08/2021','DD/MM/YYYY'));</v>
      </c>
      <c r="K3" t="str">
        <f t="shared" ref="K3:K28" si="1">IF(ISBLANK(E3),"NULL","TO_DATE('"&amp;TEXT(E3,"dd/mm/aaaa")&amp;"','DD/MM/YYYY')")</f>
        <v>TO_DATE('10/04/2021','DD/MM/YYYY')</v>
      </c>
      <c r="L3" t="str">
        <f t="shared" ref="L3:L28" si="2">IF(ISBLANK(F3),"NULL","TO_DATE('"&amp;TEXT(F3,"dd/mm/aaaa")&amp;"','DD/MM/YYYY')")</f>
        <v>TO_DATE('12/08/2021','DD/MM/YYYY')</v>
      </c>
    </row>
    <row r="4" spans="1:12">
      <c r="A4">
        <v>3</v>
      </c>
      <c r="B4">
        <v>1</v>
      </c>
      <c r="C4">
        <v>101</v>
      </c>
      <c r="D4">
        <v>134</v>
      </c>
      <c r="E4" s="4">
        <v>44472</v>
      </c>
      <c r="F4" s="4">
        <v>44656</v>
      </c>
      <c r="H4" t="str">
        <f t="shared" si="0"/>
        <v>INSERT INTO InstalledCrop(installedCropId,cropId,plotId,operationId,initialDate, finalDate) values (3,1,101,134,TO_DATE('03/10/2021','DD/MM/YYYY'),TO_DATE('05/04/2022','DD/MM/YYYY'));</v>
      </c>
      <c r="K4" t="str">
        <f t="shared" si="1"/>
        <v>TO_DATE('03/10/2021','DD/MM/YYYY')</v>
      </c>
      <c r="L4" t="str">
        <f t="shared" si="2"/>
        <v>TO_DATE('05/04/2022','DD/MM/YYYY')</v>
      </c>
    </row>
    <row r="5" spans="1:12">
      <c r="A5">
        <v>4</v>
      </c>
      <c r="B5">
        <v>2</v>
      </c>
      <c r="C5">
        <v>101</v>
      </c>
      <c r="D5">
        <v>156</v>
      </c>
      <c r="E5" s="4">
        <v>44666</v>
      </c>
      <c r="F5" s="4">
        <v>44794</v>
      </c>
      <c r="H5" t="str">
        <f t="shared" si="0"/>
        <v>INSERT INTO InstalledCrop(installedCropId,cropId,plotId,operationId,initialDate, finalDate) values (4,2,101,156,TO_DATE('15/04/2022','DD/MM/YYYY'),TO_DATE('21/08/2022','DD/MM/YYYY'));</v>
      </c>
      <c r="K5" t="str">
        <f t="shared" si="1"/>
        <v>TO_DATE('15/04/2022','DD/MM/YYYY')</v>
      </c>
      <c r="L5" t="str">
        <f t="shared" si="2"/>
        <v>TO_DATE('21/08/2022','DD/MM/YYYY')</v>
      </c>
    </row>
    <row r="6" spans="1:12">
      <c r="A6">
        <v>5</v>
      </c>
      <c r="B6">
        <v>3</v>
      </c>
      <c r="C6">
        <v>103</v>
      </c>
      <c r="D6">
        <v>64</v>
      </c>
      <c r="E6" s="4">
        <v>43926</v>
      </c>
      <c r="F6" s="4">
        <v>44063</v>
      </c>
      <c r="H6" t="str">
        <f t="shared" si="0"/>
        <v>INSERT INTO InstalledCrop(installedCropId,cropId,plotId,operationId,initialDate, finalDate) values (5,3,103,64,TO_DATE('05/04/2020','DD/MM/YYYY'),TO_DATE('20/08/2020','DD/MM/YYYY'));</v>
      </c>
      <c r="K6" t="str">
        <f t="shared" si="1"/>
        <v>TO_DATE('05/04/2020','DD/MM/YYYY')</v>
      </c>
      <c r="L6" t="str">
        <f t="shared" si="2"/>
        <v>TO_DATE('20/08/2020','DD/MM/YYYY')</v>
      </c>
    </row>
    <row r="7" spans="1:12">
      <c r="A7">
        <v>6</v>
      </c>
      <c r="B7">
        <v>1</v>
      </c>
      <c r="C7">
        <v>103</v>
      </c>
      <c r="D7">
        <v>84</v>
      </c>
      <c r="E7" s="4">
        <v>44116</v>
      </c>
      <c r="F7" s="4">
        <v>44270</v>
      </c>
      <c r="H7" t="str">
        <f t="shared" si="0"/>
        <v>INSERT INTO InstalledCrop(installedCropId,cropId,plotId,operationId,initialDate, finalDate) values (6,1,103,84,TO_DATE('12/10/2020','DD/MM/YYYY'),TO_DATE('15/03/2021','DD/MM/YYYY'));</v>
      </c>
      <c r="K7" t="str">
        <f t="shared" si="1"/>
        <v>TO_DATE('12/10/2020','DD/MM/YYYY')</v>
      </c>
      <c r="L7" t="str">
        <f t="shared" si="2"/>
        <v>TO_DATE('15/03/2021','DD/MM/YYYY')</v>
      </c>
    </row>
    <row r="8" spans="1:12">
      <c r="A8">
        <v>7</v>
      </c>
      <c r="B8">
        <v>3</v>
      </c>
      <c r="C8">
        <v>103</v>
      </c>
      <c r="D8">
        <v>103</v>
      </c>
      <c r="E8" s="4">
        <v>44289</v>
      </c>
      <c r="F8" s="4">
        <v>44433</v>
      </c>
      <c r="H8" t="str">
        <f t="shared" si="0"/>
        <v>INSERT INTO InstalledCrop(installedCropId,cropId,plotId,operationId,initialDate, finalDate) values (7,3,103,103,TO_DATE('03/04/2021','DD/MM/YYYY'),TO_DATE('25/08/2021','DD/MM/YYYY'));</v>
      </c>
      <c r="K8" t="str">
        <f t="shared" si="1"/>
        <v>TO_DATE('03/04/2021','DD/MM/YYYY')</v>
      </c>
      <c r="L8" t="str">
        <f t="shared" si="2"/>
        <v>TO_DATE('25/08/2021','DD/MM/YYYY')</v>
      </c>
    </row>
    <row r="9" spans="1:12">
      <c r="A9">
        <v>8</v>
      </c>
      <c r="B9">
        <v>1</v>
      </c>
      <c r="C9">
        <v>103</v>
      </c>
      <c r="D9">
        <v>135</v>
      </c>
      <c r="E9" s="4">
        <v>44475</v>
      </c>
      <c r="F9" s="4">
        <v>44639</v>
      </c>
      <c r="H9" t="str">
        <f t="shared" si="0"/>
        <v>INSERT INTO InstalledCrop(installedCropId,cropId,plotId,operationId,initialDate, finalDate) values (8,1,103,135,TO_DATE('06/10/2021','DD/MM/YYYY'),TO_DATE('19/03/2022','DD/MM/YYYY'));</v>
      </c>
      <c r="K9" t="str">
        <f t="shared" si="1"/>
        <v>TO_DATE('06/10/2021','DD/MM/YYYY')</v>
      </c>
      <c r="L9" t="str">
        <f t="shared" si="2"/>
        <v>TO_DATE('19/03/2022','DD/MM/YYYY')</v>
      </c>
    </row>
    <row r="10" spans="1:12">
      <c r="A10">
        <v>9</v>
      </c>
      <c r="B10">
        <v>3</v>
      </c>
      <c r="C10">
        <v>103</v>
      </c>
      <c r="D10">
        <v>155</v>
      </c>
      <c r="E10" s="4">
        <v>44659</v>
      </c>
      <c r="F10" s="4">
        <v>44791</v>
      </c>
      <c r="H10" t="str">
        <f t="shared" si="0"/>
        <v>INSERT INTO InstalledCrop(installedCropId,cropId,plotId,operationId,initialDate, finalDate) values (9,3,103,155,TO_DATE('08/04/2022','DD/MM/YYYY'),TO_DATE('18/08/2022','DD/MM/YYYY'));</v>
      </c>
      <c r="K10" t="str">
        <f t="shared" si="1"/>
        <v>TO_DATE('08/04/2022','DD/MM/YYYY')</v>
      </c>
      <c r="L10" t="str">
        <f t="shared" si="2"/>
        <v>TO_DATE('18/08/2022','DD/MM/YYYY')</v>
      </c>
    </row>
    <row r="11" spans="1:12">
      <c r="A11">
        <v>10</v>
      </c>
      <c r="B11">
        <v>1</v>
      </c>
      <c r="C11">
        <v>103</v>
      </c>
      <c r="D11">
        <v>189</v>
      </c>
      <c r="E11" s="4">
        <v>44846</v>
      </c>
      <c r="F11" s="4">
        <v>45005</v>
      </c>
      <c r="H11" t="str">
        <f t="shared" si="0"/>
        <v>INSERT INTO InstalledCrop(installedCropId,cropId,plotId,operationId,initialDate, finalDate) values (10,1,103,189,TO_DATE('12/10/2022','DD/MM/YYYY'),TO_DATE('20/03/2023','DD/MM/YYYY'));</v>
      </c>
      <c r="K11" t="str">
        <f t="shared" si="1"/>
        <v>TO_DATE('12/10/2022','DD/MM/YYYY')</v>
      </c>
      <c r="L11" t="str">
        <f t="shared" si="2"/>
        <v>TO_DATE('20/03/2023','DD/MM/YYYY')</v>
      </c>
    </row>
    <row r="12" spans="1:12">
      <c r="A12">
        <v>11</v>
      </c>
      <c r="B12">
        <v>4</v>
      </c>
      <c r="C12">
        <v>102</v>
      </c>
      <c r="D12">
        <v>1</v>
      </c>
      <c r="E12" s="4">
        <v>42649</v>
      </c>
      <c r="H12" t="str">
        <f t="shared" si="0"/>
        <v>INSERT INTO InstalledCrop(installedCropId,cropId,plotId,operationId,initialDate, finalDate) values (11,4,102,1,TO_DATE('06/10/2016','DD/MM/YYYY'),NULL);</v>
      </c>
      <c r="K12" t="str">
        <f t="shared" si="1"/>
        <v>TO_DATE('06/10/2016','DD/MM/YYYY')</v>
      </c>
      <c r="L12" t="str">
        <f t="shared" si="2"/>
        <v>NULL</v>
      </c>
    </row>
    <row r="13" spans="1:12">
      <c r="A13">
        <v>12</v>
      </c>
      <c r="B13">
        <v>5</v>
      </c>
      <c r="C13">
        <v>102</v>
      </c>
      <c r="D13">
        <v>2</v>
      </c>
      <c r="E13" s="4">
        <v>42653</v>
      </c>
      <c r="H13" t="str">
        <f t="shared" si="0"/>
        <v>INSERT INTO InstalledCrop(installedCropId,cropId,plotId,operationId,initialDate, finalDate) values (12,5,102,2,TO_DATE('10/10/2016','DD/MM/YYYY'),NULL);</v>
      </c>
      <c r="K13" t="str">
        <f t="shared" si="1"/>
        <v>TO_DATE('10/10/2016','DD/MM/YYYY')</v>
      </c>
      <c r="L13" t="str">
        <f t="shared" si="2"/>
        <v>NULL</v>
      </c>
    </row>
    <row r="14" spans="1:12">
      <c r="A14">
        <v>13</v>
      </c>
      <c r="B14">
        <v>6</v>
      </c>
      <c r="C14">
        <v>106</v>
      </c>
      <c r="D14">
        <v>66</v>
      </c>
      <c r="E14" s="4">
        <v>43900</v>
      </c>
      <c r="F14" s="4">
        <v>43966</v>
      </c>
      <c r="H14" t="str">
        <f t="shared" si="0"/>
        <v>INSERT INTO InstalledCrop(installedCropId,cropId,plotId,operationId,initialDate, finalDate) values (13,6,106,66,TO_DATE('10/03/2020','DD/MM/YYYY'),TO_DATE('15/05/2020','DD/MM/YYYY'));</v>
      </c>
      <c r="K14" t="str">
        <f t="shared" si="1"/>
        <v>TO_DATE('10/03/2020','DD/MM/YYYY')</v>
      </c>
      <c r="L14" t="str">
        <f t="shared" si="2"/>
        <v>TO_DATE('15/05/2020','DD/MM/YYYY')</v>
      </c>
    </row>
    <row r="15" spans="1:12">
      <c r="A15">
        <v>14</v>
      </c>
      <c r="B15">
        <v>7</v>
      </c>
      <c r="C15">
        <v>106</v>
      </c>
      <c r="D15">
        <v>67</v>
      </c>
      <c r="E15" s="4">
        <v>43984</v>
      </c>
      <c r="F15" s="4">
        <v>44082</v>
      </c>
      <c r="H15" t="str">
        <f t="shared" si="0"/>
        <v>INSERT INTO InstalledCrop(installedCropId,cropId,plotId,operationId,initialDate, finalDate) values (14,7,106,67,TO_DATE('02/06/2020','DD/MM/YYYY'),TO_DATE('08/09/2020','DD/MM/YYYY'));</v>
      </c>
      <c r="K15" t="str">
        <f t="shared" si="1"/>
        <v>TO_DATE('02/06/2020','DD/MM/YYYY')</v>
      </c>
      <c r="L15" t="str">
        <f t="shared" si="2"/>
        <v>TO_DATE('08/09/2020','DD/MM/YYYY')</v>
      </c>
    </row>
    <row r="16" spans="1:12">
      <c r="A16">
        <v>15</v>
      </c>
      <c r="B16">
        <v>8</v>
      </c>
      <c r="C16">
        <v>106</v>
      </c>
      <c r="D16">
        <v>82</v>
      </c>
      <c r="E16" s="4">
        <v>44094</v>
      </c>
      <c r="F16" s="4">
        <v>44206</v>
      </c>
      <c r="H16" t="str">
        <f t="shared" si="0"/>
        <v>INSERT INTO InstalledCrop(installedCropId,cropId,plotId,operationId,initialDate, finalDate) values (15,8,106,82,TO_DATE('20/09/2020','DD/MM/YYYY'),TO_DATE('10/01/2021','DD/MM/YYYY'));</v>
      </c>
      <c r="K16" t="str">
        <f t="shared" si="1"/>
        <v>TO_DATE('20/09/2020','DD/MM/YYYY')</v>
      </c>
      <c r="L16" t="str">
        <f t="shared" si="2"/>
        <v>TO_DATE('10/01/2021','DD/MM/YYYY')</v>
      </c>
    </row>
    <row r="17" spans="1:12">
      <c r="A17">
        <v>16</v>
      </c>
      <c r="B17">
        <v>9</v>
      </c>
      <c r="C17">
        <v>106</v>
      </c>
      <c r="D17">
        <v>100</v>
      </c>
      <c r="E17" s="4">
        <v>44265</v>
      </c>
      <c r="F17" s="4">
        <v>44331</v>
      </c>
      <c r="H17" t="str">
        <f t="shared" si="0"/>
        <v>INSERT INTO InstalledCrop(installedCropId,cropId,plotId,operationId,initialDate, finalDate) values (16,9,106,100,TO_DATE('10/03/2021','DD/MM/YYYY'),TO_DATE('15/05/2021','DD/MM/YYYY'));</v>
      </c>
      <c r="K17" t="str">
        <f t="shared" si="1"/>
        <v>TO_DATE('10/03/2021','DD/MM/YYYY')</v>
      </c>
      <c r="L17" t="str">
        <f t="shared" si="2"/>
        <v>TO_DATE('15/05/2021','DD/MM/YYYY')</v>
      </c>
    </row>
    <row r="18" spans="1:12">
      <c r="A18">
        <v>17</v>
      </c>
      <c r="B18">
        <v>10</v>
      </c>
      <c r="C18">
        <v>106</v>
      </c>
      <c r="D18">
        <v>108</v>
      </c>
      <c r="E18" s="4">
        <v>44349</v>
      </c>
      <c r="F18" s="4">
        <v>44447</v>
      </c>
      <c r="H18" t="str">
        <f t="shared" si="0"/>
        <v>INSERT INTO InstalledCrop(installedCropId,cropId,plotId,operationId,initialDate, finalDate) values (17,10,106,108,TO_DATE('02/06/2021','DD/MM/YYYY'),TO_DATE('08/09/2021','DD/MM/YYYY'));</v>
      </c>
      <c r="K18" t="str">
        <f t="shared" si="1"/>
        <v>TO_DATE('02/06/2021','DD/MM/YYYY')</v>
      </c>
      <c r="L18" t="str">
        <f t="shared" si="2"/>
        <v>TO_DATE('08/09/2021','DD/MM/YYYY')</v>
      </c>
    </row>
    <row r="19" spans="1:12">
      <c r="A19">
        <v>18</v>
      </c>
      <c r="B19">
        <v>8</v>
      </c>
      <c r="C19">
        <v>106</v>
      </c>
      <c r="D19">
        <v>132</v>
      </c>
      <c r="E19" s="4">
        <v>44459</v>
      </c>
      <c r="F19" s="4">
        <v>44571</v>
      </c>
      <c r="H19" t="str">
        <f t="shared" si="0"/>
        <v>INSERT INTO InstalledCrop(installedCropId,cropId,plotId,operationId,initialDate, finalDate) values (18,8,106,132,TO_DATE('20/09/2021','DD/MM/YYYY'),TO_DATE('10/01/2022','DD/MM/YYYY'));</v>
      </c>
      <c r="K19" t="str">
        <f t="shared" si="1"/>
        <v>TO_DATE('20/09/2021','DD/MM/YYYY')</v>
      </c>
      <c r="L19" t="str">
        <f t="shared" si="2"/>
        <v>TO_DATE('10/01/2022','DD/MM/YYYY')</v>
      </c>
    </row>
    <row r="20" spans="1:12">
      <c r="A20">
        <v>19</v>
      </c>
      <c r="B20">
        <v>9</v>
      </c>
      <c r="C20">
        <v>106</v>
      </c>
      <c r="D20">
        <v>152</v>
      </c>
      <c r="E20" s="4">
        <v>44626</v>
      </c>
      <c r="F20" s="4">
        <v>44697</v>
      </c>
      <c r="H20" t="str">
        <f t="shared" si="0"/>
        <v>INSERT INTO InstalledCrop(installedCropId,cropId,plotId,operationId,initialDate, finalDate) values (19,9,106,152,TO_DATE('06/03/2022','DD/MM/YYYY'),TO_DATE('16/05/2022','DD/MM/YYYY'));</v>
      </c>
      <c r="K20" t="str">
        <f t="shared" si="1"/>
        <v>TO_DATE('06/03/2022','DD/MM/YYYY')</v>
      </c>
      <c r="L20" t="str">
        <f t="shared" si="2"/>
        <v>TO_DATE('16/05/2022','DD/MM/YYYY')</v>
      </c>
    </row>
    <row r="21" spans="1:12">
      <c r="A21">
        <v>20</v>
      </c>
      <c r="B21">
        <v>7</v>
      </c>
      <c r="C21">
        <v>106</v>
      </c>
      <c r="D21">
        <v>160</v>
      </c>
      <c r="E21" s="4">
        <v>44711</v>
      </c>
      <c r="F21" s="4">
        <v>44809</v>
      </c>
      <c r="H21" t="str">
        <f t="shared" si="0"/>
        <v>INSERT INTO InstalledCrop(installedCropId,cropId,plotId,operationId,initialDate, finalDate) values (20,7,106,160,TO_DATE('30/05/2022','DD/MM/YYYY'),TO_DATE('05/09/2022','DD/MM/YYYY'));</v>
      </c>
      <c r="K21" t="str">
        <f t="shared" si="1"/>
        <v>TO_DATE('30/05/2022','DD/MM/YYYY')</v>
      </c>
      <c r="L21" t="str">
        <f t="shared" si="2"/>
        <v>TO_DATE('05/09/2022','DD/MM/YYYY')</v>
      </c>
    </row>
    <row r="22" spans="1:12">
      <c r="A22">
        <v>21</v>
      </c>
      <c r="B22">
        <v>11</v>
      </c>
      <c r="C22">
        <v>106</v>
      </c>
      <c r="D22">
        <v>188</v>
      </c>
      <c r="E22" s="4">
        <v>44824</v>
      </c>
      <c r="F22" s="4">
        <v>44940</v>
      </c>
      <c r="H22" t="str">
        <f t="shared" si="0"/>
        <v>INSERT INTO InstalledCrop(installedCropId,cropId,plotId,operationId,initialDate, finalDate) values (21,11,106,188,TO_DATE('20/09/2022','DD/MM/YYYY'),TO_DATE('14/01/2023','DD/MM/YYYY'));</v>
      </c>
      <c r="K22" t="str">
        <f t="shared" si="1"/>
        <v>TO_DATE('20/09/2022','DD/MM/YYYY')</v>
      </c>
      <c r="L22" t="str">
        <f t="shared" si="2"/>
        <v>TO_DATE('14/01/2023','DD/MM/YYYY')</v>
      </c>
    </row>
    <row r="23" spans="1:12">
      <c r="A23">
        <v>22</v>
      </c>
      <c r="B23">
        <v>12</v>
      </c>
      <c r="C23">
        <v>104</v>
      </c>
      <c r="D23">
        <v>3</v>
      </c>
      <c r="E23" s="4">
        <v>42742</v>
      </c>
      <c r="H23" t="str">
        <f t="shared" si="0"/>
        <v>INSERT INTO InstalledCrop(installedCropId,cropId,plotId,operationId,initialDate, finalDate) values (22,12,104,3,TO_DATE('07/01/2017','DD/MM/YYYY'),NULL);</v>
      </c>
      <c r="K23" t="str">
        <f t="shared" si="1"/>
        <v>TO_DATE('07/01/2017','DD/MM/YYYY')</v>
      </c>
      <c r="L23" t="str">
        <f t="shared" si="2"/>
        <v>NULL</v>
      </c>
    </row>
    <row r="24" spans="1:12">
      <c r="A24">
        <v>23</v>
      </c>
      <c r="B24">
        <v>13</v>
      </c>
      <c r="C24">
        <v>104</v>
      </c>
      <c r="D24">
        <v>18</v>
      </c>
      <c r="E24" s="4">
        <v>42743</v>
      </c>
      <c r="H24" t="str">
        <f t="shared" si="0"/>
        <v>INSERT INTO InstalledCrop(installedCropId,cropId,plotId,operationId,initialDate, finalDate) values (23,13,104,18,TO_DATE('08/01/2017','DD/MM/YYYY'),NULL);</v>
      </c>
      <c r="K24" t="str">
        <f t="shared" si="1"/>
        <v>TO_DATE('08/01/2017','DD/MM/YYYY')</v>
      </c>
      <c r="L24" t="str">
        <f t="shared" si="2"/>
        <v>NULL</v>
      </c>
    </row>
    <row r="25" spans="1:12">
      <c r="A25">
        <v>24</v>
      </c>
      <c r="B25">
        <v>14</v>
      </c>
      <c r="C25">
        <v>104</v>
      </c>
      <c r="D25">
        <v>19</v>
      </c>
      <c r="E25" s="4">
        <v>42743</v>
      </c>
      <c r="H25" t="str">
        <f t="shared" si="0"/>
        <v>INSERT INTO InstalledCrop(installedCropId,cropId,plotId,operationId,initialDate, finalDate) values (24,14,104,19,TO_DATE('08/01/2017','DD/MM/YYYY'),NULL);</v>
      </c>
      <c r="K25" t="str">
        <f t="shared" si="1"/>
        <v>TO_DATE('08/01/2017','DD/MM/YYYY')</v>
      </c>
      <c r="L25" t="str">
        <f t="shared" si="2"/>
        <v>NULL</v>
      </c>
    </row>
    <row r="26" spans="1:12">
      <c r="A26">
        <v>25</v>
      </c>
      <c r="B26">
        <v>14</v>
      </c>
      <c r="C26">
        <v>104</v>
      </c>
      <c r="D26">
        <v>37</v>
      </c>
      <c r="E26" s="4">
        <v>43444</v>
      </c>
      <c r="H26" t="str">
        <f t="shared" si="0"/>
        <v>INSERT INTO InstalledCrop(installedCropId,cropId,plotId,operationId,initialDate, finalDate) values (25,14,104,37,TO_DATE('10/12/2018','DD/MM/YYYY'),NULL);</v>
      </c>
      <c r="K26" t="str">
        <f t="shared" si="1"/>
        <v>TO_DATE('10/12/2018','DD/MM/YYYY')</v>
      </c>
      <c r="L26" t="str">
        <f t="shared" si="2"/>
        <v>NULL</v>
      </c>
    </row>
    <row r="27" spans="1:12">
      <c r="A27">
        <v>26</v>
      </c>
      <c r="B27">
        <v>15</v>
      </c>
      <c r="C27">
        <v>107</v>
      </c>
      <c r="D27">
        <v>20</v>
      </c>
      <c r="E27" s="4">
        <v>43110</v>
      </c>
      <c r="H27" t="str">
        <f t="shared" si="0"/>
        <v>INSERT INTO InstalledCrop(installedCropId,cropId,plotId,operationId,initialDate, finalDate) values (26,15,107,20,TO_DATE('10/01/2018','DD/MM/YYYY'),NULL);</v>
      </c>
      <c r="K27" t="str">
        <f t="shared" si="1"/>
        <v>TO_DATE('10/01/2018','DD/MM/YYYY')</v>
      </c>
      <c r="L27" t="str">
        <f t="shared" si="2"/>
        <v>NULL</v>
      </c>
    </row>
    <row r="28" spans="1:12">
      <c r="A28">
        <v>27</v>
      </c>
      <c r="B28">
        <v>16</v>
      </c>
      <c r="C28">
        <v>107</v>
      </c>
      <c r="D28">
        <v>21</v>
      </c>
      <c r="E28" s="4">
        <v>43111</v>
      </c>
      <c r="H28" t="str">
        <f t="shared" si="0"/>
        <v>INSERT INTO InstalledCrop(installedCropId,cropId,plotId,operationId,initialDate, finalDate) values (27,16,107,21,TO_DATE('11/01/2018','DD/MM/YYYY'),NULL);</v>
      </c>
      <c r="K28" t="str">
        <f t="shared" si="1"/>
        <v>TO_DATE('11/01/2018','DD/MM/YYYY')</v>
      </c>
      <c r="L28" t="str">
        <f t="shared" si="2"/>
        <v>NULL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workbookViewId="0">
      <selection activeCell="B6" sqref="B6"/>
    </sheetView>
  </sheetViews>
  <sheetFormatPr defaultColWidth="9" defaultRowHeight="14.4"/>
  <cols>
    <col min="1" max="1" width="6.33203125" customWidth="1"/>
    <col min="2" max="2" width="16.5546875" customWidth="1"/>
    <col min="3" max="3" width="4.88671875" customWidth="1"/>
    <col min="5" max="5" width="75.44140625" customWidth="1"/>
    <col min="6" max="6" width="11.33203125" customWidth="1"/>
    <col min="7" max="7" width="4.5546875" customWidth="1"/>
  </cols>
  <sheetData>
    <row r="1" spans="1:6">
      <c r="A1" t="s">
        <v>272</v>
      </c>
      <c r="B1" t="s">
        <v>279</v>
      </c>
      <c r="C1" t="s">
        <v>280</v>
      </c>
      <c r="E1" t="s">
        <v>263</v>
      </c>
      <c r="F1" t="s">
        <v>281</v>
      </c>
    </row>
    <row r="2" spans="1:6">
      <c r="A2">
        <v>101</v>
      </c>
      <c r="B2" t="s">
        <v>200</v>
      </c>
      <c r="C2" t="s">
        <v>282</v>
      </c>
      <c r="E2" t="str">
        <f>"INSERT INTO "&amp;$F$1&amp;"("&amp;$A$1&amp;","&amp;$B$1&amp;","&amp;$C$1&amp;") values ("&amp;A2&amp;",'"&amp;B2&amp;"',"&amp;C2&amp;");"</f>
        <v>INSERT INTO Plot(plotId,designation,area) values (101,'Campo da bouça',1.2);</v>
      </c>
    </row>
    <row r="3" spans="1:6">
      <c r="A3">
        <v>102</v>
      </c>
      <c r="B3" t="s">
        <v>202</v>
      </c>
      <c r="C3">
        <v>3</v>
      </c>
      <c r="E3" t="str">
        <f t="shared" ref="E3:E8" si="0">"INSERT INTO "&amp;$F$1&amp;"("&amp;$A$1&amp;","&amp;$B$1&amp;","&amp;$C$1&amp;") values ("&amp;A3&amp;",'"&amp;B3&amp;"',"&amp;C3&amp;");"</f>
        <v>INSERT INTO Plot(plotId,designation,area) values (102,'Campo grande',3);</v>
      </c>
    </row>
    <row r="4" spans="1:6">
      <c r="A4">
        <v>103</v>
      </c>
      <c r="B4" t="s">
        <v>203</v>
      </c>
      <c r="C4" t="s">
        <v>283</v>
      </c>
      <c r="E4" t="str">
        <f t="shared" si="0"/>
        <v>INSERT INTO Plot(plotId,designation,area) values (103,'Campo do poço',1.5);</v>
      </c>
    </row>
    <row r="5" spans="1:6">
      <c r="A5">
        <v>104</v>
      </c>
      <c r="B5" t="s">
        <v>204</v>
      </c>
      <c r="C5" t="s">
        <v>284</v>
      </c>
      <c r="E5" t="str">
        <f t="shared" si="0"/>
        <v>INSERT INTO Plot(plotId,designation,area) values (104,'Lameiro da ponte',0.8);</v>
      </c>
    </row>
    <row r="6" spans="1:6">
      <c r="A6">
        <v>105</v>
      </c>
      <c r="B6" t="s">
        <v>205</v>
      </c>
      <c r="C6" t="s">
        <v>285</v>
      </c>
      <c r="E6" t="str">
        <f t="shared" si="0"/>
        <v>INSERT INTO Plot(plotId,designation,area) values (105,'Lameiro do moinho',1.1);</v>
      </c>
    </row>
    <row r="7" spans="1:6">
      <c r="A7">
        <v>106</v>
      </c>
      <c r="B7" t="s">
        <v>206</v>
      </c>
      <c r="C7" t="s">
        <v>286</v>
      </c>
      <c r="E7" t="str">
        <f t="shared" si="0"/>
        <v>INSERT INTO Plot(plotId,designation,area) values (106,'Horta nova',0.3);</v>
      </c>
    </row>
    <row r="8" spans="1:6">
      <c r="A8">
        <v>107</v>
      </c>
      <c r="B8" t="s">
        <v>207</v>
      </c>
      <c r="C8">
        <v>2</v>
      </c>
      <c r="E8" t="str">
        <f t="shared" si="0"/>
        <v>INSERT INTO Plot(plotId,designation,area) values (107,'Vinha',2);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09"/>
  <sheetViews>
    <sheetView workbookViewId="0">
      <selection activeCell="B1" sqref="B1:B1048576"/>
    </sheetView>
  </sheetViews>
  <sheetFormatPr defaultColWidth="9" defaultRowHeight="14.4"/>
  <cols>
    <col min="1" max="1" width="11.44140625" customWidth="1"/>
    <col min="2" max="2" width="14" customWidth="1"/>
    <col min="3" max="3" width="7.88671875" customWidth="1"/>
    <col min="4" max="4" width="16" customWidth="1"/>
    <col min="5" max="5" width="6.33203125" customWidth="1"/>
    <col min="7" max="7" width="4.33203125" customWidth="1"/>
    <col min="8" max="8" width="11.33203125" customWidth="1"/>
    <col min="9" max="9" width="10" customWidth="1"/>
    <col min="11" max="11" width="11.33203125" customWidth="1"/>
  </cols>
  <sheetData>
    <row r="1" spans="1:8">
      <c r="A1" t="s">
        <v>273</v>
      </c>
      <c r="B1" t="s">
        <v>287</v>
      </c>
      <c r="C1" t="s">
        <v>288</v>
      </c>
      <c r="D1" t="s">
        <v>289</v>
      </c>
      <c r="E1" t="s">
        <v>272</v>
      </c>
      <c r="G1" t="s">
        <v>263</v>
      </c>
      <c r="H1" t="s">
        <v>290</v>
      </c>
    </row>
    <row r="2" spans="1:8">
      <c r="A2">
        <v>1</v>
      </c>
      <c r="B2" s="4">
        <v>42649</v>
      </c>
      <c r="C2">
        <v>30</v>
      </c>
      <c r="D2">
        <v>1</v>
      </c>
      <c r="E2">
        <v>102</v>
      </c>
      <c r="G2" t="str">
        <f>"INSERT INTO "&amp;$H$1&amp;"("&amp;$A$1&amp;","&amp;$B$1&amp;","&amp;$C$1&amp;","&amp;$D$1&amp;","&amp;$E$1&amp;") values ("&amp;A2&amp;",TO_DATE('"&amp;TEXT(B2,"dd/mm/aaaa")&amp;"','DD/MM/YYYY'),"&amp;C2&amp;","&amp;D2&amp;","&amp;E2&amp;");"</f>
        <v>INSERT INTO Operation(operationId,operationDate,amount,operationTypeId,plotId) values (1,TO_DATE('06/10/2016','DD/MM/YYYY'),30,1,102);</v>
      </c>
    </row>
    <row r="3" spans="1:8">
      <c r="A3">
        <v>2</v>
      </c>
      <c r="B3" s="4">
        <v>42653</v>
      </c>
      <c r="C3">
        <v>20</v>
      </c>
      <c r="D3">
        <v>1</v>
      </c>
      <c r="E3">
        <v>102</v>
      </c>
      <c r="G3" t="str">
        <f t="shared" ref="G3:G66" si="0">"INSERT INTO "&amp;$H$1&amp;"("&amp;$A$1&amp;","&amp;$B$1&amp;","&amp;$C$1&amp;","&amp;$D$1&amp;","&amp;$E$1&amp;") values ("&amp;A3&amp;",TO_DATE('"&amp;TEXT(B3,"dd/mm/aaaa")&amp;"','DD/MM/YYYY'),"&amp;C3&amp;","&amp;D3&amp;","&amp;E3&amp;");"</f>
        <v>INSERT INTO Operation(operationId,operationDate,amount,operationTypeId,plotId) values (2,TO_DATE('10/10/2016','DD/MM/YYYY'),20,1,102);</v>
      </c>
    </row>
    <row r="4" spans="1:8">
      <c r="A4">
        <v>3</v>
      </c>
      <c r="B4" s="4">
        <v>42742</v>
      </c>
      <c r="C4">
        <v>90</v>
      </c>
      <c r="D4">
        <v>1</v>
      </c>
      <c r="E4">
        <v>104</v>
      </c>
      <c r="G4" t="str">
        <f t="shared" si="0"/>
        <v>INSERT INTO Operation(operationId,operationDate,amount,operationTypeId,plotId) values (3,TO_DATE('07/01/2017','DD/MM/YYYY'),90,1,104);</v>
      </c>
    </row>
    <row r="5" spans="1:8">
      <c r="A5">
        <v>4</v>
      </c>
      <c r="B5" s="4">
        <v>42743</v>
      </c>
      <c r="C5">
        <v>60</v>
      </c>
      <c r="D5">
        <v>1</v>
      </c>
      <c r="E5">
        <v>104</v>
      </c>
      <c r="G5" t="str">
        <f t="shared" si="0"/>
        <v>INSERT INTO Operation(operationId,operationDate,amount,operationTypeId,plotId) values (4,TO_DATE('08/01/2017','DD/MM/YYYY'),60,1,104);</v>
      </c>
    </row>
    <row r="6" spans="1:8">
      <c r="A6">
        <v>5</v>
      </c>
      <c r="B6" s="4">
        <v>42743</v>
      </c>
      <c r="C6">
        <v>40</v>
      </c>
      <c r="D6">
        <v>1</v>
      </c>
      <c r="E6">
        <v>104</v>
      </c>
      <c r="G6" t="str">
        <f t="shared" si="0"/>
        <v>INSERT INTO Operation(operationId,operationDate,amount,operationTypeId,plotId) values (5,TO_DATE('08/01/2017','DD/MM/YYYY'),40,1,104);</v>
      </c>
    </row>
    <row r="7" spans="1:8">
      <c r="A7">
        <v>6</v>
      </c>
      <c r="B7" s="4">
        <v>42919</v>
      </c>
      <c r="C7" t="s">
        <v>291</v>
      </c>
      <c r="D7">
        <v>2</v>
      </c>
      <c r="E7">
        <v>102</v>
      </c>
      <c r="G7" t="str">
        <f t="shared" si="0"/>
        <v>INSERT INTO Operation(operationId,operationDate,amount,operationTypeId,plotId) values (6,TO_DATE('03/07/2017','DD/MM/YYYY'),0.4,2,102);</v>
      </c>
    </row>
    <row r="8" spans="1:8">
      <c r="A8">
        <v>7</v>
      </c>
      <c r="B8" s="4">
        <v>42919</v>
      </c>
      <c r="C8" t="s">
        <v>292</v>
      </c>
      <c r="D8">
        <v>2</v>
      </c>
      <c r="E8">
        <v>102</v>
      </c>
      <c r="G8" t="str">
        <f t="shared" si="0"/>
        <v>INSERT INTO Operation(operationId,operationDate,amount,operationTypeId,plotId) values (7,TO_DATE('03/07/2017','DD/MM/YYYY'),0.9,2,102);</v>
      </c>
    </row>
    <row r="9" spans="1:8">
      <c r="A9">
        <v>8</v>
      </c>
      <c r="B9" s="4">
        <v>42926</v>
      </c>
      <c r="C9">
        <v>3</v>
      </c>
      <c r="D9">
        <v>2</v>
      </c>
      <c r="E9">
        <v>104</v>
      </c>
      <c r="G9" t="str">
        <f t="shared" si="0"/>
        <v>INSERT INTO Operation(operationId,operationDate,amount,operationTypeId,plotId) values (8,TO_DATE('10/07/2017','DD/MM/YYYY'),3,2,104);</v>
      </c>
    </row>
    <row r="10" spans="1:8">
      <c r="A10">
        <v>9</v>
      </c>
      <c r="B10" s="4">
        <v>42957</v>
      </c>
      <c r="C10" t="s">
        <v>291</v>
      </c>
      <c r="D10">
        <v>2</v>
      </c>
      <c r="E10">
        <v>102</v>
      </c>
      <c r="G10" t="str">
        <f t="shared" si="0"/>
        <v>INSERT INTO Operation(operationId,operationDate,amount,operationTypeId,plotId) values (9,TO_DATE('10/08/2017','DD/MM/YYYY'),0.4,2,102);</v>
      </c>
    </row>
    <row r="11" spans="1:8">
      <c r="A11">
        <v>10</v>
      </c>
      <c r="B11" s="4">
        <v>42957</v>
      </c>
      <c r="C11" t="s">
        <v>292</v>
      </c>
      <c r="D11">
        <v>2</v>
      </c>
      <c r="E11">
        <v>102</v>
      </c>
      <c r="G11" t="str">
        <f t="shared" si="0"/>
        <v>INSERT INTO Operation(operationId,operationDate,amount,operationTypeId,plotId) values (10,TO_DATE('10/08/2017','DD/MM/YYYY'),0.9,2,102);</v>
      </c>
    </row>
    <row r="12" spans="1:8">
      <c r="A12">
        <v>11</v>
      </c>
      <c r="B12" s="4">
        <v>42957</v>
      </c>
      <c r="C12" t="s">
        <v>293</v>
      </c>
      <c r="D12">
        <v>2</v>
      </c>
      <c r="E12">
        <v>104</v>
      </c>
      <c r="G12" t="str">
        <f t="shared" si="0"/>
        <v>INSERT INTO Operation(operationId,operationDate,amount,operationTypeId,plotId) values (11,TO_DATE('10/08/2017','DD/MM/YYYY'),3.5,2,104);</v>
      </c>
    </row>
    <row r="13" spans="1:8">
      <c r="A13">
        <v>12</v>
      </c>
      <c r="B13" s="4">
        <v>42988</v>
      </c>
      <c r="C13">
        <v>3</v>
      </c>
      <c r="D13">
        <v>2</v>
      </c>
      <c r="E13">
        <v>104</v>
      </c>
      <c r="G13" t="str">
        <f t="shared" si="0"/>
        <v>INSERT INTO Operation(operationId,operationDate,amount,operationTypeId,plotId) values (12,TO_DATE('10/09/2017','DD/MM/YYYY'),3,2,104);</v>
      </c>
    </row>
    <row r="14" spans="1:8">
      <c r="A14">
        <v>13</v>
      </c>
      <c r="B14" s="4">
        <v>43043</v>
      </c>
      <c r="C14">
        <v>30</v>
      </c>
      <c r="D14">
        <v>4</v>
      </c>
      <c r="E14">
        <v>102</v>
      </c>
      <c r="G14" t="str">
        <f t="shared" si="0"/>
        <v>INSERT INTO Operation(operationId,operationDate,amount,operationTypeId,plotId) values (13,TO_DATE('04/11/2017','DD/MM/YYYY'),30,4,102);</v>
      </c>
    </row>
    <row r="15" spans="1:8">
      <c r="A15">
        <v>14</v>
      </c>
      <c r="B15" s="4">
        <v>43043</v>
      </c>
      <c r="C15">
        <v>20</v>
      </c>
      <c r="D15">
        <v>4</v>
      </c>
      <c r="E15">
        <v>102</v>
      </c>
      <c r="G15" t="str">
        <f t="shared" si="0"/>
        <v>INSERT INTO Operation(operationId,operationDate,amount,operationTypeId,plotId) values (14,TO_DATE('04/11/2017','DD/MM/YYYY'),20,4,102);</v>
      </c>
    </row>
    <row r="16" spans="1:8">
      <c r="A16">
        <v>15</v>
      </c>
      <c r="B16" s="4">
        <v>43079</v>
      </c>
      <c r="C16">
        <v>15</v>
      </c>
      <c r="D16">
        <v>3</v>
      </c>
      <c r="E16">
        <v>102</v>
      </c>
      <c r="G16" t="str">
        <f t="shared" si="0"/>
        <v>INSERT INTO Operation(operationId,operationDate,amount,operationTypeId,plotId) values (15,TO_DATE('10/12/2017','DD/MM/YYYY'),15,3,102);</v>
      </c>
    </row>
    <row r="17" spans="1:7">
      <c r="A17">
        <v>16</v>
      </c>
      <c r="B17" s="4">
        <v>43079</v>
      </c>
      <c r="C17">
        <v>10</v>
      </c>
      <c r="D17">
        <v>3</v>
      </c>
      <c r="E17">
        <v>102</v>
      </c>
      <c r="G17" t="str">
        <f t="shared" si="0"/>
        <v>INSERT INTO Operation(operationId,operationDate,amount,operationTypeId,plotId) values (16,TO_DATE('10/12/2017','DD/MM/YYYY'),10,3,102);</v>
      </c>
    </row>
    <row r="18" spans="1:7">
      <c r="A18">
        <v>17</v>
      </c>
      <c r="B18" s="4">
        <v>43107</v>
      </c>
      <c r="C18">
        <v>90</v>
      </c>
      <c r="D18">
        <v>4</v>
      </c>
      <c r="E18">
        <v>104</v>
      </c>
      <c r="G18" t="str">
        <f t="shared" si="0"/>
        <v>INSERT INTO Operation(operationId,operationDate,amount,operationTypeId,plotId) values (17,TO_DATE('07/01/2018','DD/MM/YYYY'),90,4,104);</v>
      </c>
    </row>
    <row r="19" spans="1:7">
      <c r="A19">
        <v>18</v>
      </c>
      <c r="B19" s="4">
        <v>43108</v>
      </c>
      <c r="C19">
        <v>60</v>
      </c>
      <c r="D19">
        <v>4</v>
      </c>
      <c r="E19">
        <v>104</v>
      </c>
      <c r="G19" t="str">
        <f t="shared" si="0"/>
        <v>INSERT INTO Operation(operationId,operationDate,amount,operationTypeId,plotId) values (18,TO_DATE('08/01/2018','DD/MM/YYYY'),60,4,104);</v>
      </c>
    </row>
    <row r="20" spans="1:7">
      <c r="A20">
        <v>19</v>
      </c>
      <c r="B20" s="4">
        <v>43108</v>
      </c>
      <c r="C20">
        <v>40</v>
      </c>
      <c r="D20">
        <v>4</v>
      </c>
      <c r="E20">
        <v>104</v>
      </c>
      <c r="G20" t="str">
        <f t="shared" si="0"/>
        <v>INSERT INTO Operation(operationId,operationDate,amount,operationTypeId,plotId) values (19,TO_DATE('08/01/2018','DD/MM/YYYY'),40,4,104);</v>
      </c>
    </row>
    <row r="21" spans="1:7">
      <c r="A21">
        <v>20</v>
      </c>
      <c r="B21" s="4">
        <v>43110</v>
      </c>
      <c r="C21">
        <v>500</v>
      </c>
      <c r="D21">
        <v>1</v>
      </c>
      <c r="E21">
        <v>107</v>
      </c>
      <c r="G21" t="str">
        <f t="shared" si="0"/>
        <v>INSERT INTO Operation(operationId,operationDate,amount,operationTypeId,plotId) values (20,TO_DATE('10/01/2018','DD/MM/YYYY'),500,1,107);</v>
      </c>
    </row>
    <row r="22" spans="1:7">
      <c r="A22">
        <v>21</v>
      </c>
      <c r="B22" s="4">
        <v>43111</v>
      </c>
      <c r="C22">
        <v>700</v>
      </c>
      <c r="D22">
        <v>1</v>
      </c>
      <c r="E22">
        <v>107</v>
      </c>
      <c r="G22" t="str">
        <f t="shared" si="0"/>
        <v>INSERT INTO Operation(operationId,operationDate,amount,operationTypeId,plotId) values (21,TO_DATE('11/01/2018','DD/MM/YYYY'),700,1,107);</v>
      </c>
    </row>
    <row r="23" spans="1:7">
      <c r="A23">
        <v>22</v>
      </c>
      <c r="B23" s="4">
        <v>43137</v>
      </c>
      <c r="C23">
        <v>10</v>
      </c>
      <c r="D23">
        <v>3</v>
      </c>
      <c r="E23">
        <v>104</v>
      </c>
      <c r="G23" t="str">
        <f t="shared" si="0"/>
        <v>INSERT INTO Operation(operationId,operationDate,amount,operationTypeId,plotId) values (22,TO_DATE('06/02/2018','DD/MM/YYYY'),10,3,104);</v>
      </c>
    </row>
    <row r="24" spans="1:7">
      <c r="A24">
        <v>23</v>
      </c>
      <c r="B24" s="4">
        <v>43137</v>
      </c>
      <c r="C24">
        <v>6</v>
      </c>
      <c r="D24">
        <v>3</v>
      </c>
      <c r="E24">
        <v>104</v>
      </c>
      <c r="G24" t="str">
        <f t="shared" si="0"/>
        <v>INSERT INTO Operation(operationId,operationDate,amount,operationTypeId,plotId) values (23,TO_DATE('06/02/2018','DD/MM/YYYY'),6,3,104);</v>
      </c>
    </row>
    <row r="25" spans="1:7">
      <c r="A25">
        <v>24</v>
      </c>
      <c r="B25" s="4">
        <v>43137</v>
      </c>
      <c r="C25">
        <v>5</v>
      </c>
      <c r="D25">
        <v>3</v>
      </c>
      <c r="E25">
        <v>104</v>
      </c>
      <c r="G25" t="str">
        <f t="shared" si="0"/>
        <v>INSERT INTO Operation(operationId,operationDate,amount,operationTypeId,plotId) values (24,TO_DATE('06/02/2018','DD/MM/YYYY'),5,3,104);</v>
      </c>
    </row>
    <row r="26" spans="1:7">
      <c r="A26">
        <v>25</v>
      </c>
      <c r="B26" s="4">
        <v>43284</v>
      </c>
      <c r="C26">
        <v>1</v>
      </c>
      <c r="D26">
        <v>2</v>
      </c>
      <c r="E26">
        <v>102</v>
      </c>
      <c r="G26" t="str">
        <f t="shared" si="0"/>
        <v>INSERT INTO Operation(operationId,operationDate,amount,operationTypeId,plotId) values (25,TO_DATE('03/07/2018','DD/MM/YYYY'),1,2,102);</v>
      </c>
    </row>
    <row r="27" spans="1:7">
      <c r="A27">
        <v>26</v>
      </c>
      <c r="B27" s="4">
        <v>43284</v>
      </c>
      <c r="C27" t="s">
        <v>283</v>
      </c>
      <c r="D27">
        <v>2</v>
      </c>
      <c r="E27">
        <v>102</v>
      </c>
      <c r="G27" t="str">
        <f t="shared" si="0"/>
        <v>INSERT INTO Operation(operationId,operationDate,amount,operationTypeId,plotId) values (26,TO_DATE('03/07/2018','DD/MM/YYYY'),1.5,2,102);</v>
      </c>
    </row>
    <row r="28" spans="1:7">
      <c r="A28">
        <v>27</v>
      </c>
      <c r="B28" s="4">
        <v>43291</v>
      </c>
      <c r="C28" t="s">
        <v>293</v>
      </c>
      <c r="D28">
        <v>2</v>
      </c>
      <c r="E28">
        <v>104</v>
      </c>
      <c r="G28" t="str">
        <f t="shared" si="0"/>
        <v>INSERT INTO Operation(operationId,operationDate,amount,operationTypeId,plotId) values (27,TO_DATE('10/07/2018','DD/MM/YYYY'),3.5,2,104);</v>
      </c>
    </row>
    <row r="29" spans="1:7">
      <c r="A29">
        <v>28</v>
      </c>
      <c r="B29" s="4">
        <v>43291</v>
      </c>
      <c r="C29">
        <v>6</v>
      </c>
      <c r="D29">
        <v>2</v>
      </c>
      <c r="E29">
        <v>107</v>
      </c>
      <c r="G29" t="str">
        <f t="shared" si="0"/>
        <v>INSERT INTO Operation(operationId,operationDate,amount,operationTypeId,plotId) values (28,TO_DATE('10/07/2018','DD/MM/YYYY'),6,2,107);</v>
      </c>
    </row>
    <row r="30" spans="1:7">
      <c r="A30">
        <v>29</v>
      </c>
      <c r="B30" s="4">
        <v>43322</v>
      </c>
      <c r="C30">
        <v>1</v>
      </c>
      <c r="D30">
        <v>2</v>
      </c>
      <c r="E30">
        <v>102</v>
      </c>
      <c r="G30" t="str">
        <f t="shared" si="0"/>
        <v>INSERT INTO Operation(operationId,operationDate,amount,operationTypeId,plotId) values (29,TO_DATE('10/08/2018','DD/MM/YYYY'),1,2,102);</v>
      </c>
    </row>
    <row r="31" spans="1:7">
      <c r="A31">
        <v>30</v>
      </c>
      <c r="B31" s="4">
        <v>43322</v>
      </c>
      <c r="C31" t="s">
        <v>283</v>
      </c>
      <c r="D31">
        <v>2</v>
      </c>
      <c r="E31">
        <v>102</v>
      </c>
      <c r="G31" t="str">
        <f t="shared" si="0"/>
        <v>INSERT INTO Operation(operationId,operationDate,amount,operationTypeId,plotId) values (30,TO_DATE('10/08/2018','DD/MM/YYYY'),1.5,2,102);</v>
      </c>
    </row>
    <row r="32" spans="1:7">
      <c r="A32">
        <v>31</v>
      </c>
      <c r="B32" s="4">
        <v>43322</v>
      </c>
      <c r="C32">
        <v>4</v>
      </c>
      <c r="D32">
        <v>2</v>
      </c>
      <c r="E32">
        <v>104</v>
      </c>
      <c r="G32" t="str">
        <f t="shared" si="0"/>
        <v>INSERT INTO Operation(operationId,operationDate,amount,operationTypeId,plotId) values (31,TO_DATE('10/08/2018','DD/MM/YYYY'),4,2,104);</v>
      </c>
    </row>
    <row r="33" spans="1:7">
      <c r="A33">
        <v>32</v>
      </c>
      <c r="B33" s="4">
        <v>43323</v>
      </c>
      <c r="C33">
        <v>7</v>
      </c>
      <c r="D33">
        <v>2</v>
      </c>
      <c r="E33">
        <v>107</v>
      </c>
      <c r="G33" t="str">
        <f t="shared" si="0"/>
        <v>INSERT INTO Operation(operationId,operationDate,amount,operationTypeId,plotId) values (32,TO_DATE('11/08/2018','DD/MM/YYYY'),7,2,107);</v>
      </c>
    </row>
    <row r="34" spans="1:7">
      <c r="A34">
        <v>33</v>
      </c>
      <c r="B34" s="4">
        <v>43345</v>
      </c>
      <c r="C34">
        <v>4</v>
      </c>
      <c r="D34">
        <v>2</v>
      </c>
      <c r="E34">
        <v>104</v>
      </c>
      <c r="G34" t="str">
        <f t="shared" si="0"/>
        <v>INSERT INTO Operation(operationId,operationDate,amount,operationTypeId,plotId) values (33,TO_DATE('02/09/2018','DD/MM/YYYY'),4,2,104);</v>
      </c>
    </row>
    <row r="35" spans="1:7">
      <c r="A35">
        <v>34</v>
      </c>
      <c r="B35" s="4">
        <v>43353</v>
      </c>
      <c r="C35">
        <v>4</v>
      </c>
      <c r="D35">
        <v>2</v>
      </c>
      <c r="E35">
        <v>104</v>
      </c>
      <c r="G35" t="str">
        <f t="shared" si="0"/>
        <v>INSERT INTO Operation(operationId,operationDate,amount,operationTypeId,plotId) values (34,TO_DATE('10/09/2018','DD/MM/YYYY'),4,2,104);</v>
      </c>
    </row>
    <row r="36" spans="1:7">
      <c r="A36">
        <v>35</v>
      </c>
      <c r="B36" s="4">
        <v>43421</v>
      </c>
      <c r="C36">
        <v>30</v>
      </c>
      <c r="D36">
        <v>4</v>
      </c>
      <c r="E36">
        <v>102</v>
      </c>
      <c r="G36" t="str">
        <f t="shared" si="0"/>
        <v>INSERT INTO Operation(operationId,operationDate,amount,operationTypeId,plotId) values (35,TO_DATE('17/11/2018','DD/MM/YYYY'),30,4,102);</v>
      </c>
    </row>
    <row r="37" spans="1:7">
      <c r="A37">
        <v>36</v>
      </c>
      <c r="B37" s="4">
        <v>43421</v>
      </c>
      <c r="C37">
        <v>20</v>
      </c>
      <c r="D37">
        <v>4</v>
      </c>
      <c r="E37">
        <v>102</v>
      </c>
      <c r="G37" t="str">
        <f t="shared" si="0"/>
        <v>INSERT INTO Operation(operationId,operationDate,amount,operationTypeId,plotId) values (36,TO_DATE('17/11/2018','DD/MM/YYYY'),20,4,102);</v>
      </c>
    </row>
    <row r="38" spans="1:7">
      <c r="A38">
        <v>37</v>
      </c>
      <c r="B38" s="4">
        <v>43444</v>
      </c>
      <c r="C38">
        <v>30</v>
      </c>
      <c r="D38">
        <v>1</v>
      </c>
      <c r="E38">
        <v>104</v>
      </c>
      <c r="G38" t="str">
        <f t="shared" si="0"/>
        <v>INSERT INTO Operation(operationId,operationDate,amount,operationTypeId,plotId) values (37,TO_DATE('10/12/2018','DD/MM/YYYY'),30,1,104);</v>
      </c>
    </row>
    <row r="39" spans="1:7">
      <c r="A39">
        <v>38</v>
      </c>
      <c r="B39" s="4">
        <v>43450</v>
      </c>
      <c r="C39">
        <v>500</v>
      </c>
      <c r="D39">
        <v>4</v>
      </c>
      <c r="E39">
        <v>107</v>
      </c>
      <c r="G39" t="str">
        <f t="shared" si="0"/>
        <v>INSERT INTO Operation(operationId,operationDate,amount,operationTypeId,plotId) values (38,TO_DATE('16/12/2018','DD/MM/YYYY'),500,4,107);</v>
      </c>
    </row>
    <row r="40" spans="1:7">
      <c r="A40">
        <v>39</v>
      </c>
      <c r="B40" s="4">
        <v>43452</v>
      </c>
      <c r="C40">
        <v>700</v>
      </c>
      <c r="D40">
        <v>4</v>
      </c>
      <c r="E40">
        <v>107</v>
      </c>
      <c r="G40" t="str">
        <f t="shared" si="0"/>
        <v>INSERT INTO Operation(operationId,operationDate,amount,operationTypeId,plotId) values (39,TO_DATE('18/12/2018','DD/MM/YYYY'),700,4,107);</v>
      </c>
    </row>
    <row r="41" spans="1:7">
      <c r="A41">
        <v>40</v>
      </c>
      <c r="B41" s="4">
        <v>43472</v>
      </c>
      <c r="C41">
        <v>90</v>
      </c>
      <c r="D41">
        <v>4</v>
      </c>
      <c r="E41">
        <v>104</v>
      </c>
      <c r="G41" t="str">
        <f t="shared" si="0"/>
        <v>INSERT INTO Operation(operationId,operationDate,amount,operationTypeId,plotId) values (40,TO_DATE('07/01/2019','DD/MM/YYYY'),90,4,104);</v>
      </c>
    </row>
    <row r="42" spans="1:7">
      <c r="A42">
        <v>41</v>
      </c>
      <c r="B42" s="4">
        <v>43473</v>
      </c>
      <c r="C42">
        <v>60</v>
      </c>
      <c r="D42">
        <v>4</v>
      </c>
      <c r="E42">
        <v>104</v>
      </c>
      <c r="G42" t="str">
        <f t="shared" si="0"/>
        <v>INSERT INTO Operation(operationId,operationDate,amount,operationTypeId,plotId) values (41,TO_DATE('08/01/2019','DD/MM/YYYY'),60,4,104);</v>
      </c>
    </row>
    <row r="43" spans="1:7">
      <c r="A43">
        <v>42</v>
      </c>
      <c r="B43" s="4">
        <v>43473</v>
      </c>
      <c r="C43">
        <v>40</v>
      </c>
      <c r="D43">
        <v>4</v>
      </c>
      <c r="E43">
        <v>104</v>
      </c>
      <c r="G43" t="str">
        <f t="shared" si="0"/>
        <v>INSERT INTO Operation(operationId,operationDate,amount,operationTypeId,plotId) values (42,TO_DATE('08/01/2019','DD/MM/YYYY'),40,4,104);</v>
      </c>
    </row>
    <row r="44" spans="1:7">
      <c r="A44">
        <v>43</v>
      </c>
      <c r="B44" s="4">
        <v>43485</v>
      </c>
      <c r="C44">
        <v>2</v>
      </c>
      <c r="D44">
        <v>5</v>
      </c>
      <c r="E44">
        <v>107</v>
      </c>
      <c r="G44" t="str">
        <f t="shared" si="0"/>
        <v>INSERT INTO Operation(operationId,operationDate,amount,operationTypeId,plotId) values (43,TO_DATE('20/01/2019','DD/MM/YYYY'),2,5,107);</v>
      </c>
    </row>
    <row r="45" spans="1:7">
      <c r="A45">
        <v>44</v>
      </c>
      <c r="B45" s="4">
        <v>43485</v>
      </c>
      <c r="C45" t="s">
        <v>294</v>
      </c>
      <c r="D45">
        <v>5</v>
      </c>
      <c r="E45">
        <v>107</v>
      </c>
      <c r="G45" t="str">
        <f t="shared" si="0"/>
        <v>INSERT INTO Operation(operationId,operationDate,amount,operationTypeId,plotId) values (44,TO_DATE('20/01/2019','DD/MM/YYYY'),2.5,5,107);</v>
      </c>
    </row>
    <row r="46" spans="1:7">
      <c r="A46">
        <v>45</v>
      </c>
      <c r="B46" s="4">
        <v>43502</v>
      </c>
      <c r="C46">
        <v>10</v>
      </c>
      <c r="D46">
        <v>3</v>
      </c>
      <c r="E46">
        <v>104</v>
      </c>
      <c r="G46" t="str">
        <f t="shared" si="0"/>
        <v>INSERT INTO Operation(operationId,operationDate,amount,operationTypeId,plotId) values (45,TO_DATE('06/02/2019','DD/MM/YYYY'),10,3,104);</v>
      </c>
    </row>
    <row r="47" spans="1:7">
      <c r="A47">
        <v>46</v>
      </c>
      <c r="B47" s="4">
        <v>43502</v>
      </c>
      <c r="C47">
        <v>5</v>
      </c>
      <c r="D47">
        <v>3</v>
      </c>
      <c r="E47">
        <v>104</v>
      </c>
      <c r="G47" t="str">
        <f t="shared" si="0"/>
        <v>INSERT INTO Operation(operationId,operationDate,amount,operationTypeId,plotId) values (46,TO_DATE('06/02/2019','DD/MM/YYYY'),5,3,104);</v>
      </c>
    </row>
    <row r="48" spans="1:7">
      <c r="A48">
        <v>47</v>
      </c>
      <c r="B48" s="4">
        <v>43502</v>
      </c>
      <c r="C48">
        <v>7</v>
      </c>
      <c r="D48">
        <v>3</v>
      </c>
      <c r="E48">
        <v>104</v>
      </c>
      <c r="G48" t="str">
        <f t="shared" si="0"/>
        <v>INSERT INTO Operation(operationId,operationDate,amount,operationTypeId,plotId) values (47,TO_DATE('06/02/2019','DD/MM/YYYY'),7,3,104);</v>
      </c>
    </row>
    <row r="49" spans="1:7">
      <c r="A49">
        <v>48</v>
      </c>
      <c r="B49" s="4">
        <v>43649</v>
      </c>
      <c r="C49">
        <v>1</v>
      </c>
      <c r="D49">
        <v>2</v>
      </c>
      <c r="E49">
        <v>102</v>
      </c>
      <c r="G49" t="str">
        <f t="shared" si="0"/>
        <v>INSERT INTO Operation(operationId,operationDate,amount,operationTypeId,plotId) values (48,TO_DATE('03/07/2019','DD/MM/YYYY'),1,2,102);</v>
      </c>
    </row>
    <row r="50" spans="1:7">
      <c r="A50">
        <v>49</v>
      </c>
      <c r="B50" s="4">
        <v>43649</v>
      </c>
      <c r="C50" t="s">
        <v>283</v>
      </c>
      <c r="D50">
        <v>2</v>
      </c>
      <c r="E50">
        <v>102</v>
      </c>
      <c r="G50" t="str">
        <f t="shared" si="0"/>
        <v>INSERT INTO Operation(operationId,operationDate,amount,operationTypeId,plotId) values (49,TO_DATE('03/07/2019','DD/MM/YYYY'),1.5,2,102);</v>
      </c>
    </row>
    <row r="51" spans="1:7">
      <c r="A51">
        <v>50</v>
      </c>
      <c r="B51" s="4">
        <v>43649</v>
      </c>
      <c r="C51">
        <v>4</v>
      </c>
      <c r="D51">
        <v>2</v>
      </c>
      <c r="E51">
        <v>104</v>
      </c>
      <c r="G51" t="str">
        <f t="shared" si="0"/>
        <v>INSERT INTO Operation(operationId,operationDate,amount,operationTypeId,plotId) values (50,TO_DATE('03/07/2019','DD/MM/YYYY'),4,2,104);</v>
      </c>
    </row>
    <row r="52" spans="1:7">
      <c r="A52">
        <v>51</v>
      </c>
      <c r="B52" s="4">
        <v>43656</v>
      </c>
      <c r="C52">
        <v>6</v>
      </c>
      <c r="D52">
        <v>2</v>
      </c>
      <c r="E52">
        <v>107</v>
      </c>
      <c r="G52" t="str">
        <f t="shared" si="0"/>
        <v>INSERT INTO Operation(operationId,operationDate,amount,operationTypeId,plotId) values (51,TO_DATE('10/07/2019','DD/MM/YYYY'),6,2,107);</v>
      </c>
    </row>
    <row r="53" spans="1:7">
      <c r="A53">
        <v>52</v>
      </c>
      <c r="B53" s="4">
        <v>43687</v>
      </c>
      <c r="C53">
        <v>1</v>
      </c>
      <c r="D53">
        <v>2</v>
      </c>
      <c r="E53">
        <v>102</v>
      </c>
      <c r="G53" t="str">
        <f t="shared" si="0"/>
        <v>INSERT INTO Operation(operationId,operationDate,amount,operationTypeId,plotId) values (52,TO_DATE('10/08/2019','DD/MM/YYYY'),1,2,102);</v>
      </c>
    </row>
    <row r="54" spans="1:7">
      <c r="A54">
        <v>53</v>
      </c>
      <c r="B54" s="4">
        <v>43687</v>
      </c>
      <c r="C54" t="s">
        <v>283</v>
      </c>
      <c r="D54">
        <v>2</v>
      </c>
      <c r="E54">
        <v>102</v>
      </c>
      <c r="G54" t="str">
        <f t="shared" si="0"/>
        <v>INSERT INTO Operation(operationId,operationDate,amount,operationTypeId,plotId) values (53,TO_DATE('10/08/2019','DD/MM/YYYY'),1.5,2,102);</v>
      </c>
    </row>
    <row r="55" spans="1:7">
      <c r="A55">
        <v>54</v>
      </c>
      <c r="B55" s="4">
        <v>43687</v>
      </c>
      <c r="C55" t="s">
        <v>295</v>
      </c>
      <c r="D55">
        <v>2</v>
      </c>
      <c r="E55">
        <v>104</v>
      </c>
      <c r="G55" t="str">
        <f t="shared" si="0"/>
        <v>INSERT INTO Operation(operationId,operationDate,amount,operationTypeId,plotId) values (54,TO_DATE('10/08/2019','DD/MM/YYYY'),4.5,2,104);</v>
      </c>
    </row>
    <row r="56" spans="1:7">
      <c r="A56">
        <v>55</v>
      </c>
      <c r="B56" s="4">
        <v>43688</v>
      </c>
      <c r="C56">
        <v>7</v>
      </c>
      <c r="D56">
        <v>2</v>
      </c>
      <c r="E56">
        <v>107</v>
      </c>
      <c r="G56" t="str">
        <f t="shared" si="0"/>
        <v>INSERT INTO Operation(operationId,operationDate,amount,operationTypeId,plotId) values (55,TO_DATE('11/08/2019','DD/MM/YYYY'),7,2,107);</v>
      </c>
    </row>
    <row r="57" spans="1:7">
      <c r="A57">
        <v>56</v>
      </c>
      <c r="B57" s="4">
        <v>43784</v>
      </c>
      <c r="C57">
        <v>30</v>
      </c>
      <c r="D57">
        <v>4</v>
      </c>
      <c r="E57">
        <v>102</v>
      </c>
      <c r="G57" t="str">
        <f t="shared" si="0"/>
        <v>INSERT INTO Operation(operationId,operationDate,amount,operationTypeId,plotId) values (56,TO_DATE('15/11/2019','DD/MM/YYYY'),30,4,102);</v>
      </c>
    </row>
    <row r="58" spans="1:7">
      <c r="A58">
        <v>57</v>
      </c>
      <c r="B58" s="4">
        <v>43784</v>
      </c>
      <c r="C58">
        <v>20</v>
      </c>
      <c r="D58">
        <v>4</v>
      </c>
      <c r="E58">
        <v>102</v>
      </c>
      <c r="G58" t="str">
        <f t="shared" si="0"/>
        <v>INSERT INTO Operation(operationId,operationDate,amount,operationTypeId,plotId) values (57,TO_DATE('15/11/2019','DD/MM/YYYY'),20,4,102);</v>
      </c>
    </row>
    <row r="59" spans="1:7">
      <c r="A59">
        <v>58</v>
      </c>
      <c r="B59" s="4">
        <v>43815</v>
      </c>
      <c r="C59">
        <v>500</v>
      </c>
      <c r="D59">
        <v>4</v>
      </c>
      <c r="E59">
        <v>107</v>
      </c>
      <c r="G59" t="str">
        <f t="shared" si="0"/>
        <v>INSERT INTO Operation(operationId,operationDate,amount,operationTypeId,plotId) values (58,TO_DATE('16/12/2019','DD/MM/YYYY'),500,4,107);</v>
      </c>
    </row>
    <row r="60" spans="1:7">
      <c r="A60">
        <v>59</v>
      </c>
      <c r="B60" s="4">
        <v>43817</v>
      </c>
      <c r="C60">
        <v>700</v>
      </c>
      <c r="D60">
        <v>4</v>
      </c>
      <c r="E60">
        <v>107</v>
      </c>
      <c r="G60" t="str">
        <f t="shared" si="0"/>
        <v>INSERT INTO Operation(operationId,operationDate,amount,operationTypeId,plotId) values (59,TO_DATE('18/12/2019','DD/MM/YYYY'),700,4,107);</v>
      </c>
    </row>
    <row r="61" spans="1:7">
      <c r="A61">
        <v>60</v>
      </c>
      <c r="B61" s="4">
        <v>43850</v>
      </c>
      <c r="C61">
        <v>2</v>
      </c>
      <c r="D61">
        <v>5</v>
      </c>
      <c r="E61">
        <v>107</v>
      </c>
      <c r="G61" t="str">
        <f t="shared" si="0"/>
        <v>INSERT INTO Operation(operationId,operationDate,amount,operationTypeId,plotId) values (60,TO_DATE('20/01/2020','DD/MM/YYYY'),2,5,107);</v>
      </c>
    </row>
    <row r="62" spans="1:7">
      <c r="A62">
        <v>61</v>
      </c>
      <c r="B62" s="4">
        <v>43850</v>
      </c>
      <c r="C62" t="s">
        <v>294</v>
      </c>
      <c r="D62">
        <v>5</v>
      </c>
      <c r="E62">
        <v>107</v>
      </c>
      <c r="G62" t="str">
        <f t="shared" si="0"/>
        <v>INSERT INTO Operation(operationId,operationDate,amount,operationTypeId,plotId) values (61,TO_DATE('20/01/2020','DD/MM/YYYY'),2.5,5,107);</v>
      </c>
    </row>
    <row r="63" spans="1:7">
      <c r="A63">
        <v>62</v>
      </c>
      <c r="B63" s="4">
        <v>43902</v>
      </c>
      <c r="C63" t="s">
        <v>292</v>
      </c>
      <c r="D63">
        <v>6</v>
      </c>
      <c r="E63">
        <v>106</v>
      </c>
      <c r="G63" t="str">
        <f t="shared" si="0"/>
        <v>INSERT INTO Operation(operationId,operationDate,amount,operationTypeId,plotId) values (62,TO_DATE('12/03/2020','DD/MM/YYYY'),0.9,6,106);</v>
      </c>
    </row>
    <row r="64" spans="1:7">
      <c r="A64">
        <v>63</v>
      </c>
      <c r="B64" s="4">
        <v>43920</v>
      </c>
      <c r="C64">
        <v>600</v>
      </c>
      <c r="D64">
        <v>3</v>
      </c>
      <c r="E64">
        <v>103</v>
      </c>
      <c r="G64" t="str">
        <f t="shared" si="0"/>
        <v>INSERT INTO Operation(operationId,operationDate,amount,operationTypeId,plotId) values (63,TO_DATE('30/03/2020','DD/MM/YYYY'),600,3,103);</v>
      </c>
    </row>
    <row r="65" spans="1:7">
      <c r="A65">
        <v>64</v>
      </c>
      <c r="B65" s="4">
        <v>43926</v>
      </c>
      <c r="C65" t="s">
        <v>282</v>
      </c>
      <c r="D65">
        <v>7</v>
      </c>
      <c r="E65">
        <v>103</v>
      </c>
      <c r="G65" t="str">
        <f t="shared" si="0"/>
        <v>INSERT INTO Operation(operationId,operationDate,amount,operationTypeId,plotId) values (64,TO_DATE('05/04/2020','DD/MM/YYYY'),1.2,7,103);</v>
      </c>
    </row>
    <row r="66" spans="1:7">
      <c r="A66">
        <v>65</v>
      </c>
      <c r="B66" s="4">
        <v>43956</v>
      </c>
      <c r="C66">
        <v>2200</v>
      </c>
      <c r="D66">
        <v>8</v>
      </c>
      <c r="E66">
        <v>106</v>
      </c>
      <c r="G66" t="str">
        <f t="shared" si="0"/>
        <v>INSERT INTO Operation(operationId,operationDate,amount,operationTypeId,plotId) values (65,TO_DATE('05/05/2020','DD/MM/YYYY'),2200,8,106);</v>
      </c>
    </row>
    <row r="67" spans="1:7">
      <c r="A67">
        <v>66</v>
      </c>
      <c r="B67" s="4">
        <v>43966</v>
      </c>
      <c r="C67">
        <v>1400</v>
      </c>
      <c r="D67">
        <v>8</v>
      </c>
      <c r="E67">
        <v>106</v>
      </c>
      <c r="G67" t="str">
        <f t="shared" ref="G67:G130" si="1">"INSERT INTO "&amp;$H$1&amp;"("&amp;$A$1&amp;","&amp;$B$1&amp;","&amp;$C$1&amp;","&amp;$D$1&amp;","&amp;$E$1&amp;") values ("&amp;A67&amp;",TO_DATE('"&amp;TEXT(B67,"dd/mm/aaaa")&amp;"','DD/MM/YYYY'),"&amp;C67&amp;","&amp;D67&amp;","&amp;E67&amp;");"</f>
        <v>INSERT INTO Operation(operationId,operationDate,amount,operationTypeId,plotId) values (66,TO_DATE('15/05/2020','DD/MM/YYYY'),1400,8,106);</v>
      </c>
    </row>
    <row r="68" spans="1:7">
      <c r="A68">
        <v>67</v>
      </c>
      <c r="B68" s="4">
        <v>43984</v>
      </c>
      <c r="C68" t="s">
        <v>296</v>
      </c>
      <c r="D68">
        <v>6</v>
      </c>
      <c r="E68">
        <v>106</v>
      </c>
      <c r="G68" t="str">
        <f t="shared" si="1"/>
        <v>INSERT INTO Operation(operationId,operationDate,amount,operationTypeId,plotId) values (67,TO_DATE('02/06/2020','DD/MM/YYYY'),0.6,6,106);</v>
      </c>
    </row>
    <row r="69" spans="1:7">
      <c r="A69">
        <v>68</v>
      </c>
      <c r="B69" s="4">
        <v>44015</v>
      </c>
      <c r="C69">
        <v>1</v>
      </c>
      <c r="D69">
        <v>2</v>
      </c>
      <c r="E69">
        <v>102</v>
      </c>
      <c r="G69" t="str">
        <f t="shared" si="1"/>
        <v>INSERT INTO Operation(operationId,operationDate,amount,operationTypeId,plotId) values (68,TO_DATE('03/07/2020','DD/MM/YYYY'),1,2,102);</v>
      </c>
    </row>
    <row r="70" spans="1:7">
      <c r="A70">
        <v>69</v>
      </c>
      <c r="B70" s="4">
        <v>44015</v>
      </c>
      <c r="C70" t="s">
        <v>283</v>
      </c>
      <c r="D70">
        <v>2</v>
      </c>
      <c r="E70">
        <v>102</v>
      </c>
      <c r="G70" t="str">
        <f t="shared" si="1"/>
        <v>INSERT INTO Operation(operationId,operationDate,amount,operationTypeId,plotId) values (69,TO_DATE('03/07/2020','DD/MM/YYYY'),1.5,2,102);</v>
      </c>
    </row>
    <row r="71" spans="1:7">
      <c r="A71">
        <v>70</v>
      </c>
      <c r="B71" s="4">
        <v>44022</v>
      </c>
      <c r="C71">
        <v>6</v>
      </c>
      <c r="D71">
        <v>2</v>
      </c>
      <c r="E71">
        <v>107</v>
      </c>
      <c r="G71" t="str">
        <f t="shared" si="1"/>
        <v>INSERT INTO Operation(operationId,operationDate,amount,operationTypeId,plotId) values (70,TO_DATE('10/07/2020','DD/MM/YYYY'),6,2,107);</v>
      </c>
    </row>
    <row r="72" spans="1:7">
      <c r="A72">
        <v>71</v>
      </c>
      <c r="B72" s="4">
        <v>44024</v>
      </c>
      <c r="C72">
        <v>15</v>
      </c>
      <c r="D72">
        <v>2</v>
      </c>
      <c r="E72">
        <v>103</v>
      </c>
      <c r="G72" t="str">
        <f t="shared" si="1"/>
        <v>INSERT INTO Operation(operationId,operationDate,amount,operationTypeId,plotId) values (71,TO_DATE('12/07/2020','DD/MM/YYYY'),15,2,103);</v>
      </c>
    </row>
    <row r="73" spans="1:7">
      <c r="A73">
        <v>72</v>
      </c>
      <c r="B73" s="4">
        <v>44027</v>
      </c>
      <c r="C73" t="s">
        <v>294</v>
      </c>
      <c r="D73">
        <v>2</v>
      </c>
      <c r="E73">
        <v>106</v>
      </c>
      <c r="G73" t="str">
        <f t="shared" si="1"/>
        <v>INSERT INTO Operation(operationId,operationDate,amount,operationTypeId,plotId) values (72,TO_DATE('15/07/2020','DD/MM/YYYY'),2.5,2,106);</v>
      </c>
    </row>
    <row r="74" spans="1:7">
      <c r="A74">
        <v>73</v>
      </c>
      <c r="B74" s="4">
        <v>44040</v>
      </c>
      <c r="C74">
        <v>15</v>
      </c>
      <c r="D74">
        <v>2</v>
      </c>
      <c r="E74">
        <v>103</v>
      </c>
      <c r="G74" t="str">
        <f t="shared" si="1"/>
        <v>INSERT INTO Operation(operationId,operationDate,amount,operationTypeId,plotId) values (73,TO_DATE('28/07/2020','DD/MM/YYYY'),15,2,103);</v>
      </c>
    </row>
    <row r="75" spans="1:7">
      <c r="A75">
        <v>74</v>
      </c>
      <c r="B75" s="4">
        <v>44053</v>
      </c>
      <c r="C75">
        <v>1</v>
      </c>
      <c r="D75">
        <v>2</v>
      </c>
      <c r="E75">
        <v>102</v>
      </c>
      <c r="G75" t="str">
        <f t="shared" si="1"/>
        <v>INSERT INTO Operation(operationId,operationDate,amount,operationTypeId,plotId) values (74,TO_DATE('10/08/2020','DD/MM/YYYY'),1,2,102);</v>
      </c>
    </row>
    <row r="76" spans="1:7">
      <c r="A76">
        <v>75</v>
      </c>
      <c r="B76" s="4">
        <v>44053</v>
      </c>
      <c r="C76" t="s">
        <v>283</v>
      </c>
      <c r="D76">
        <v>2</v>
      </c>
      <c r="E76">
        <v>102</v>
      </c>
      <c r="G76" t="str">
        <f t="shared" si="1"/>
        <v>INSERT INTO Operation(operationId,operationDate,amount,operationTypeId,plotId) values (75,TO_DATE('10/08/2020','DD/MM/YYYY'),1.5,2,102);</v>
      </c>
    </row>
    <row r="77" spans="1:7">
      <c r="A77">
        <v>76</v>
      </c>
      <c r="B77" s="4">
        <v>44053</v>
      </c>
      <c r="C77">
        <v>15</v>
      </c>
      <c r="D77">
        <v>2</v>
      </c>
      <c r="E77">
        <v>103</v>
      </c>
      <c r="G77" t="str">
        <f t="shared" si="1"/>
        <v>INSERT INTO Operation(operationId,operationDate,amount,operationTypeId,plotId) values (76,TO_DATE('10/08/2020','DD/MM/YYYY'),15,2,103);</v>
      </c>
    </row>
    <row r="78" spans="1:7">
      <c r="A78">
        <v>77</v>
      </c>
      <c r="B78" s="4">
        <v>44054</v>
      </c>
      <c r="C78">
        <v>7</v>
      </c>
      <c r="D78">
        <v>2</v>
      </c>
      <c r="E78">
        <v>107</v>
      </c>
      <c r="G78" t="str">
        <f t="shared" si="1"/>
        <v>INSERT INTO Operation(operationId,operationDate,amount,operationTypeId,plotId) values (77,TO_DATE('11/08/2020','DD/MM/YYYY'),7,2,107);</v>
      </c>
    </row>
    <row r="79" spans="1:7">
      <c r="A79">
        <v>78</v>
      </c>
      <c r="B79" s="4">
        <v>44055</v>
      </c>
      <c r="C79" t="s">
        <v>293</v>
      </c>
      <c r="D79">
        <v>2</v>
      </c>
      <c r="E79">
        <v>106</v>
      </c>
      <c r="G79" t="str">
        <f t="shared" si="1"/>
        <v>INSERT INTO Operation(operationId,operationDate,amount,operationTypeId,plotId) values (78,TO_DATE('12/08/2020','DD/MM/YYYY'),3.5,2,106);</v>
      </c>
    </row>
    <row r="80" spans="1:7">
      <c r="A80">
        <v>79</v>
      </c>
      <c r="B80" s="4">
        <v>44063</v>
      </c>
      <c r="C80">
        <v>3300</v>
      </c>
      <c r="D80">
        <v>8</v>
      </c>
      <c r="E80">
        <v>103</v>
      </c>
      <c r="G80" t="str">
        <f t="shared" si="1"/>
        <v>INSERT INTO Operation(operationId,operationDate,amount,operationTypeId,plotId) values (79,TO_DATE('20/08/2020','DD/MM/YYYY'),3300,8,103);</v>
      </c>
    </row>
    <row r="81" spans="1:7">
      <c r="A81">
        <v>80</v>
      </c>
      <c r="B81" s="4">
        <v>44071</v>
      </c>
      <c r="C81">
        <v>600</v>
      </c>
      <c r="D81">
        <v>8</v>
      </c>
      <c r="E81">
        <v>106</v>
      </c>
      <c r="G81" t="str">
        <f t="shared" si="1"/>
        <v>INSERT INTO Operation(operationId,operationDate,amount,operationTypeId,plotId) values (80,TO_DATE('28/08/2020','DD/MM/YYYY'),600,8,106);</v>
      </c>
    </row>
    <row r="82" spans="1:7">
      <c r="A82">
        <v>81</v>
      </c>
      <c r="B82" s="4">
        <v>44081</v>
      </c>
      <c r="C82">
        <v>1800</v>
      </c>
      <c r="D82">
        <v>8</v>
      </c>
      <c r="E82">
        <v>106</v>
      </c>
      <c r="G82" t="str">
        <f t="shared" si="1"/>
        <v>INSERT INTO Operation(operationId,operationDate,amount,operationTypeId,plotId) values (81,TO_DATE('07/09/2020','DD/MM/YYYY'),1800,8,106);</v>
      </c>
    </row>
    <row r="83" spans="1:7">
      <c r="A83">
        <v>82</v>
      </c>
      <c r="B83" s="4">
        <v>44094</v>
      </c>
      <c r="C83" t="s">
        <v>296</v>
      </c>
      <c r="D83">
        <v>6</v>
      </c>
      <c r="E83">
        <v>106</v>
      </c>
      <c r="G83" t="str">
        <f t="shared" si="1"/>
        <v>INSERT INTO Operation(operationId,operationDate,amount,operationTypeId,plotId) values (82,TO_DATE('20/09/2020','DD/MM/YYYY'),0.6,6,106);</v>
      </c>
    </row>
    <row r="84" spans="1:7">
      <c r="A84">
        <v>83</v>
      </c>
      <c r="B84" s="4">
        <v>44114</v>
      </c>
      <c r="C84">
        <v>36</v>
      </c>
      <c r="D84">
        <v>6</v>
      </c>
      <c r="E84">
        <v>101</v>
      </c>
      <c r="G84" t="str">
        <f t="shared" si="1"/>
        <v>INSERT INTO Operation(operationId,operationDate,amount,operationTypeId,plotId) values (83,TO_DATE('10/10/2020','DD/MM/YYYY'),36,6,101);</v>
      </c>
    </row>
    <row r="85" spans="1:7">
      <c r="A85">
        <v>84</v>
      </c>
      <c r="B85" s="4">
        <v>44116</v>
      </c>
      <c r="C85" t="s">
        <v>297</v>
      </c>
      <c r="D85">
        <v>7</v>
      </c>
      <c r="E85">
        <v>103</v>
      </c>
      <c r="G85" t="str">
        <f t="shared" si="1"/>
        <v>INSERT INTO Operation(operationId,operationDate,amount,operationTypeId,plotId) values (84,TO_DATE('12/10/2020','DD/MM/YYYY'),1.3,7,103);</v>
      </c>
    </row>
    <row r="86" spans="1:7">
      <c r="A86">
        <v>85</v>
      </c>
      <c r="B86" s="4">
        <v>44145</v>
      </c>
      <c r="C86">
        <v>30</v>
      </c>
      <c r="D86">
        <v>4</v>
      </c>
      <c r="E86">
        <v>102</v>
      </c>
      <c r="G86" t="str">
        <f t="shared" si="1"/>
        <v>INSERT INTO Operation(operationId,operationDate,amount,operationTypeId,plotId) values (85,TO_DATE('10/11/2020','DD/MM/YYYY'),30,4,102);</v>
      </c>
    </row>
    <row r="87" spans="1:7">
      <c r="A87">
        <v>86</v>
      </c>
      <c r="B87" s="4">
        <v>44145</v>
      </c>
      <c r="C87">
        <v>20</v>
      </c>
      <c r="D87">
        <v>4</v>
      </c>
      <c r="E87">
        <v>102</v>
      </c>
      <c r="G87" t="str">
        <f t="shared" si="1"/>
        <v>INSERT INTO Operation(operationId,operationDate,amount,operationTypeId,plotId) values (86,TO_DATE('10/11/2020','DD/MM/YYYY'),20,4,102);</v>
      </c>
    </row>
    <row r="88" spans="1:7">
      <c r="A88">
        <v>87</v>
      </c>
      <c r="B88" s="4">
        <v>44150</v>
      </c>
      <c r="C88">
        <v>600</v>
      </c>
      <c r="D88">
        <v>8</v>
      </c>
      <c r="E88">
        <v>106</v>
      </c>
      <c r="G88" t="str">
        <f t="shared" si="1"/>
        <v>INSERT INTO Operation(operationId,operationDate,amount,operationTypeId,plotId) values (87,TO_DATE('15/11/2020','DD/MM/YYYY'),600,8,106);</v>
      </c>
    </row>
    <row r="89" spans="1:7">
      <c r="A89">
        <v>88</v>
      </c>
      <c r="B89" s="4">
        <v>44170</v>
      </c>
      <c r="C89">
        <v>70</v>
      </c>
      <c r="D89">
        <v>4</v>
      </c>
      <c r="E89">
        <v>104</v>
      </c>
      <c r="G89" t="str">
        <f t="shared" si="1"/>
        <v>INSERT INTO Operation(operationId,operationDate,amount,operationTypeId,plotId) values (88,TO_DATE('05/12/2020','DD/MM/YYYY'),70,4,104);</v>
      </c>
    </row>
    <row r="90" spans="1:7">
      <c r="A90">
        <v>89</v>
      </c>
      <c r="B90" s="4">
        <v>44170</v>
      </c>
      <c r="C90">
        <v>50</v>
      </c>
      <c r="D90">
        <v>4</v>
      </c>
      <c r="E90">
        <v>104</v>
      </c>
      <c r="G90" t="str">
        <f t="shared" si="1"/>
        <v>INSERT INTO Operation(operationId,operationDate,amount,operationTypeId,plotId) values (89,TO_DATE('05/12/2020','DD/MM/YYYY'),50,4,104);</v>
      </c>
    </row>
    <row r="91" spans="1:7">
      <c r="A91">
        <v>90</v>
      </c>
      <c r="B91" s="4">
        <v>44175</v>
      </c>
      <c r="C91">
        <v>10</v>
      </c>
      <c r="D91">
        <v>3</v>
      </c>
      <c r="E91">
        <v>102</v>
      </c>
      <c r="G91" t="str">
        <f t="shared" si="1"/>
        <v>INSERT INTO Operation(operationId,operationDate,amount,operationTypeId,plotId) values (90,TO_DATE('10/12/2020','DD/MM/YYYY'),10,3,102);</v>
      </c>
    </row>
    <row r="92" spans="1:7">
      <c r="A92">
        <v>91</v>
      </c>
      <c r="B92" s="4">
        <v>44175</v>
      </c>
      <c r="C92">
        <v>7</v>
      </c>
      <c r="D92">
        <v>3</v>
      </c>
      <c r="E92">
        <v>102</v>
      </c>
      <c r="G92" t="str">
        <f t="shared" si="1"/>
        <v>INSERT INTO Operation(operationId,operationDate,amount,operationTypeId,plotId) values (91,TO_DATE('10/12/2020','DD/MM/YYYY'),7,3,102);</v>
      </c>
    </row>
    <row r="93" spans="1:7">
      <c r="A93">
        <v>92</v>
      </c>
      <c r="B93" s="4">
        <v>44180</v>
      </c>
      <c r="C93">
        <v>40</v>
      </c>
      <c r="D93">
        <v>4</v>
      </c>
      <c r="E93">
        <v>104</v>
      </c>
      <c r="G93" t="str">
        <f t="shared" si="1"/>
        <v>INSERT INTO Operation(operationId,operationDate,amount,operationTypeId,plotId) values (92,TO_DATE('15/12/2020','DD/MM/YYYY'),40,4,104);</v>
      </c>
    </row>
    <row r="94" spans="1:7">
      <c r="A94">
        <v>93</v>
      </c>
      <c r="B94" s="4">
        <v>44180</v>
      </c>
      <c r="C94">
        <v>60</v>
      </c>
      <c r="D94">
        <v>4</v>
      </c>
      <c r="E94">
        <v>104</v>
      </c>
      <c r="G94" t="str">
        <f t="shared" si="1"/>
        <v>INSERT INTO Operation(operationId,operationDate,amount,operationTypeId,plotId) values (93,TO_DATE('15/12/2020','DD/MM/YYYY'),60,4,104);</v>
      </c>
    </row>
    <row r="95" spans="1:7">
      <c r="A95">
        <v>94</v>
      </c>
      <c r="B95" s="4">
        <v>44181</v>
      </c>
      <c r="C95">
        <v>500</v>
      </c>
      <c r="D95">
        <v>4</v>
      </c>
      <c r="E95">
        <v>107</v>
      </c>
      <c r="G95" t="str">
        <f t="shared" si="1"/>
        <v>INSERT INTO Operation(operationId,operationDate,amount,operationTypeId,plotId) values (94,TO_DATE('16/12/2020','DD/MM/YYYY'),500,4,107);</v>
      </c>
    </row>
    <row r="96" spans="1:7">
      <c r="A96">
        <v>95</v>
      </c>
      <c r="B96" s="4">
        <v>44183</v>
      </c>
      <c r="C96">
        <v>2500</v>
      </c>
      <c r="D96">
        <v>8</v>
      </c>
      <c r="E96">
        <v>106</v>
      </c>
      <c r="G96" t="str">
        <f t="shared" si="1"/>
        <v>INSERT INTO Operation(operationId,operationDate,amount,operationTypeId,plotId) values (95,TO_DATE('18/12/2020','DD/MM/YYYY'),2500,8,106);</v>
      </c>
    </row>
    <row r="97" spans="1:7">
      <c r="A97">
        <v>96</v>
      </c>
      <c r="B97" s="4">
        <v>44183</v>
      </c>
      <c r="C97">
        <v>700</v>
      </c>
      <c r="D97">
        <v>4</v>
      </c>
      <c r="E97">
        <v>107</v>
      </c>
      <c r="G97" t="str">
        <f t="shared" si="1"/>
        <v>INSERT INTO Operation(operationId,operationDate,amount,operationTypeId,plotId) values (96,TO_DATE('18/12/2020','DD/MM/YYYY'),700,4,107);</v>
      </c>
    </row>
    <row r="98" spans="1:7">
      <c r="A98">
        <v>97</v>
      </c>
      <c r="B98" s="4">
        <v>44200</v>
      </c>
      <c r="C98">
        <v>2900</v>
      </c>
      <c r="D98">
        <v>8</v>
      </c>
      <c r="E98">
        <v>106</v>
      </c>
      <c r="G98" t="str">
        <f t="shared" si="1"/>
        <v>INSERT INTO Operation(operationId,operationDate,amount,operationTypeId,plotId) values (97,TO_DATE('04/01/2021','DD/MM/YYYY'),2900,8,106);</v>
      </c>
    </row>
    <row r="99" spans="1:7">
      <c r="A99">
        <v>98</v>
      </c>
      <c r="B99" s="4">
        <v>44216</v>
      </c>
      <c r="C99">
        <v>2</v>
      </c>
      <c r="D99">
        <v>5</v>
      </c>
      <c r="E99">
        <v>107</v>
      </c>
      <c r="G99" t="str">
        <f t="shared" si="1"/>
        <v>INSERT INTO Operation(operationId,operationDate,amount,operationTypeId,plotId) values (98,TO_DATE('20/01/2021','DD/MM/YYYY'),2,5,107);</v>
      </c>
    </row>
    <row r="100" spans="1:7">
      <c r="A100">
        <v>99</v>
      </c>
      <c r="B100" s="4">
        <v>44216</v>
      </c>
      <c r="C100" t="s">
        <v>294</v>
      </c>
      <c r="D100">
        <v>5</v>
      </c>
      <c r="E100">
        <v>107</v>
      </c>
      <c r="G100" t="str">
        <f t="shared" si="1"/>
        <v>INSERT INTO Operation(operationId,operationDate,amount,operationTypeId,plotId) values (99,TO_DATE('20/01/2021','DD/MM/YYYY'),2.5,5,107);</v>
      </c>
    </row>
    <row r="101" spans="1:7">
      <c r="A101">
        <v>100</v>
      </c>
      <c r="B101" s="4">
        <v>44265</v>
      </c>
      <c r="C101" t="s">
        <v>292</v>
      </c>
      <c r="D101">
        <v>6</v>
      </c>
      <c r="E101">
        <v>106</v>
      </c>
      <c r="G101" t="str">
        <f t="shared" si="1"/>
        <v>INSERT INTO Operation(operationId,operationDate,amount,operationTypeId,plotId) values (100,TO_DATE('10/03/2021','DD/MM/YYYY'),0.9,6,106);</v>
      </c>
    </row>
    <row r="102" spans="1:7">
      <c r="A102">
        <v>101</v>
      </c>
      <c r="B102" s="4">
        <v>44269</v>
      </c>
      <c r="C102" t="s">
        <v>297</v>
      </c>
      <c r="D102">
        <v>9</v>
      </c>
      <c r="E102">
        <v>103</v>
      </c>
      <c r="G102" t="str">
        <f t="shared" si="1"/>
        <v>INSERT INTO Operation(operationId,operationDate,amount,operationTypeId,plotId) values (101,TO_DATE('14/03/2021','DD/MM/YYYY'),1.3,9,103);</v>
      </c>
    </row>
    <row r="103" spans="1:7">
      <c r="A103">
        <v>102</v>
      </c>
      <c r="B103" s="4">
        <v>44285</v>
      </c>
      <c r="C103" t="s">
        <v>297</v>
      </c>
      <c r="D103">
        <v>9</v>
      </c>
      <c r="E103">
        <v>101</v>
      </c>
      <c r="G103" t="str">
        <f t="shared" si="1"/>
        <v>INSERT INTO Operation(operationId,operationDate,amount,operationTypeId,plotId) values (102,TO_DATE('30/03/2021','DD/MM/YYYY'),1.3,9,101);</v>
      </c>
    </row>
    <row r="104" spans="1:7">
      <c r="A104">
        <v>103</v>
      </c>
      <c r="B104" s="4">
        <v>44289</v>
      </c>
      <c r="C104" t="s">
        <v>282</v>
      </c>
      <c r="D104">
        <v>7</v>
      </c>
      <c r="E104">
        <v>103</v>
      </c>
      <c r="G104" t="str">
        <f t="shared" si="1"/>
        <v>INSERT INTO Operation(operationId,operationDate,amount,operationTypeId,plotId) values (103,TO_DATE('03/04/2021','DD/MM/YYYY'),1.2,7,103);</v>
      </c>
    </row>
    <row r="105" spans="1:7">
      <c r="A105">
        <v>104</v>
      </c>
      <c r="B105" s="4">
        <v>44301</v>
      </c>
      <c r="C105">
        <v>30</v>
      </c>
      <c r="D105">
        <v>6</v>
      </c>
      <c r="E105">
        <v>101</v>
      </c>
      <c r="G105" t="str">
        <f t="shared" si="1"/>
        <v>INSERT INTO Operation(operationId,operationDate,amount,operationTypeId,plotId) values (104,TO_DATE('15/04/2021','DD/MM/YYYY'),30,6,101);</v>
      </c>
    </row>
    <row r="106" spans="1:7">
      <c r="A106">
        <v>105</v>
      </c>
      <c r="B106" s="4">
        <v>44318</v>
      </c>
      <c r="C106">
        <v>10</v>
      </c>
      <c r="D106">
        <v>3</v>
      </c>
      <c r="E106">
        <v>104</v>
      </c>
      <c r="G106" t="str">
        <f t="shared" si="1"/>
        <v>INSERT INTO Operation(operationId,operationDate,amount,operationTypeId,plotId) values (105,TO_DATE('02/05/2021','DD/MM/YYYY'),10,3,104);</v>
      </c>
    </row>
    <row r="107" spans="1:7">
      <c r="A107">
        <v>106</v>
      </c>
      <c r="B107" s="4">
        <v>44321</v>
      </c>
      <c r="C107">
        <v>2200</v>
      </c>
      <c r="D107">
        <v>8</v>
      </c>
      <c r="E107">
        <v>106</v>
      </c>
      <c r="G107" t="str">
        <f t="shared" si="1"/>
        <v>INSERT INTO Operation(operationId,operationDate,amount,operationTypeId,plotId) values (106,TO_DATE('05/05/2021','DD/MM/YYYY'),2200,8,106);</v>
      </c>
    </row>
    <row r="108" spans="1:7">
      <c r="A108">
        <v>107</v>
      </c>
      <c r="B108" s="4">
        <v>44331</v>
      </c>
      <c r="C108">
        <v>1400</v>
      </c>
      <c r="D108">
        <v>8</v>
      </c>
      <c r="E108">
        <v>106</v>
      </c>
      <c r="G108" t="str">
        <f t="shared" si="1"/>
        <v>INSERT INTO Operation(operationId,operationDate,amount,operationTypeId,plotId) values (107,TO_DATE('15/05/2021','DD/MM/YYYY'),1400,8,106);</v>
      </c>
    </row>
    <row r="109" spans="1:7">
      <c r="A109">
        <v>108</v>
      </c>
      <c r="B109" s="4">
        <v>44349</v>
      </c>
      <c r="C109" t="s">
        <v>296</v>
      </c>
      <c r="D109">
        <v>6</v>
      </c>
      <c r="E109">
        <v>106</v>
      </c>
      <c r="G109" t="str">
        <f t="shared" si="1"/>
        <v>INSERT INTO Operation(operationId,operationDate,amount,operationTypeId,plotId) values (108,TO_DATE('02/06/2021','DD/MM/YYYY'),0.6,6,106);</v>
      </c>
    </row>
    <row r="110" spans="1:7">
      <c r="A110">
        <v>109</v>
      </c>
      <c r="B110" s="4">
        <v>44367</v>
      </c>
      <c r="C110">
        <v>3</v>
      </c>
      <c r="D110">
        <v>2</v>
      </c>
      <c r="E110">
        <v>106</v>
      </c>
      <c r="G110" t="str">
        <f t="shared" si="1"/>
        <v>INSERT INTO Operation(operationId,operationDate,amount,operationTypeId,plotId) values (109,TO_DATE('20/06/2021','DD/MM/YYYY'),3,2,106);</v>
      </c>
    </row>
    <row r="111" spans="1:7">
      <c r="A111">
        <v>110</v>
      </c>
      <c r="B111" s="4">
        <v>44380</v>
      </c>
      <c r="C111" t="s">
        <v>284</v>
      </c>
      <c r="D111">
        <v>2</v>
      </c>
      <c r="E111">
        <v>102</v>
      </c>
      <c r="G111" t="str">
        <f t="shared" si="1"/>
        <v>INSERT INTO Operation(operationId,operationDate,amount,operationTypeId,plotId) values (110,TO_DATE('03/07/2021','DD/MM/YYYY'),0.8,2,102);</v>
      </c>
    </row>
    <row r="112" spans="1:7">
      <c r="A112">
        <v>111</v>
      </c>
      <c r="B112" s="4">
        <v>44380</v>
      </c>
      <c r="C112" t="s">
        <v>283</v>
      </c>
      <c r="D112">
        <v>2</v>
      </c>
      <c r="E112">
        <v>102</v>
      </c>
      <c r="G112" t="str">
        <f t="shared" si="1"/>
        <v>INSERT INTO Operation(operationId,operationDate,amount,operationTypeId,plotId) values (111,TO_DATE('03/07/2021','DD/MM/YYYY'),1.5,2,102);</v>
      </c>
    </row>
    <row r="113" spans="1:7">
      <c r="A113">
        <v>112</v>
      </c>
      <c r="B113" s="4">
        <v>44382</v>
      </c>
      <c r="C113">
        <v>5</v>
      </c>
      <c r="D113">
        <v>2</v>
      </c>
      <c r="E113">
        <v>104</v>
      </c>
      <c r="G113" t="str">
        <f t="shared" si="1"/>
        <v>INSERT INTO Operation(operationId,operationDate,amount,operationTypeId,plotId) values (112,TO_DATE('05/07/2021','DD/MM/YYYY'),5,2,104);</v>
      </c>
    </row>
    <row r="114" spans="1:7">
      <c r="A114">
        <v>113</v>
      </c>
      <c r="B114" s="4">
        <v>44384</v>
      </c>
      <c r="C114">
        <v>3</v>
      </c>
      <c r="D114">
        <v>2</v>
      </c>
      <c r="E114">
        <v>106</v>
      </c>
      <c r="G114" t="str">
        <f t="shared" si="1"/>
        <v>INSERT INTO Operation(operationId,operationDate,amount,operationTypeId,plotId) values (113,TO_DATE('07/07/2021','DD/MM/YYYY'),3,2,106);</v>
      </c>
    </row>
    <row r="115" spans="1:7">
      <c r="A115">
        <v>114</v>
      </c>
      <c r="B115" s="4">
        <v>44387</v>
      </c>
      <c r="C115">
        <v>7</v>
      </c>
      <c r="D115">
        <v>2</v>
      </c>
      <c r="E115">
        <v>107</v>
      </c>
      <c r="G115" t="str">
        <f t="shared" si="1"/>
        <v>INSERT INTO Operation(operationId,operationDate,amount,operationTypeId,plotId) values (114,TO_DATE('10/07/2021','DD/MM/YYYY'),7,2,107);</v>
      </c>
    </row>
    <row r="116" spans="1:7">
      <c r="A116">
        <v>115</v>
      </c>
      <c r="B116" s="4">
        <v>44389</v>
      </c>
      <c r="C116">
        <v>15</v>
      </c>
      <c r="D116">
        <v>2</v>
      </c>
      <c r="E116">
        <v>103</v>
      </c>
      <c r="G116" t="str">
        <f t="shared" si="1"/>
        <v>INSERT INTO Operation(operationId,operationDate,amount,operationTypeId,plotId) values (115,TO_DATE('12/07/2021','DD/MM/YYYY'),15,2,103);</v>
      </c>
    </row>
    <row r="117" spans="1:7">
      <c r="A117">
        <v>116</v>
      </c>
      <c r="B117" s="4">
        <v>44392</v>
      </c>
      <c r="C117">
        <v>300</v>
      </c>
      <c r="D117">
        <v>8</v>
      </c>
      <c r="E117">
        <v>107</v>
      </c>
      <c r="G117" t="str">
        <f t="shared" si="1"/>
        <v>INSERT INTO Operation(operationId,operationDate,amount,operationTypeId,plotId) values (116,TO_DATE('15/07/2021','DD/MM/YYYY'),300,8,107);</v>
      </c>
    </row>
    <row r="118" spans="1:7">
      <c r="A118">
        <v>117</v>
      </c>
      <c r="B118" s="4">
        <v>44397</v>
      </c>
      <c r="C118">
        <v>400</v>
      </c>
      <c r="D118">
        <v>8</v>
      </c>
      <c r="E118">
        <v>107</v>
      </c>
      <c r="G118" t="str">
        <f t="shared" si="1"/>
        <v>INSERT INTO Operation(operationId,operationDate,amount,operationTypeId,plotId) values (117,TO_DATE('20/07/2021','DD/MM/YYYY'),400,8,107);</v>
      </c>
    </row>
    <row r="119" spans="1:7">
      <c r="A119">
        <v>118</v>
      </c>
      <c r="B119" s="4">
        <v>44401</v>
      </c>
      <c r="C119">
        <v>15</v>
      </c>
      <c r="D119">
        <v>2</v>
      </c>
      <c r="E119">
        <v>103</v>
      </c>
      <c r="G119" t="str">
        <f t="shared" si="1"/>
        <v>INSERT INTO Operation(operationId,operationDate,amount,operationTypeId,plotId) values (118,TO_DATE('24/07/2021','DD/MM/YYYY'),15,2,103);</v>
      </c>
    </row>
    <row r="120" spans="1:7">
      <c r="A120">
        <v>119</v>
      </c>
      <c r="B120" s="4">
        <v>44407</v>
      </c>
      <c r="C120" t="s">
        <v>298</v>
      </c>
      <c r="D120">
        <v>2</v>
      </c>
      <c r="E120">
        <v>104</v>
      </c>
      <c r="G120" t="str">
        <f t="shared" si="1"/>
        <v>INSERT INTO Operation(operationId,operationDate,amount,operationTypeId,plotId) values (119,TO_DATE('30/07/2021','DD/MM/YYYY'),5.5,2,104);</v>
      </c>
    </row>
    <row r="121" spans="1:7">
      <c r="A121">
        <v>120</v>
      </c>
      <c r="B121" s="4">
        <v>44407</v>
      </c>
      <c r="C121" t="s">
        <v>293</v>
      </c>
      <c r="D121">
        <v>2</v>
      </c>
      <c r="E121">
        <v>106</v>
      </c>
      <c r="G121" t="str">
        <f t="shared" si="1"/>
        <v>INSERT INTO Operation(operationId,operationDate,amount,operationTypeId,plotId) values (120,TO_DATE('30/07/2021','DD/MM/YYYY'),3.5,2,106);</v>
      </c>
    </row>
    <row r="122" spans="1:7">
      <c r="A122">
        <v>121</v>
      </c>
      <c r="B122" s="4">
        <v>44415</v>
      </c>
      <c r="C122">
        <v>15</v>
      </c>
      <c r="D122">
        <v>2</v>
      </c>
      <c r="E122">
        <v>103</v>
      </c>
      <c r="G122" t="str">
        <f t="shared" si="1"/>
        <v>INSERT INTO Operation(operationId,operationDate,amount,operationTypeId,plotId) values (121,TO_DATE('07/08/2021','DD/MM/YYYY'),15,2,103);</v>
      </c>
    </row>
    <row r="123" spans="1:7">
      <c r="A123">
        <v>122</v>
      </c>
      <c r="B123" s="4">
        <v>44418</v>
      </c>
      <c r="C123" t="s">
        <v>284</v>
      </c>
      <c r="D123">
        <v>2</v>
      </c>
      <c r="E123">
        <v>102</v>
      </c>
      <c r="G123" t="str">
        <f t="shared" si="1"/>
        <v>INSERT INTO Operation(operationId,operationDate,amount,operationTypeId,plotId) values (122,TO_DATE('10/08/2021','DD/MM/YYYY'),0.8,2,102);</v>
      </c>
    </row>
    <row r="124" spans="1:7">
      <c r="A124">
        <v>123</v>
      </c>
      <c r="B124" s="4">
        <v>44418</v>
      </c>
      <c r="C124" t="s">
        <v>283</v>
      </c>
      <c r="D124">
        <v>2</v>
      </c>
      <c r="E124">
        <v>102</v>
      </c>
      <c r="G124" t="str">
        <f t="shared" si="1"/>
        <v>INSERT INTO Operation(operationId,operationDate,amount,operationTypeId,plotId) values (123,TO_DATE('10/08/2021','DD/MM/YYYY'),1.5,2,102);</v>
      </c>
    </row>
    <row r="125" spans="1:7">
      <c r="A125">
        <v>124</v>
      </c>
      <c r="B125" s="4">
        <v>44420</v>
      </c>
      <c r="C125">
        <v>3300</v>
      </c>
      <c r="D125">
        <v>8</v>
      </c>
      <c r="E125">
        <v>101</v>
      </c>
      <c r="G125" t="str">
        <f t="shared" si="1"/>
        <v>INSERT INTO Operation(operationId,operationDate,amount,operationTypeId,plotId) values (124,TO_DATE('12/08/2021','DD/MM/YYYY'),3300,8,101);</v>
      </c>
    </row>
    <row r="126" spans="1:7">
      <c r="A126">
        <v>125</v>
      </c>
      <c r="B126" s="4">
        <v>44425</v>
      </c>
      <c r="C126">
        <v>3</v>
      </c>
      <c r="D126">
        <v>2</v>
      </c>
      <c r="E126">
        <v>106</v>
      </c>
      <c r="G126" t="str">
        <f t="shared" si="1"/>
        <v>INSERT INTO Operation(operationId,operationDate,amount,operationTypeId,plotId) values (125,TO_DATE('17/08/2021','DD/MM/YYYY'),3,2,106);</v>
      </c>
    </row>
    <row r="127" spans="1:7">
      <c r="A127">
        <v>126</v>
      </c>
      <c r="B127" s="4">
        <v>44432</v>
      </c>
      <c r="C127">
        <v>900</v>
      </c>
      <c r="D127">
        <v>8</v>
      </c>
      <c r="E127">
        <v>104</v>
      </c>
      <c r="G127" t="str">
        <f t="shared" si="1"/>
        <v>INSERT INTO Operation(operationId,operationDate,amount,operationTypeId,plotId) values (126,TO_DATE('24/08/2021','DD/MM/YYYY'),900,8,104);</v>
      </c>
    </row>
    <row r="128" spans="1:7">
      <c r="A128">
        <v>127</v>
      </c>
      <c r="B128" s="4">
        <v>44433</v>
      </c>
      <c r="C128">
        <v>3300</v>
      </c>
      <c r="D128">
        <v>8</v>
      </c>
      <c r="E128">
        <v>103</v>
      </c>
      <c r="G128" t="str">
        <f t="shared" si="1"/>
        <v>INSERT INTO Operation(operationId,operationDate,amount,operationTypeId,plotId) values (127,TO_DATE('25/08/2021','DD/MM/YYYY'),3300,8,103);</v>
      </c>
    </row>
    <row r="129" spans="1:7">
      <c r="A129">
        <v>128</v>
      </c>
      <c r="B129" s="4">
        <v>44436</v>
      </c>
      <c r="C129">
        <v>600</v>
      </c>
      <c r="D129">
        <v>8</v>
      </c>
      <c r="E129">
        <v>106</v>
      </c>
      <c r="G129" t="str">
        <f t="shared" si="1"/>
        <v>INSERT INTO Operation(operationId,operationDate,amount,operationTypeId,plotId) values (128,TO_DATE('28/08/2021','DD/MM/YYYY'),600,8,106);</v>
      </c>
    </row>
    <row r="130" spans="1:7">
      <c r="A130">
        <v>129</v>
      </c>
      <c r="B130" s="4">
        <v>44444</v>
      </c>
      <c r="C130">
        <v>800</v>
      </c>
      <c r="D130">
        <v>8</v>
      </c>
      <c r="E130">
        <v>104</v>
      </c>
      <c r="G130" t="str">
        <f t="shared" si="1"/>
        <v>INSERT INTO Operation(operationId,operationDate,amount,operationTypeId,plotId) values (129,TO_DATE('05/09/2021','DD/MM/YYYY'),800,8,104);</v>
      </c>
    </row>
    <row r="131" spans="1:7">
      <c r="A131">
        <v>130</v>
      </c>
      <c r="B131" s="4">
        <v>44446</v>
      </c>
      <c r="C131">
        <v>1800</v>
      </c>
      <c r="D131">
        <v>8</v>
      </c>
      <c r="E131">
        <v>106</v>
      </c>
      <c r="G131" t="str">
        <f t="shared" ref="G131:G194" si="2">"INSERT INTO "&amp;$H$1&amp;"("&amp;$A$1&amp;","&amp;$B$1&amp;","&amp;$C$1&amp;","&amp;$D$1&amp;","&amp;$E$1&amp;") values ("&amp;A131&amp;",TO_DATE('"&amp;TEXT(B131,"dd/mm/aaaa")&amp;"','DD/MM/YYYY'),"&amp;C131&amp;","&amp;D131&amp;","&amp;E131&amp;");"</f>
        <v>INSERT INTO Operation(operationId,operationDate,amount,operationTypeId,plotId) values (130,TO_DATE('07/09/2021','DD/MM/YYYY'),1800,8,106);</v>
      </c>
    </row>
    <row r="132" spans="1:7">
      <c r="A132">
        <v>131</v>
      </c>
      <c r="B132" s="4">
        <v>44451</v>
      </c>
      <c r="C132">
        <v>800</v>
      </c>
      <c r="D132">
        <v>8</v>
      </c>
      <c r="E132">
        <v>104</v>
      </c>
      <c r="G132" t="str">
        <f t="shared" si="2"/>
        <v>INSERT INTO Operation(operationId,operationDate,amount,operationTypeId,plotId) values (131,TO_DATE('12/09/2021','DD/MM/YYYY'),800,8,104);</v>
      </c>
    </row>
    <row r="133" spans="1:7">
      <c r="A133">
        <v>132</v>
      </c>
      <c r="B133" s="4">
        <v>44459</v>
      </c>
      <c r="C133" t="s">
        <v>296</v>
      </c>
      <c r="D133">
        <v>6</v>
      </c>
      <c r="E133">
        <v>106</v>
      </c>
      <c r="G133" t="str">
        <f t="shared" si="2"/>
        <v>INSERT INTO Operation(operationId,operationDate,amount,operationTypeId,plotId) values (132,TO_DATE('20/09/2021','DD/MM/YYYY'),0.6,6,106);</v>
      </c>
    </row>
    <row r="134" spans="1:7">
      <c r="A134">
        <v>133</v>
      </c>
      <c r="B134" s="4">
        <v>44462</v>
      </c>
      <c r="C134">
        <v>1200</v>
      </c>
      <c r="D134">
        <v>8</v>
      </c>
      <c r="E134">
        <v>104</v>
      </c>
      <c r="G134" t="str">
        <f t="shared" si="2"/>
        <v>INSERT INTO Operation(operationId,operationDate,amount,operationTypeId,plotId) values (133,TO_DATE('23/09/2021','DD/MM/YYYY'),1200,8,104);</v>
      </c>
    </row>
    <row r="135" spans="1:7">
      <c r="A135">
        <v>134</v>
      </c>
      <c r="B135" s="4">
        <v>44472</v>
      </c>
      <c r="C135">
        <v>36</v>
      </c>
      <c r="D135">
        <v>10</v>
      </c>
      <c r="E135">
        <v>101</v>
      </c>
      <c r="G135" t="str">
        <f t="shared" si="2"/>
        <v>INSERT INTO Operation(operationId,operationDate,amount,operationTypeId,plotId) values (134,TO_DATE('03/10/2021','DD/MM/YYYY'),36,10,101);</v>
      </c>
    </row>
    <row r="136" spans="1:7">
      <c r="A136">
        <v>135</v>
      </c>
      <c r="B136" s="4">
        <v>44475</v>
      </c>
      <c r="C136" t="s">
        <v>297</v>
      </c>
      <c r="D136">
        <v>7</v>
      </c>
      <c r="E136">
        <v>103</v>
      </c>
      <c r="G136" t="str">
        <f t="shared" si="2"/>
        <v>INSERT INTO Operation(operationId,operationDate,amount,operationTypeId,plotId) values (135,TO_DATE('06/10/2021','DD/MM/YYYY'),1.3,7,103);</v>
      </c>
    </row>
    <row r="137" spans="1:7">
      <c r="A137">
        <v>136</v>
      </c>
      <c r="B137" s="4">
        <v>44481</v>
      </c>
      <c r="C137">
        <v>950</v>
      </c>
      <c r="D137">
        <v>8</v>
      </c>
      <c r="E137">
        <v>104</v>
      </c>
      <c r="G137" t="str">
        <f t="shared" si="2"/>
        <v>INSERT INTO Operation(operationId,operationDate,amount,operationTypeId,plotId) values (136,TO_DATE('12/10/2021','DD/MM/YYYY'),950,8,104);</v>
      </c>
    </row>
    <row r="138" spans="1:7">
      <c r="A138">
        <v>137</v>
      </c>
      <c r="B138" s="4">
        <v>44503</v>
      </c>
      <c r="C138">
        <v>750</v>
      </c>
      <c r="D138">
        <v>8</v>
      </c>
      <c r="E138">
        <v>104</v>
      </c>
      <c r="G138" t="str">
        <f t="shared" si="2"/>
        <v>INSERT INTO Operation(operationId,operationDate,amount,operationTypeId,plotId) values (137,TO_DATE('03/11/2021','DD/MM/YYYY'),750,8,104);</v>
      </c>
    </row>
    <row r="139" spans="1:7">
      <c r="A139">
        <v>138</v>
      </c>
      <c r="B139" s="4">
        <v>44510</v>
      </c>
      <c r="C139">
        <v>210</v>
      </c>
      <c r="D139">
        <v>8</v>
      </c>
      <c r="E139">
        <v>102</v>
      </c>
      <c r="G139" t="str">
        <f t="shared" si="2"/>
        <v>INSERT INTO Operation(operationId,operationDate,amount,operationTypeId,plotId) values (138,TO_DATE('10/11/2021','DD/MM/YYYY'),210,8,102);</v>
      </c>
    </row>
    <row r="140" spans="1:7">
      <c r="A140">
        <v>139</v>
      </c>
      <c r="B140" s="4">
        <v>44510</v>
      </c>
      <c r="C140">
        <v>120</v>
      </c>
      <c r="D140">
        <v>8</v>
      </c>
      <c r="E140">
        <v>102</v>
      </c>
      <c r="G140" t="str">
        <f t="shared" si="2"/>
        <v>INSERT INTO Operation(operationId,operationDate,amount,operationTypeId,plotId) values (139,TO_DATE('10/11/2021','DD/MM/YYYY'),120,8,102);</v>
      </c>
    </row>
    <row r="141" spans="1:7">
      <c r="A141">
        <v>140</v>
      </c>
      <c r="B141" s="4">
        <v>44515</v>
      </c>
      <c r="C141">
        <v>600</v>
      </c>
      <c r="D141">
        <v>8</v>
      </c>
      <c r="E141">
        <v>106</v>
      </c>
      <c r="G141" t="str">
        <f t="shared" si="2"/>
        <v>INSERT INTO Operation(operationId,operationDate,amount,operationTypeId,plotId) values (140,TO_DATE('15/11/2021','DD/MM/YYYY'),600,8,106);</v>
      </c>
    </row>
    <row r="142" spans="1:7">
      <c r="A142">
        <v>141</v>
      </c>
      <c r="B142" s="4">
        <v>44517</v>
      </c>
      <c r="C142">
        <v>30</v>
      </c>
      <c r="D142">
        <v>4</v>
      </c>
      <c r="E142">
        <v>102</v>
      </c>
      <c r="G142" t="str">
        <f t="shared" si="2"/>
        <v>INSERT INTO Operation(operationId,operationDate,amount,operationTypeId,plotId) values (141,TO_DATE('17/11/2021','DD/MM/YYYY'),30,4,102);</v>
      </c>
    </row>
    <row r="143" spans="1:7">
      <c r="A143">
        <v>142</v>
      </c>
      <c r="B143" s="4">
        <v>44517</v>
      </c>
      <c r="C143">
        <v>20</v>
      </c>
      <c r="D143">
        <v>4</v>
      </c>
      <c r="E143">
        <v>102</v>
      </c>
      <c r="G143" t="str">
        <f t="shared" si="2"/>
        <v>INSERT INTO Operation(operationId,operationDate,amount,operationTypeId,plotId) values (142,TO_DATE('17/11/2021','DD/MM/YYYY'),20,4,102);</v>
      </c>
    </row>
    <row r="144" spans="1:7">
      <c r="A144">
        <v>143</v>
      </c>
      <c r="B144" s="4">
        <v>44528</v>
      </c>
      <c r="C144">
        <v>70</v>
      </c>
      <c r="D144">
        <v>4</v>
      </c>
      <c r="E144">
        <v>104</v>
      </c>
      <c r="G144" t="str">
        <f t="shared" si="2"/>
        <v>INSERT INTO Operation(operationId,operationDate,amount,operationTypeId,plotId) values (143,TO_DATE('28/11/2021','DD/MM/YYYY'),70,4,104);</v>
      </c>
    </row>
    <row r="145" spans="1:7">
      <c r="A145">
        <v>144</v>
      </c>
      <c r="B145" s="4">
        <v>44533</v>
      </c>
      <c r="C145">
        <v>90</v>
      </c>
      <c r="D145">
        <v>4</v>
      </c>
      <c r="E145">
        <v>104</v>
      </c>
      <c r="G145" t="str">
        <f t="shared" si="2"/>
        <v>INSERT INTO Operation(operationId,operationDate,amount,operationTypeId,plotId) values (144,TO_DATE('03/12/2021','DD/MM/YYYY'),90,4,104);</v>
      </c>
    </row>
    <row r="146" spans="1:7">
      <c r="A146">
        <v>145</v>
      </c>
      <c r="B146" s="4">
        <v>44546</v>
      </c>
      <c r="C146">
        <v>500</v>
      </c>
      <c r="D146">
        <v>4</v>
      </c>
      <c r="E146">
        <v>107</v>
      </c>
      <c r="G146" t="str">
        <f t="shared" si="2"/>
        <v>INSERT INTO Operation(operationId,operationDate,amount,operationTypeId,plotId) values (145,TO_DATE('16/12/2021','DD/MM/YYYY'),500,4,107);</v>
      </c>
    </row>
    <row r="147" spans="1:7">
      <c r="A147">
        <v>146</v>
      </c>
      <c r="B147" s="4">
        <v>44548</v>
      </c>
      <c r="C147">
        <v>60</v>
      </c>
      <c r="D147">
        <v>4</v>
      </c>
      <c r="E147">
        <v>104</v>
      </c>
      <c r="G147" t="str">
        <f t="shared" si="2"/>
        <v>INSERT INTO Operation(operationId,operationDate,amount,operationTypeId,plotId) values (146,TO_DATE('18/12/2021','DD/MM/YYYY'),60,4,104);</v>
      </c>
    </row>
    <row r="148" spans="1:7">
      <c r="A148">
        <v>147</v>
      </c>
      <c r="B148" s="4">
        <v>44548</v>
      </c>
      <c r="C148">
        <v>2500</v>
      </c>
      <c r="D148">
        <v>8</v>
      </c>
      <c r="E148">
        <v>106</v>
      </c>
      <c r="G148" t="str">
        <f t="shared" si="2"/>
        <v>INSERT INTO Operation(operationId,operationDate,amount,operationTypeId,plotId) values (147,TO_DATE('18/12/2021','DD/MM/YYYY'),2500,8,106);</v>
      </c>
    </row>
    <row r="149" spans="1:7">
      <c r="A149">
        <v>148</v>
      </c>
      <c r="B149" s="4">
        <v>44548</v>
      </c>
      <c r="C149">
        <v>700</v>
      </c>
      <c r="D149">
        <v>4</v>
      </c>
      <c r="E149">
        <v>107</v>
      </c>
      <c r="G149" t="str">
        <f t="shared" si="2"/>
        <v>INSERT INTO Operation(operationId,operationDate,amount,operationTypeId,plotId) values (148,TO_DATE('18/12/2021','DD/MM/YYYY'),700,4,107);</v>
      </c>
    </row>
    <row r="150" spans="1:7">
      <c r="A150">
        <v>149</v>
      </c>
      <c r="B150" s="4">
        <v>44565</v>
      </c>
      <c r="C150">
        <v>2900</v>
      </c>
      <c r="D150">
        <v>8</v>
      </c>
      <c r="E150">
        <v>106</v>
      </c>
      <c r="G150" t="str">
        <f t="shared" si="2"/>
        <v>INSERT INTO Operation(operationId,operationDate,amount,operationTypeId,plotId) values (149,TO_DATE('04/01/2022','DD/MM/YYYY'),2900,8,106);</v>
      </c>
    </row>
    <row r="151" spans="1:7">
      <c r="A151">
        <v>150</v>
      </c>
      <c r="B151" s="4">
        <v>44581</v>
      </c>
      <c r="C151">
        <v>3</v>
      </c>
      <c r="D151">
        <v>5</v>
      </c>
      <c r="E151">
        <v>107</v>
      </c>
      <c r="G151" t="str">
        <f t="shared" si="2"/>
        <v>INSERT INTO Operation(operationId,operationDate,amount,operationTypeId,plotId) values (150,TO_DATE('20/01/2022','DD/MM/YYYY'),3,5,107);</v>
      </c>
    </row>
    <row r="152" spans="1:7">
      <c r="A152">
        <v>151</v>
      </c>
      <c r="B152" s="4">
        <v>44581</v>
      </c>
      <c r="C152" t="s">
        <v>293</v>
      </c>
      <c r="D152">
        <v>5</v>
      </c>
      <c r="E152">
        <v>107</v>
      </c>
      <c r="G152" t="str">
        <f t="shared" si="2"/>
        <v>INSERT INTO Operation(operationId,operationDate,amount,operationTypeId,plotId) values (151,TO_DATE('20/01/2022','DD/MM/YYYY'),3.5,5,107);</v>
      </c>
    </row>
    <row r="153" spans="1:7">
      <c r="A153">
        <v>152</v>
      </c>
      <c r="B153" s="4">
        <v>44626</v>
      </c>
      <c r="C153" t="s">
        <v>292</v>
      </c>
      <c r="D153">
        <v>6</v>
      </c>
      <c r="E153">
        <v>106</v>
      </c>
      <c r="G153" t="str">
        <f t="shared" si="2"/>
        <v>INSERT INTO Operation(operationId,operationDate,amount,operationTypeId,plotId) values (152,TO_DATE('06/03/2022','DD/MM/YYYY'),0.9,6,106);</v>
      </c>
    </row>
    <row r="154" spans="1:7">
      <c r="A154">
        <v>153</v>
      </c>
      <c r="B154" s="4">
        <v>44639</v>
      </c>
      <c r="C154" t="s">
        <v>297</v>
      </c>
      <c r="D154">
        <v>9</v>
      </c>
      <c r="E154">
        <v>103</v>
      </c>
      <c r="G154" t="str">
        <f t="shared" si="2"/>
        <v>INSERT INTO Operation(operationId,operationDate,amount,operationTypeId,plotId) values (153,TO_DATE('19/03/2022','DD/MM/YYYY'),1.3,9,103);</v>
      </c>
    </row>
    <row r="155" spans="1:7">
      <c r="A155">
        <v>154</v>
      </c>
      <c r="B155" s="4">
        <v>44656</v>
      </c>
      <c r="C155" t="s">
        <v>297</v>
      </c>
      <c r="D155">
        <v>9</v>
      </c>
      <c r="E155">
        <v>101</v>
      </c>
      <c r="G155" t="str">
        <f t="shared" si="2"/>
        <v>INSERT INTO Operation(operationId,operationDate,amount,operationTypeId,plotId) values (154,TO_DATE('05/04/2022','DD/MM/YYYY'),1.3,9,101);</v>
      </c>
    </row>
    <row r="156" spans="1:7">
      <c r="A156">
        <v>155</v>
      </c>
      <c r="B156" s="4">
        <v>44659</v>
      </c>
      <c r="C156" t="s">
        <v>282</v>
      </c>
      <c r="D156">
        <v>7</v>
      </c>
      <c r="E156">
        <v>103</v>
      </c>
      <c r="G156" t="str">
        <f t="shared" si="2"/>
        <v>INSERT INTO Operation(operationId,operationDate,amount,operationTypeId,plotId) values (155,TO_DATE('08/04/2022','DD/MM/YYYY'),1.2,7,103);</v>
      </c>
    </row>
    <row r="157" spans="1:7">
      <c r="A157">
        <v>156</v>
      </c>
      <c r="B157" s="4">
        <v>44666</v>
      </c>
      <c r="C157">
        <v>30</v>
      </c>
      <c r="D157">
        <v>6</v>
      </c>
      <c r="E157">
        <v>101</v>
      </c>
      <c r="G157" t="str">
        <f t="shared" si="2"/>
        <v>INSERT INTO Operation(operationId,operationDate,amount,operationTypeId,plotId) values (156,TO_DATE('15/04/2022','DD/MM/YYYY'),30,6,101);</v>
      </c>
    </row>
    <row r="158" spans="1:7">
      <c r="A158">
        <v>157</v>
      </c>
      <c r="B158" s="4">
        <v>44686</v>
      </c>
      <c r="C158">
        <v>2250</v>
      </c>
      <c r="D158">
        <v>8</v>
      </c>
      <c r="E158">
        <v>106</v>
      </c>
      <c r="G158" t="str">
        <f t="shared" si="2"/>
        <v>INSERT INTO Operation(operationId,operationDate,amount,operationTypeId,plotId) values (157,TO_DATE('05/05/2022','DD/MM/YYYY'),2250,8,106);</v>
      </c>
    </row>
    <row r="159" spans="1:7">
      <c r="A159">
        <v>158</v>
      </c>
      <c r="B159" s="4">
        <v>44694</v>
      </c>
      <c r="C159">
        <v>10</v>
      </c>
      <c r="D159">
        <v>3</v>
      </c>
      <c r="E159">
        <v>104</v>
      </c>
      <c r="G159" t="str">
        <f t="shared" si="2"/>
        <v>INSERT INTO Operation(operationId,operationDate,amount,operationTypeId,plotId) values (158,TO_DATE('13/05/2022','DD/MM/YYYY'),10,3,104);</v>
      </c>
    </row>
    <row r="160" spans="1:7">
      <c r="A160">
        <v>159</v>
      </c>
      <c r="B160" s="4">
        <v>44696</v>
      </c>
      <c r="C160">
        <v>1300</v>
      </c>
      <c r="D160">
        <v>8</v>
      </c>
      <c r="E160">
        <v>106</v>
      </c>
      <c r="G160" t="str">
        <f t="shared" si="2"/>
        <v>INSERT INTO Operation(operationId,operationDate,amount,operationTypeId,plotId) values (159,TO_DATE('15/05/2022','DD/MM/YYYY'),1300,8,106);</v>
      </c>
    </row>
    <row r="161" spans="1:7">
      <c r="A161">
        <v>160</v>
      </c>
      <c r="B161" s="4">
        <v>44711</v>
      </c>
      <c r="C161" t="s">
        <v>296</v>
      </c>
      <c r="D161">
        <v>6</v>
      </c>
      <c r="E161">
        <v>106</v>
      </c>
      <c r="G161" t="str">
        <f t="shared" si="2"/>
        <v>INSERT INTO Operation(operationId,operationDate,amount,operationTypeId,plotId) values (160,TO_DATE('30/05/2022','DD/MM/YYYY'),0.6,6,106);</v>
      </c>
    </row>
    <row r="162" spans="1:7">
      <c r="A162">
        <v>161</v>
      </c>
      <c r="B162" s="4">
        <v>44717</v>
      </c>
      <c r="C162">
        <v>3</v>
      </c>
      <c r="D162">
        <v>2</v>
      </c>
      <c r="E162">
        <v>104</v>
      </c>
      <c r="G162" t="str">
        <f t="shared" si="2"/>
        <v>INSERT INTO Operation(operationId,operationDate,amount,operationTypeId,plotId) values (161,TO_DATE('05/06/2022','DD/MM/YYYY'),3,2,104);</v>
      </c>
    </row>
    <row r="163" spans="1:7">
      <c r="A163">
        <v>162</v>
      </c>
      <c r="B163" s="4">
        <v>44742</v>
      </c>
      <c r="C163">
        <v>3</v>
      </c>
      <c r="D163">
        <v>2</v>
      </c>
      <c r="E163">
        <v>106</v>
      </c>
      <c r="G163" t="str">
        <f t="shared" si="2"/>
        <v>INSERT INTO Operation(operationId,operationDate,amount,operationTypeId,plotId) values (162,TO_DATE('30/06/2022','DD/MM/YYYY'),3,2,106);</v>
      </c>
    </row>
    <row r="164" spans="1:7">
      <c r="A164">
        <v>163</v>
      </c>
      <c r="B164" s="4">
        <v>44744</v>
      </c>
      <c r="C164" t="s">
        <v>298</v>
      </c>
      <c r="D164">
        <v>2</v>
      </c>
      <c r="E164">
        <v>104</v>
      </c>
      <c r="G164" t="str">
        <f t="shared" si="2"/>
        <v>INSERT INTO Operation(operationId,operationDate,amount,operationTypeId,plotId) values (163,TO_DATE('02/07/2022','DD/MM/YYYY'),5.5,2,104);</v>
      </c>
    </row>
    <row r="165" spans="1:7">
      <c r="A165">
        <v>164</v>
      </c>
      <c r="B165" s="4">
        <v>44745</v>
      </c>
      <c r="C165" t="s">
        <v>284</v>
      </c>
      <c r="D165">
        <v>2</v>
      </c>
      <c r="E165">
        <v>102</v>
      </c>
      <c r="G165" t="str">
        <f t="shared" si="2"/>
        <v>INSERT INTO Operation(operationId,operationDate,amount,operationTypeId,plotId) values (164,TO_DATE('03/07/2022','DD/MM/YYYY'),0.8,2,102);</v>
      </c>
    </row>
    <row r="166" spans="1:7">
      <c r="A166">
        <v>165</v>
      </c>
      <c r="B166" s="4">
        <v>44745</v>
      </c>
      <c r="C166" t="s">
        <v>283</v>
      </c>
      <c r="D166">
        <v>2</v>
      </c>
      <c r="E166">
        <v>102</v>
      </c>
      <c r="G166" t="str">
        <f t="shared" si="2"/>
        <v>INSERT INTO Operation(operationId,operationDate,amount,operationTypeId,plotId) values (165,TO_DATE('03/07/2022','DD/MM/YYYY'),1.5,2,102);</v>
      </c>
    </row>
    <row r="167" spans="1:7">
      <c r="A167">
        <v>166</v>
      </c>
      <c r="B167" s="4">
        <v>44752</v>
      </c>
      <c r="C167">
        <v>5</v>
      </c>
      <c r="D167">
        <v>2</v>
      </c>
      <c r="E167">
        <v>107</v>
      </c>
      <c r="G167" t="str">
        <f t="shared" si="2"/>
        <v>INSERT INTO Operation(operationId,operationDate,amount,operationTypeId,plotId) values (166,TO_DATE('10/07/2022','DD/MM/YYYY'),5,2,107);</v>
      </c>
    </row>
    <row r="168" spans="1:7">
      <c r="A168">
        <v>167</v>
      </c>
      <c r="B168" s="4">
        <v>44754</v>
      </c>
      <c r="C168">
        <v>15</v>
      </c>
      <c r="D168">
        <v>2</v>
      </c>
      <c r="E168">
        <v>103</v>
      </c>
      <c r="G168" t="str">
        <f t="shared" si="2"/>
        <v>INSERT INTO Operation(operationId,operationDate,amount,operationTypeId,plotId) values (167,TO_DATE('12/07/2022','DD/MM/YYYY'),15,2,103);</v>
      </c>
    </row>
    <row r="169" spans="1:7">
      <c r="A169">
        <v>168</v>
      </c>
      <c r="B169" s="4">
        <v>44757</v>
      </c>
      <c r="C169">
        <v>3</v>
      </c>
      <c r="D169">
        <v>2</v>
      </c>
      <c r="E169">
        <v>106</v>
      </c>
      <c r="G169" t="str">
        <f t="shared" si="2"/>
        <v>INSERT INTO Operation(operationId,operationDate,amount,operationTypeId,plotId) values (168,TO_DATE('15/07/2022','DD/MM/YYYY'),3,2,106);</v>
      </c>
    </row>
    <row r="170" spans="1:7">
      <c r="A170">
        <v>169</v>
      </c>
      <c r="B170" s="4">
        <v>44757</v>
      </c>
      <c r="C170">
        <v>600</v>
      </c>
      <c r="D170">
        <v>8</v>
      </c>
      <c r="E170">
        <v>107</v>
      </c>
      <c r="G170" t="str">
        <f t="shared" si="2"/>
        <v>INSERT INTO Operation(operationId,operationDate,amount,operationTypeId,plotId) values (169,TO_DATE('15/07/2022','DD/MM/YYYY'),600,8,107);</v>
      </c>
    </row>
    <row r="171" spans="1:7">
      <c r="A171">
        <v>170</v>
      </c>
      <c r="B171" s="4">
        <v>44762</v>
      </c>
      <c r="C171">
        <v>500</v>
      </c>
      <c r="D171">
        <v>8</v>
      </c>
      <c r="E171">
        <v>107</v>
      </c>
      <c r="G171" t="str">
        <f t="shared" si="2"/>
        <v>INSERT INTO Operation(operationId,operationDate,amount,operationTypeId,plotId) values (170,TO_DATE('20/07/2022','DD/MM/YYYY'),500,8,107);</v>
      </c>
    </row>
    <row r="172" spans="1:7">
      <c r="A172">
        <v>171</v>
      </c>
      <c r="B172" s="4">
        <v>44766</v>
      </c>
      <c r="C172">
        <v>15</v>
      </c>
      <c r="D172">
        <v>2</v>
      </c>
      <c r="E172">
        <v>103</v>
      </c>
      <c r="G172" t="str">
        <f t="shared" si="2"/>
        <v>INSERT INTO Operation(operationId,operationDate,amount,operationTypeId,plotId) values (171,TO_DATE('24/07/2022','DD/MM/YYYY'),15,2,103);</v>
      </c>
    </row>
    <row r="173" spans="1:7">
      <c r="A173">
        <v>172</v>
      </c>
      <c r="B173" s="4">
        <v>44772</v>
      </c>
      <c r="C173">
        <v>5</v>
      </c>
      <c r="D173">
        <v>2</v>
      </c>
      <c r="E173">
        <v>104</v>
      </c>
      <c r="G173" t="str">
        <f t="shared" si="2"/>
        <v>INSERT INTO Operation(operationId,operationDate,amount,operationTypeId,plotId) values (172,TO_DATE('30/07/2022','DD/MM/YYYY'),5,2,104);</v>
      </c>
    </row>
    <row r="174" spans="1:7">
      <c r="A174">
        <v>173</v>
      </c>
      <c r="B174" s="4">
        <v>44772</v>
      </c>
      <c r="C174" t="s">
        <v>294</v>
      </c>
      <c r="D174">
        <v>2</v>
      </c>
      <c r="E174">
        <v>106</v>
      </c>
      <c r="G174" t="str">
        <f t="shared" si="2"/>
        <v>INSERT INTO Operation(operationId,operationDate,amount,operationTypeId,plotId) values (173,TO_DATE('30/07/2022','DD/MM/YYYY'),2.5,2,106);</v>
      </c>
    </row>
    <row r="175" spans="1:7">
      <c r="A175">
        <v>174</v>
      </c>
      <c r="B175" s="4">
        <v>44780</v>
      </c>
      <c r="C175">
        <v>15</v>
      </c>
      <c r="D175">
        <v>2</v>
      </c>
      <c r="E175">
        <v>103</v>
      </c>
      <c r="G175" t="str">
        <f t="shared" si="2"/>
        <v>INSERT INTO Operation(operationId,operationDate,amount,operationTypeId,plotId) values (174,TO_DATE('07/08/2022','DD/MM/YYYY'),15,2,103);</v>
      </c>
    </row>
    <row r="176" spans="1:7">
      <c r="A176">
        <v>175</v>
      </c>
      <c r="B176" s="4">
        <v>44783</v>
      </c>
      <c r="C176" t="s">
        <v>284</v>
      </c>
      <c r="D176">
        <v>2</v>
      </c>
      <c r="E176">
        <v>102</v>
      </c>
      <c r="G176" t="str">
        <f t="shared" si="2"/>
        <v>INSERT INTO Operation(operationId,operationDate,amount,operationTypeId,plotId) values (175,TO_DATE('10/08/2022','DD/MM/YYYY'),0.8,2,102);</v>
      </c>
    </row>
    <row r="177" spans="1:7">
      <c r="A177">
        <v>176</v>
      </c>
      <c r="B177" s="4">
        <v>44783</v>
      </c>
      <c r="C177" t="s">
        <v>283</v>
      </c>
      <c r="D177">
        <v>2</v>
      </c>
      <c r="E177">
        <v>102</v>
      </c>
      <c r="G177" t="str">
        <f t="shared" si="2"/>
        <v>INSERT INTO Operation(operationId,operationDate,amount,operationTypeId,plotId) values (176,TO_DATE('10/08/2022','DD/MM/YYYY'),1.5,2,102);</v>
      </c>
    </row>
    <row r="178" spans="1:7">
      <c r="A178">
        <v>177</v>
      </c>
      <c r="B178" s="4">
        <v>44785</v>
      </c>
      <c r="C178">
        <v>1200</v>
      </c>
      <c r="D178">
        <v>8</v>
      </c>
      <c r="E178">
        <v>107</v>
      </c>
      <c r="G178" t="str">
        <f t="shared" si="2"/>
        <v>INSERT INTO Operation(operationId,operationDate,amount,operationTypeId,plotId) values (177,TO_DATE('12/08/2022','DD/MM/YYYY'),1200,8,107);</v>
      </c>
    </row>
    <row r="179" spans="1:7">
      <c r="A179">
        <v>178</v>
      </c>
      <c r="B179" s="4">
        <v>44785</v>
      </c>
      <c r="C179">
        <v>600</v>
      </c>
      <c r="D179">
        <v>8</v>
      </c>
      <c r="E179">
        <v>107</v>
      </c>
      <c r="G179" t="str">
        <f t="shared" si="2"/>
        <v>INSERT INTO Operation(operationId,operationDate,amount,operationTypeId,plotId) values (178,TO_DATE('12/08/2022','DD/MM/YYYY'),600,8,107);</v>
      </c>
    </row>
    <row r="180" spans="1:7">
      <c r="A180">
        <v>179</v>
      </c>
      <c r="B180" s="4">
        <v>44790</v>
      </c>
      <c r="C180">
        <v>3500</v>
      </c>
      <c r="D180">
        <v>8</v>
      </c>
      <c r="E180">
        <v>101</v>
      </c>
      <c r="G180" t="str">
        <f t="shared" si="2"/>
        <v>INSERT INTO Operation(operationId,operationDate,amount,operationTypeId,plotId) values (179,TO_DATE('17/08/2022','DD/MM/YYYY'),3500,8,101);</v>
      </c>
    </row>
    <row r="181" spans="1:7">
      <c r="A181">
        <v>180</v>
      </c>
      <c r="B181" s="4">
        <v>44790</v>
      </c>
      <c r="C181">
        <v>3</v>
      </c>
      <c r="D181">
        <v>2</v>
      </c>
      <c r="E181">
        <v>106</v>
      </c>
      <c r="G181" t="str">
        <f t="shared" si="2"/>
        <v>INSERT INTO Operation(operationId,operationDate,amount,operationTypeId,plotId) values (180,TO_DATE('17/08/2022','DD/MM/YYYY'),3,2,106);</v>
      </c>
    </row>
    <row r="182" spans="1:7">
      <c r="A182">
        <v>181</v>
      </c>
      <c r="B182" s="4">
        <v>44791</v>
      </c>
      <c r="C182">
        <v>3300</v>
      </c>
      <c r="D182">
        <v>8</v>
      </c>
      <c r="E182">
        <v>103</v>
      </c>
      <c r="G182" t="str">
        <f t="shared" si="2"/>
        <v>INSERT INTO Operation(operationId,operationDate,amount,operationTypeId,plotId) values (181,TO_DATE('18/08/2022','DD/MM/YYYY'),3300,8,103);</v>
      </c>
    </row>
    <row r="183" spans="1:7">
      <c r="A183">
        <v>182</v>
      </c>
      <c r="B183" s="4">
        <v>44793</v>
      </c>
      <c r="C183">
        <v>950</v>
      </c>
      <c r="D183">
        <v>8</v>
      </c>
      <c r="E183">
        <v>104</v>
      </c>
      <c r="G183" t="str">
        <f t="shared" si="2"/>
        <v>INSERT INTO Operation(operationId,operationDate,amount,operationTypeId,plotId) values (182,TO_DATE('20/08/2022','DD/MM/YYYY'),950,8,104);</v>
      </c>
    </row>
    <row r="184" spans="1:7">
      <c r="A184">
        <v>183</v>
      </c>
      <c r="B184" s="4">
        <v>44797</v>
      </c>
      <c r="C184">
        <v>650</v>
      </c>
      <c r="D184">
        <v>8</v>
      </c>
      <c r="E184">
        <v>106</v>
      </c>
      <c r="G184" t="str">
        <f t="shared" si="2"/>
        <v>INSERT INTO Operation(operationId,operationDate,amount,operationTypeId,plotId) values (183,TO_DATE('24/08/2022','DD/MM/YYYY'),650,8,106);</v>
      </c>
    </row>
    <row r="185" spans="1:7">
      <c r="A185">
        <v>184</v>
      </c>
      <c r="B185" s="4">
        <v>44809</v>
      </c>
      <c r="C185">
        <v>1900</v>
      </c>
      <c r="D185">
        <v>8</v>
      </c>
      <c r="E185">
        <v>106</v>
      </c>
      <c r="G185" t="str">
        <f t="shared" si="2"/>
        <v>INSERT INTO Operation(operationId,operationDate,amount,operationTypeId,plotId) values (184,TO_DATE('05/09/2022','DD/MM/YYYY'),1900,8,106);</v>
      </c>
    </row>
    <row r="186" spans="1:7">
      <c r="A186">
        <v>185</v>
      </c>
      <c r="B186" s="4">
        <v>44811</v>
      </c>
      <c r="C186">
        <v>830</v>
      </c>
      <c r="D186">
        <v>8</v>
      </c>
      <c r="E186">
        <v>104</v>
      </c>
      <c r="G186" t="str">
        <f t="shared" si="2"/>
        <v>INSERT INTO Operation(operationId,operationDate,amount,operationTypeId,plotId) values (185,TO_DATE('07/09/2022','DD/MM/YYYY'),830,8,104);</v>
      </c>
    </row>
    <row r="187" spans="1:7">
      <c r="A187">
        <v>186</v>
      </c>
      <c r="B187" s="4">
        <v>44815</v>
      </c>
      <c r="C187">
        <v>750</v>
      </c>
      <c r="D187">
        <v>8</v>
      </c>
      <c r="E187">
        <v>104</v>
      </c>
      <c r="G187" t="str">
        <f t="shared" si="2"/>
        <v>INSERT INTO Operation(operationId,operationDate,amount,operationTypeId,plotId) values (186,TO_DATE('11/09/2022','DD/MM/YYYY'),750,8,104);</v>
      </c>
    </row>
    <row r="188" spans="1:7">
      <c r="A188">
        <v>187</v>
      </c>
      <c r="B188" s="4">
        <v>44824</v>
      </c>
      <c r="C188">
        <v>1150</v>
      </c>
      <c r="D188">
        <v>8</v>
      </c>
      <c r="E188">
        <v>104</v>
      </c>
      <c r="G188" t="str">
        <f t="shared" si="2"/>
        <v>INSERT INTO Operation(operationId,operationDate,amount,operationTypeId,plotId) values (187,TO_DATE('20/09/2022','DD/MM/YYYY'),1150,8,104);</v>
      </c>
    </row>
    <row r="189" spans="1:7">
      <c r="A189">
        <v>188</v>
      </c>
      <c r="B189" s="4">
        <v>44824</v>
      </c>
      <c r="C189" t="s">
        <v>296</v>
      </c>
      <c r="D189">
        <v>6</v>
      </c>
      <c r="E189">
        <v>106</v>
      </c>
      <c r="G189" t="str">
        <f t="shared" si="2"/>
        <v>INSERT INTO Operation(operationId,operationDate,amount,operationTypeId,plotId) values (188,TO_DATE('20/09/2022','DD/MM/YYYY'),0.6,6,106);</v>
      </c>
    </row>
    <row r="190" spans="1:7">
      <c r="A190">
        <v>189</v>
      </c>
      <c r="B190" s="4">
        <v>44846</v>
      </c>
      <c r="C190" t="s">
        <v>297</v>
      </c>
      <c r="D190">
        <v>7</v>
      </c>
      <c r="E190">
        <v>103</v>
      </c>
      <c r="G190" t="str">
        <f t="shared" si="2"/>
        <v>INSERT INTO Operation(operationId,operationDate,amount,operationTypeId,plotId) values (189,TO_DATE('12/10/2022','DD/MM/YYYY'),1.3,7,103);</v>
      </c>
    </row>
    <row r="191" spans="1:7">
      <c r="A191">
        <v>190</v>
      </c>
      <c r="B191" s="4">
        <v>44851</v>
      </c>
      <c r="C191">
        <v>850</v>
      </c>
      <c r="D191">
        <v>8</v>
      </c>
      <c r="E191">
        <v>104</v>
      </c>
      <c r="G191" t="str">
        <f t="shared" si="2"/>
        <v>INSERT INTO Operation(operationId,operationDate,amount,operationTypeId,plotId) values (190,TO_DATE('17/10/2022','DD/MM/YYYY'),850,8,104);</v>
      </c>
    </row>
    <row r="192" spans="1:7">
      <c r="A192">
        <v>191</v>
      </c>
      <c r="B192" s="4">
        <v>44871</v>
      </c>
      <c r="C192">
        <v>900</v>
      </c>
      <c r="D192">
        <v>8</v>
      </c>
      <c r="E192">
        <v>104</v>
      </c>
      <c r="G192" t="str">
        <f t="shared" si="2"/>
        <v>INSERT INTO Operation(operationId,operationDate,amount,operationTypeId,plotId) values (191,TO_DATE('06/11/2022','DD/MM/YYYY'),900,8,104);</v>
      </c>
    </row>
    <row r="193" spans="1:7">
      <c r="A193">
        <v>192</v>
      </c>
      <c r="B193" s="4">
        <v>44875</v>
      </c>
      <c r="C193">
        <v>30</v>
      </c>
      <c r="D193">
        <v>4</v>
      </c>
      <c r="E193">
        <v>102</v>
      </c>
      <c r="G193" t="str">
        <f t="shared" si="2"/>
        <v>INSERT INTO Operation(operationId,operationDate,amount,operationTypeId,plotId) values (192,TO_DATE('10/11/2022','DD/MM/YYYY'),30,4,102);</v>
      </c>
    </row>
    <row r="194" spans="1:7">
      <c r="A194">
        <v>193</v>
      </c>
      <c r="B194" s="4">
        <v>44875</v>
      </c>
      <c r="C194">
        <v>20</v>
      </c>
      <c r="D194">
        <v>4</v>
      </c>
      <c r="E194">
        <v>102</v>
      </c>
      <c r="G194" t="str">
        <f t="shared" si="2"/>
        <v>INSERT INTO Operation(operationId,operationDate,amount,operationTypeId,plotId) values (193,TO_DATE('10/11/2022','DD/MM/YYYY'),20,4,102);</v>
      </c>
    </row>
    <row r="195" spans="1:7">
      <c r="A195">
        <v>194</v>
      </c>
      <c r="B195" s="4">
        <v>44877</v>
      </c>
      <c r="C195">
        <v>300</v>
      </c>
      <c r="D195">
        <v>8</v>
      </c>
      <c r="E195">
        <v>102</v>
      </c>
      <c r="G195" t="str">
        <f t="shared" ref="G195:G209" si="3">"INSERT INTO "&amp;$H$1&amp;"("&amp;$A$1&amp;","&amp;$B$1&amp;","&amp;$C$1&amp;","&amp;$D$1&amp;","&amp;$E$1&amp;") values ("&amp;A195&amp;",TO_DATE('"&amp;TEXT(B195,"dd/mm/aaaa")&amp;"','DD/MM/YYYY'),"&amp;C195&amp;","&amp;D195&amp;","&amp;E195&amp;");"</f>
        <v>INSERT INTO Operation(operationId,operationDate,amount,operationTypeId,plotId) values (194,TO_DATE('12/11/2022','DD/MM/YYYY'),300,8,102);</v>
      </c>
    </row>
    <row r="196" spans="1:7">
      <c r="A196">
        <v>195</v>
      </c>
      <c r="B196" s="4">
        <v>44877</v>
      </c>
      <c r="C196">
        <v>200</v>
      </c>
      <c r="D196">
        <v>8</v>
      </c>
      <c r="E196">
        <v>102</v>
      </c>
      <c r="G196" t="str">
        <f t="shared" si="3"/>
        <v>INSERT INTO Operation(operationId,operationDate,amount,operationTypeId,plotId) values (195,TO_DATE('12/11/2022','DD/MM/YYYY'),200,8,102);</v>
      </c>
    </row>
    <row r="197" spans="1:7">
      <c r="A197">
        <v>196</v>
      </c>
      <c r="B197" s="4">
        <v>44880</v>
      </c>
      <c r="C197">
        <v>50</v>
      </c>
      <c r="D197">
        <v>8</v>
      </c>
      <c r="E197">
        <v>106</v>
      </c>
      <c r="G197" t="str">
        <f t="shared" si="3"/>
        <v>INSERT INTO Operation(operationId,operationDate,amount,operationTypeId,plotId) values (196,TO_DATE('15/11/2022','DD/MM/YYYY'),50,8,106);</v>
      </c>
    </row>
    <row r="198" spans="1:7">
      <c r="A198">
        <v>197</v>
      </c>
      <c r="B198" s="4">
        <v>44899</v>
      </c>
      <c r="C198">
        <v>70</v>
      </c>
      <c r="D198">
        <v>4</v>
      </c>
      <c r="E198">
        <v>104</v>
      </c>
      <c r="G198" t="str">
        <f t="shared" si="3"/>
        <v>INSERT INTO Operation(operationId,operationDate,amount,operationTypeId,plotId) values (197,TO_DATE('04/12/2022','DD/MM/YYYY'),70,4,104);</v>
      </c>
    </row>
    <row r="199" spans="1:7">
      <c r="A199">
        <v>198</v>
      </c>
      <c r="B199" s="4">
        <v>44902</v>
      </c>
      <c r="C199">
        <v>90</v>
      </c>
      <c r="D199">
        <v>4</v>
      </c>
      <c r="E199">
        <v>104</v>
      </c>
      <c r="G199" t="str">
        <f t="shared" si="3"/>
        <v>INSERT INTO Operation(operationId,operationDate,amount,operationTypeId,plotId) values (198,TO_DATE('07/12/2022','DD/MM/YYYY'),90,4,104);</v>
      </c>
    </row>
    <row r="200" spans="1:7">
      <c r="A200">
        <v>199</v>
      </c>
      <c r="B200" s="4">
        <v>44906</v>
      </c>
      <c r="C200">
        <v>15</v>
      </c>
      <c r="D200">
        <v>3</v>
      </c>
      <c r="E200">
        <v>102</v>
      </c>
      <c r="G200" t="str">
        <f t="shared" si="3"/>
        <v>INSERT INTO Operation(operationId,operationDate,amount,operationTypeId,plotId) values (199,TO_DATE('11/12/2022','DD/MM/YYYY'),15,3,102);</v>
      </c>
    </row>
    <row r="201" spans="1:7">
      <c r="A201">
        <v>200</v>
      </c>
      <c r="B201" s="4">
        <v>44906</v>
      </c>
      <c r="C201">
        <v>10</v>
      </c>
      <c r="D201">
        <v>3</v>
      </c>
      <c r="E201">
        <v>102</v>
      </c>
      <c r="G201" t="str">
        <f t="shared" si="3"/>
        <v>INSERT INTO Operation(operationId,operationDate,amount,operationTypeId,plotId) values (200,TO_DATE('11/12/2022','DD/MM/YYYY'),10,3,102);</v>
      </c>
    </row>
    <row r="202" spans="1:7">
      <c r="A202">
        <v>201</v>
      </c>
      <c r="B202" s="4">
        <v>44911</v>
      </c>
      <c r="C202">
        <v>500</v>
      </c>
      <c r="D202">
        <v>4</v>
      </c>
      <c r="E202">
        <v>107</v>
      </c>
      <c r="G202" t="str">
        <f t="shared" si="3"/>
        <v>INSERT INTO Operation(operationId,operationDate,amount,operationTypeId,plotId) values (201,TO_DATE('16/12/2022','DD/MM/YYYY'),500,4,107);</v>
      </c>
    </row>
    <row r="203" spans="1:7">
      <c r="A203">
        <v>202</v>
      </c>
      <c r="B203" s="4">
        <v>44913</v>
      </c>
      <c r="C203">
        <v>200</v>
      </c>
      <c r="D203">
        <v>8</v>
      </c>
      <c r="E203">
        <v>106</v>
      </c>
      <c r="G203" t="str">
        <f t="shared" si="3"/>
        <v>INSERT INTO Operation(operationId,operationDate,amount,operationTypeId,plotId) values (202,TO_DATE('18/12/2022','DD/MM/YYYY'),200,8,106);</v>
      </c>
    </row>
    <row r="204" spans="1:7">
      <c r="A204">
        <v>203</v>
      </c>
      <c r="B204" s="4">
        <v>44913</v>
      </c>
      <c r="C204">
        <v>700</v>
      </c>
      <c r="D204">
        <v>4</v>
      </c>
      <c r="E204">
        <v>107</v>
      </c>
      <c r="G204" t="str">
        <f t="shared" si="3"/>
        <v>INSERT INTO Operation(operationId,operationDate,amount,operationTypeId,plotId) values (203,TO_DATE('18/12/2022','DD/MM/YYYY'),700,4,107);</v>
      </c>
    </row>
    <row r="205" spans="1:7">
      <c r="A205">
        <v>204</v>
      </c>
      <c r="B205" s="4">
        <v>44938</v>
      </c>
      <c r="C205">
        <v>60</v>
      </c>
      <c r="D205">
        <v>4</v>
      </c>
      <c r="E205">
        <v>104</v>
      </c>
      <c r="G205" t="str">
        <f t="shared" si="3"/>
        <v>INSERT INTO Operation(operationId,operationDate,amount,operationTypeId,plotId) values (204,TO_DATE('12/01/2023','DD/MM/YYYY'),60,4,104);</v>
      </c>
    </row>
    <row r="206" spans="1:7">
      <c r="A206">
        <v>205</v>
      </c>
      <c r="B206" s="4">
        <v>44940</v>
      </c>
      <c r="C206">
        <v>250</v>
      </c>
      <c r="D206">
        <v>8</v>
      </c>
      <c r="E206">
        <v>106</v>
      </c>
      <c r="G206" t="str">
        <f t="shared" si="3"/>
        <v>INSERT INTO Operation(operationId,operationDate,amount,operationTypeId,plotId) values (205,TO_DATE('14/01/2023','DD/MM/YYYY'),250,8,106);</v>
      </c>
    </row>
    <row r="207" spans="1:7">
      <c r="A207">
        <v>206</v>
      </c>
      <c r="B207" s="4">
        <v>44946</v>
      </c>
      <c r="C207">
        <v>4</v>
      </c>
      <c r="D207">
        <v>5</v>
      </c>
      <c r="E207">
        <v>107</v>
      </c>
      <c r="G207" t="str">
        <f t="shared" si="3"/>
        <v>INSERT INTO Operation(operationId,operationDate,amount,operationTypeId,plotId) values (206,TO_DATE('20/01/2023','DD/MM/YYYY'),4,5,107);</v>
      </c>
    </row>
    <row r="208" spans="1:7">
      <c r="A208">
        <v>207</v>
      </c>
      <c r="B208" s="4">
        <v>44946</v>
      </c>
      <c r="C208">
        <v>5</v>
      </c>
      <c r="D208">
        <v>5</v>
      </c>
      <c r="E208">
        <v>107</v>
      </c>
      <c r="G208" t="str">
        <f t="shared" si="3"/>
        <v>INSERT INTO Operation(operationId,operationDate,amount,operationTypeId,plotId) values (207,TO_DATE('20/01/2023','DD/MM/YYYY'),5,5,107);</v>
      </c>
    </row>
    <row r="209" spans="1:7">
      <c r="A209">
        <v>208</v>
      </c>
      <c r="B209" s="4">
        <v>45005</v>
      </c>
      <c r="C209" t="s">
        <v>297</v>
      </c>
      <c r="D209">
        <v>9</v>
      </c>
      <c r="E209">
        <v>103</v>
      </c>
      <c r="G209" t="str">
        <f t="shared" si="3"/>
        <v>INSERT INTO Operation(operationId,operationDate,amount,operationTypeId,plotId) values (208,TO_DATE('20/03/2023','DD/MM/YYYY'),1.3,9,103);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1"/>
  <sheetViews>
    <sheetView workbookViewId="0">
      <selection activeCell="F12" sqref="F12"/>
    </sheetView>
  </sheetViews>
  <sheetFormatPr defaultColWidth="9" defaultRowHeight="14.4"/>
  <cols>
    <col min="1" max="1" width="15.88671875" customWidth="1"/>
    <col min="2" max="2" width="20.44140625" customWidth="1"/>
    <col min="3" max="3" width="4.5546875" customWidth="1"/>
    <col min="4" max="4" width="4.33203125" customWidth="1"/>
    <col min="5" max="5" width="11.33203125" customWidth="1"/>
    <col min="6" max="6" width="14.44140625" customWidth="1"/>
  </cols>
  <sheetData>
    <row r="1" spans="1:6">
      <c r="A1" t="s">
        <v>289</v>
      </c>
      <c r="B1" t="s">
        <v>299</v>
      </c>
      <c r="C1" t="s">
        <v>300</v>
      </c>
      <c r="E1" t="s">
        <v>263</v>
      </c>
      <c r="F1" t="s">
        <v>301</v>
      </c>
    </row>
    <row r="2" spans="1:6">
      <c r="A2">
        <v>1</v>
      </c>
      <c r="B2" t="s">
        <v>227</v>
      </c>
      <c r="C2" t="s">
        <v>229</v>
      </c>
      <c r="E2" t="str">
        <f>"INSERT INTO "&amp;$F$1&amp;"("&amp;$A$1&amp;","&amp;$B$1&amp;","&amp;$C$1&amp;") values ("&amp;A2&amp;",'"&amp;B2&amp;"','"&amp;C2&amp;"');"</f>
        <v>INSERT INTO OperationType(operationTypeId,operationType,unit) values (1,'Plantação','un');</v>
      </c>
    </row>
    <row r="3" spans="1:6">
      <c r="A3">
        <v>2</v>
      </c>
      <c r="B3" t="s">
        <v>215</v>
      </c>
      <c r="C3" t="s">
        <v>217</v>
      </c>
      <c r="E3" t="str">
        <f t="shared" ref="E3:E11" si="0">"INSERT INTO "&amp;$F$1&amp;"("&amp;$A$1&amp;","&amp;$B$1&amp;","&amp;$C$1&amp;") values ("&amp;A3&amp;",'"&amp;B3&amp;"','"&amp;C3&amp;"');"</f>
        <v>INSERT INTO OperationType(operationTypeId,operationType,unit) values (2,'Rega','m3');</v>
      </c>
    </row>
    <row r="4" spans="1:6">
      <c r="A4">
        <v>3</v>
      </c>
      <c r="B4" t="s">
        <v>234</v>
      </c>
      <c r="C4" t="s">
        <v>236</v>
      </c>
      <c r="E4" t="str">
        <f t="shared" si="0"/>
        <v>INSERT INTO OperationType(operationTypeId,operationType,unit) values (3,'Fertilização','kg');</v>
      </c>
    </row>
    <row r="5" spans="1:6">
      <c r="A5">
        <v>4</v>
      </c>
      <c r="B5" t="s">
        <v>5</v>
      </c>
      <c r="C5" t="s">
        <v>229</v>
      </c>
      <c r="E5" t="str">
        <f t="shared" si="0"/>
        <v>INSERT INTO OperationType(operationTypeId,operationType,unit) values (4,'Poda','un');</v>
      </c>
    </row>
    <row r="6" spans="1:6">
      <c r="A6">
        <v>5</v>
      </c>
      <c r="B6" t="s">
        <v>239</v>
      </c>
      <c r="C6" t="s">
        <v>236</v>
      </c>
      <c r="E6" t="str">
        <f t="shared" si="0"/>
        <v>INSERT INTO OperationType(operationTypeId,operationType,unit) values (5,'Aplicação fitofármaco','kg');</v>
      </c>
    </row>
    <row r="7" spans="1:6">
      <c r="A7">
        <v>6</v>
      </c>
      <c r="B7" t="s">
        <v>241</v>
      </c>
      <c r="C7" t="s">
        <v>236</v>
      </c>
      <c r="E7" t="str">
        <f t="shared" si="0"/>
        <v>INSERT INTO OperationType(operationTypeId,operationType,unit) values (6,'Sementeira','kg');</v>
      </c>
    </row>
    <row r="8" spans="1:6">
      <c r="A8">
        <v>7</v>
      </c>
      <c r="B8" t="s">
        <v>241</v>
      </c>
      <c r="C8" t="s">
        <v>201</v>
      </c>
      <c r="E8" t="str">
        <f t="shared" si="0"/>
        <v>INSERT INTO OperationType(operationTypeId,operationType,unit) values (7,'Sementeira','ha');</v>
      </c>
    </row>
    <row r="9" spans="1:6">
      <c r="A9">
        <v>8</v>
      </c>
      <c r="B9" t="s">
        <v>7</v>
      </c>
      <c r="C9" t="s">
        <v>236</v>
      </c>
      <c r="E9" t="str">
        <f t="shared" si="0"/>
        <v>INSERT INTO OperationType(operationTypeId,operationType,unit) values (8,'Colheita','kg');</v>
      </c>
    </row>
    <row r="10" spans="1:6">
      <c r="A10">
        <v>9</v>
      </c>
      <c r="B10" t="s">
        <v>248</v>
      </c>
      <c r="C10" t="s">
        <v>201</v>
      </c>
      <c r="E10" t="str">
        <f t="shared" si="0"/>
        <v>INSERT INTO OperationType(operationTypeId,operationType,unit) values (9,'Incorporação no solo','ha');</v>
      </c>
    </row>
    <row r="11" spans="1:6">
      <c r="A11">
        <v>10</v>
      </c>
      <c r="B11" t="s">
        <v>241</v>
      </c>
      <c r="E11" t="str">
        <f t="shared" si="0"/>
        <v>INSERT INTO OperationType(operationTypeId,operationType,unit) values (10,'Sementeira','');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"/>
  <sheetViews>
    <sheetView workbookViewId="0">
      <selection activeCell="D15" sqref="D15"/>
    </sheetView>
  </sheetViews>
  <sheetFormatPr defaultColWidth="9" defaultRowHeight="14.4"/>
  <cols>
    <col min="1" max="1" width="17.88671875" customWidth="1"/>
    <col min="2" max="2" width="16.33203125" customWidth="1"/>
    <col min="4" max="4" width="58.44140625" customWidth="1"/>
    <col min="5" max="5" width="11.33203125" customWidth="1"/>
    <col min="6" max="7" width="6.109375" customWidth="1"/>
  </cols>
  <sheetData>
    <row r="1" spans="1:5">
      <c r="A1" t="s">
        <v>302</v>
      </c>
      <c r="B1" t="s">
        <v>289</v>
      </c>
      <c r="D1" t="s">
        <v>263</v>
      </c>
      <c r="E1" t="s">
        <v>303</v>
      </c>
    </row>
    <row r="2" spans="1:5">
      <c r="A2" t="s">
        <v>235</v>
      </c>
      <c r="B2">
        <v>3</v>
      </c>
      <c r="D2" t="str">
        <f>"INSERT INTO "&amp;$E$1&amp;"("&amp;$A$1&amp;","&amp;$B$1&amp;") values ('"&amp;A2&amp;"',"&amp;B2&amp;");"</f>
        <v>INSERT INTO OperationTypeMode(operationTypeMode,operationTypeId) values ('Solo',3);</v>
      </c>
    </row>
    <row r="3" spans="1:5">
      <c r="A3" t="s">
        <v>250</v>
      </c>
      <c r="B3">
        <v>3</v>
      </c>
      <c r="D3" t="str">
        <f>"INSERT INTO "&amp;$E$1&amp;"("&amp;$A$1&amp;","&amp;$B$1&amp;") values ('"&amp;A3&amp;"',"&amp;B3&amp;");"</f>
        <v>INSERT INTO OperationTypeMode(operationTypeMode,operationTypeId) values ('Foliar',3);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6"/>
  <sheetViews>
    <sheetView workbookViewId="0">
      <selection activeCell="B19" sqref="B19"/>
    </sheetView>
  </sheetViews>
  <sheetFormatPr defaultColWidth="9" defaultRowHeight="14.4"/>
  <cols>
    <col min="1" max="1" width="11.6640625" customWidth="1"/>
    <col min="2" max="2" width="32.44140625" customWidth="1"/>
  </cols>
  <sheetData>
    <row r="1" spans="1:5">
      <c r="A1" t="s">
        <v>273</v>
      </c>
      <c r="B1" t="s">
        <v>279</v>
      </c>
      <c r="D1" t="s">
        <v>263</v>
      </c>
      <c r="E1" t="s">
        <v>304</v>
      </c>
    </row>
    <row r="2" spans="1:5">
      <c r="A2">
        <v>15</v>
      </c>
      <c r="B2" t="s">
        <v>164</v>
      </c>
      <c r="D2" t="str">
        <f>"INSERT INTO "&amp;$E$1&amp;"("&amp;$A$1&amp;","&amp;$B$1&amp;") values ("&amp;A2&amp;",'"&amp;B2&amp;"');"</f>
        <v>INSERT INTO ProductionFactorOperation(operationId,designation) values (15,'Patentkali');</v>
      </c>
    </row>
    <row r="3" spans="1:5">
      <c r="A3">
        <v>16</v>
      </c>
      <c r="B3" t="s">
        <v>164</v>
      </c>
      <c r="D3" t="str">
        <f t="shared" ref="D3:D26" si="0">"INSERT INTO "&amp;$E$1&amp;"("&amp;$A$1&amp;","&amp;$B$1&amp;") values ("&amp;A3&amp;",'"&amp;B3&amp;"');"</f>
        <v>INSERT INTO ProductionFactorOperation(operationId,designation) values (16,'Patentkali');</v>
      </c>
    </row>
    <row r="4" spans="1:5">
      <c r="A4">
        <v>22</v>
      </c>
      <c r="B4" t="s">
        <v>171</v>
      </c>
      <c r="D4" t="str">
        <f t="shared" si="0"/>
        <v>INSERT INTO ProductionFactorOperation(operationId,designation) values (22,'ESTA Kieserit');</v>
      </c>
    </row>
    <row r="5" spans="1:5">
      <c r="A5">
        <v>23</v>
      </c>
      <c r="B5" t="s">
        <v>171</v>
      </c>
      <c r="D5" t="str">
        <f t="shared" si="0"/>
        <v>INSERT INTO ProductionFactorOperation(operationId,designation) values (23,'ESTA Kieserit');</v>
      </c>
    </row>
    <row r="6" spans="1:5">
      <c r="A6">
        <v>24</v>
      </c>
      <c r="B6" t="s">
        <v>171</v>
      </c>
      <c r="D6" t="str">
        <f t="shared" si="0"/>
        <v>INSERT INTO ProductionFactorOperation(operationId,designation) values (24,'ESTA Kieserit');</v>
      </c>
    </row>
    <row r="7" spans="1:5">
      <c r="A7">
        <v>43</v>
      </c>
      <c r="B7" t="s">
        <v>155</v>
      </c>
      <c r="D7" t="str">
        <f t="shared" si="0"/>
        <v>INSERT INTO ProductionFactorOperation(operationId,designation) values (43,'Calda Bordalesa ASCENZA');</v>
      </c>
    </row>
    <row r="8" spans="1:5">
      <c r="A8">
        <v>44</v>
      </c>
      <c r="B8" t="s">
        <v>155</v>
      </c>
      <c r="D8" t="str">
        <f t="shared" si="0"/>
        <v>INSERT INTO ProductionFactorOperation(operationId,designation) values (44,'Calda Bordalesa ASCENZA');</v>
      </c>
    </row>
    <row r="9" spans="1:5">
      <c r="A9">
        <v>45</v>
      </c>
      <c r="B9" t="s">
        <v>171</v>
      </c>
      <c r="D9" t="str">
        <f t="shared" si="0"/>
        <v>INSERT INTO ProductionFactorOperation(operationId,designation) values (45,'ESTA Kieserit');</v>
      </c>
    </row>
    <row r="10" spans="1:5">
      <c r="A10">
        <v>46</v>
      </c>
      <c r="B10" t="s">
        <v>171</v>
      </c>
      <c r="D10" t="str">
        <f t="shared" si="0"/>
        <v>INSERT INTO ProductionFactorOperation(operationId,designation) values (46,'ESTA Kieserit');</v>
      </c>
    </row>
    <row r="11" spans="1:5">
      <c r="A11">
        <v>47</v>
      </c>
      <c r="B11" t="s">
        <v>171</v>
      </c>
      <c r="D11" t="str">
        <f t="shared" si="0"/>
        <v>INSERT INTO ProductionFactorOperation(operationId,designation) values (47,'ESTA Kieserit');</v>
      </c>
    </row>
    <row r="12" spans="1:5">
      <c r="A12">
        <v>60</v>
      </c>
      <c r="B12" t="s">
        <v>155</v>
      </c>
      <c r="D12" t="str">
        <f t="shared" si="0"/>
        <v>INSERT INTO ProductionFactorOperation(operationId,designation) values (60,'Calda Bordalesa ASCENZA');</v>
      </c>
    </row>
    <row r="13" spans="1:5">
      <c r="A13">
        <v>61</v>
      </c>
      <c r="B13" t="s">
        <v>155</v>
      </c>
      <c r="D13" t="str">
        <f t="shared" si="0"/>
        <v>INSERT INTO ProductionFactorOperation(operationId,designation) values (61,'Calda Bordalesa ASCENZA');</v>
      </c>
    </row>
    <row r="14" spans="1:5">
      <c r="A14">
        <v>63</v>
      </c>
      <c r="B14" t="s">
        <v>184</v>
      </c>
      <c r="D14" t="str">
        <f t="shared" si="0"/>
        <v>INSERT INTO ProductionFactorOperation(operationId,designation) values (63,'Biocal Composto');</v>
      </c>
    </row>
    <row r="15" spans="1:5">
      <c r="A15">
        <v>90</v>
      </c>
      <c r="B15" t="s">
        <v>164</v>
      </c>
      <c r="D15" t="str">
        <f t="shared" si="0"/>
        <v>INSERT INTO ProductionFactorOperation(operationId,designation) values (90,'Patentkali');</v>
      </c>
    </row>
    <row r="16" spans="1:5">
      <c r="A16">
        <v>91</v>
      </c>
      <c r="B16" t="s">
        <v>164</v>
      </c>
      <c r="D16" t="str">
        <f t="shared" si="0"/>
        <v>INSERT INTO ProductionFactorOperation(operationId,designation) values (91,'Patentkali');</v>
      </c>
    </row>
    <row r="17" spans="1:4">
      <c r="A17">
        <v>99</v>
      </c>
      <c r="B17" t="s">
        <v>155</v>
      </c>
      <c r="D17" t="str">
        <f t="shared" si="0"/>
        <v>INSERT INTO ProductionFactorOperation(operationId,designation) values (99,'Calda Bordalesa ASCENZA');</v>
      </c>
    </row>
    <row r="18" spans="1:4">
      <c r="A18">
        <v>100</v>
      </c>
      <c r="B18" t="s">
        <v>155</v>
      </c>
      <c r="D18" t="str">
        <f t="shared" si="0"/>
        <v>INSERT INTO ProductionFactorOperation(operationId,designation) values (100,'Calda Bordalesa ASCENZA');</v>
      </c>
    </row>
    <row r="19" spans="1:4">
      <c r="A19">
        <v>106</v>
      </c>
      <c r="B19" t="s">
        <v>172</v>
      </c>
      <c r="D19" t="str">
        <f t="shared" si="0"/>
        <v>INSERT INTO ProductionFactorOperation(operationId,designation) values (106,'EPSO Microtop');</v>
      </c>
    </row>
    <row r="20" spans="1:4">
      <c r="A20">
        <v>151</v>
      </c>
      <c r="B20" t="s">
        <v>155</v>
      </c>
      <c r="D20" t="str">
        <f t="shared" si="0"/>
        <v>INSERT INTO ProductionFactorOperation(operationId,designation) values (151,'Calda Bordalesa ASCENZA');</v>
      </c>
    </row>
    <row r="21" spans="1:4">
      <c r="A21">
        <v>152</v>
      </c>
      <c r="B21" t="s">
        <v>155</v>
      </c>
      <c r="D21" t="str">
        <f t="shared" si="0"/>
        <v>INSERT INTO ProductionFactorOperation(operationId,designation) values (152,'Calda Bordalesa ASCENZA');</v>
      </c>
    </row>
    <row r="22" spans="1:4">
      <c r="A22">
        <v>159</v>
      </c>
      <c r="B22" t="s">
        <v>172</v>
      </c>
      <c r="D22" t="str">
        <f t="shared" si="0"/>
        <v>INSERT INTO ProductionFactorOperation(operationId,designation) values (159,'EPSO Microtop');</v>
      </c>
    </row>
    <row r="23" spans="1:4">
      <c r="A23">
        <v>200</v>
      </c>
      <c r="B23" t="s">
        <v>164</v>
      </c>
      <c r="D23" t="str">
        <f t="shared" si="0"/>
        <v>INSERT INTO ProductionFactorOperation(operationId,designation) values (200,'Patentkali');</v>
      </c>
    </row>
    <row r="24" spans="1:4">
      <c r="A24">
        <v>201</v>
      </c>
      <c r="B24" t="s">
        <v>164</v>
      </c>
      <c r="D24" t="str">
        <f t="shared" si="0"/>
        <v>INSERT INTO ProductionFactorOperation(operationId,designation) values (201,'Patentkali');</v>
      </c>
    </row>
    <row r="25" spans="1:4">
      <c r="A25">
        <v>207</v>
      </c>
      <c r="B25" t="s">
        <v>155</v>
      </c>
      <c r="D25" t="str">
        <f t="shared" si="0"/>
        <v>INSERT INTO ProductionFactorOperation(operationId,designation) values (207,'Calda Bordalesa ASCENZA');</v>
      </c>
    </row>
    <row r="26" spans="1:4">
      <c r="A26">
        <v>208</v>
      </c>
      <c r="B26" t="s">
        <v>155</v>
      </c>
      <c r="D26" t="str">
        <f t="shared" si="0"/>
        <v>INSERT INTO ProductionFactorOperation(operationId,designation) values (208,'Calda Bordalesa ASCENZA');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2"/>
  <sheetViews>
    <sheetView workbookViewId="0">
      <selection activeCell="C10" sqref="C10"/>
    </sheetView>
  </sheetViews>
  <sheetFormatPr defaultColWidth="9" defaultRowHeight="14.4"/>
  <cols>
    <col min="1" max="1" width="16.6640625" customWidth="1"/>
    <col min="2" max="2" width="22.109375" customWidth="1"/>
    <col min="3" max="3" width="20.6640625" customWidth="1"/>
    <col min="4" max="4" width="13.109375" customWidth="1"/>
    <col min="5" max="5" width="23.88671875" customWidth="1"/>
    <col min="7" max="7" width="170.33203125" customWidth="1"/>
    <col min="14" max="14" width="24" customWidth="1"/>
    <col min="15" max="15" width="22.109375" customWidth="1"/>
    <col min="16" max="16" width="20.6640625" customWidth="1"/>
    <col min="18" max="18" width="4.33203125" customWidth="1"/>
    <col min="19" max="19" width="11.33203125" customWidth="1"/>
    <col min="20" max="20" width="16.33203125" customWidth="1"/>
  </cols>
  <sheetData>
    <row r="1" spans="1:18">
      <c r="A1" t="s">
        <v>279</v>
      </c>
      <c r="B1" t="s">
        <v>305</v>
      </c>
      <c r="C1" t="s">
        <v>306</v>
      </c>
      <c r="D1" t="s">
        <v>307</v>
      </c>
      <c r="E1" t="s">
        <v>308</v>
      </c>
      <c r="G1" t="s">
        <v>263</v>
      </c>
      <c r="H1" t="s">
        <v>309</v>
      </c>
    </row>
    <row r="2" spans="1:18">
      <c r="A2" t="s">
        <v>155</v>
      </c>
      <c r="B2" t="s">
        <v>159</v>
      </c>
      <c r="C2" t="s">
        <v>158</v>
      </c>
      <c r="D2" t="s">
        <v>156</v>
      </c>
      <c r="E2" t="s">
        <v>157</v>
      </c>
      <c r="G2" t="str">
        <f>"INSERT INTO "&amp;$H$1&amp;"("&amp;$A$1&amp;","&amp;$B$1&amp;","&amp;$C$1&amp;","&amp;$D$1&amp;","&amp;$E$1&amp;") values ('"&amp;A2&amp;"','"&amp;B2&amp;"','"&amp;C2&amp;"','"&amp;D2&amp;"','"&amp;E2&amp;"');"</f>
        <v>INSERT INTO ProductionFactor(designation,application,productionFactorType,manufacturer,format) values ('Calda Bordalesa ASCENZA','Fungicida','Fitofármaco','ASCENZA','Pó molhável');</v>
      </c>
      <c r="R2" t="e">
        <f>"INSERT INTO "&amp;#REF!&amp;"("&amp;#REF!&amp;","&amp;#REF!&amp;","&amp;#REF!&amp;") values ('"&amp;#REF!&amp;"','"&amp;#REF!&amp;"','"&amp;#REF!&amp;"');"</f>
        <v>#REF!</v>
      </c>
    </row>
    <row r="3" spans="1:18">
      <c r="A3" t="s">
        <v>161</v>
      </c>
      <c r="B3" t="s">
        <v>159</v>
      </c>
      <c r="C3" t="s">
        <v>158</v>
      </c>
      <c r="D3" t="s">
        <v>162</v>
      </c>
      <c r="E3" t="s">
        <v>157</v>
      </c>
      <c r="G3" t="str">
        <f t="shared" ref="G3:G12" si="0">"INSERT INTO "&amp;$H$1&amp;"("&amp;$A$1&amp;","&amp;$B$1&amp;","&amp;$C$1&amp;","&amp;$D$1&amp;","&amp;$E$1&amp;") values ('"&amp;A3&amp;"','"&amp;B3&amp;"','"&amp;C3&amp;"','"&amp;D3&amp;"','"&amp;E3&amp;"');"</f>
        <v>INSERT INTO ProductionFactor(designation,application,productionFactorType,manufacturer,format) values ('Enxofre Bayer 80 WG','Fungicida','Fitofármaco','Bayer','Pó molhável');</v>
      </c>
    </row>
    <row r="4" spans="1:18">
      <c r="A4" t="s">
        <v>164</v>
      </c>
      <c r="B4" t="s">
        <v>168</v>
      </c>
      <c r="C4" t="s">
        <v>167</v>
      </c>
      <c r="D4" t="s">
        <v>165</v>
      </c>
      <c r="E4" t="s">
        <v>166</v>
      </c>
      <c r="G4" t="str">
        <f t="shared" si="0"/>
        <v>INSERT INTO ProductionFactor(designation,application,productionFactorType,manufacturer,format) values ('Patentkali','Adubo solo','Adubo','K+S','Granulado');</v>
      </c>
    </row>
    <row r="5" spans="1:18">
      <c r="A5" t="s">
        <v>171</v>
      </c>
      <c r="B5" t="s">
        <v>168</v>
      </c>
      <c r="C5" t="s">
        <v>167</v>
      </c>
      <c r="D5" t="s">
        <v>165</v>
      </c>
      <c r="E5" t="s">
        <v>166</v>
      </c>
      <c r="G5" t="str">
        <f t="shared" si="0"/>
        <v>INSERT INTO ProductionFactor(designation,application,productionFactorType,manufacturer,format) values ('ESTA Kieserit','Adubo solo','Adubo','K+S','Granulado');</v>
      </c>
    </row>
    <row r="6" spans="1:18">
      <c r="A6" t="s">
        <v>172</v>
      </c>
      <c r="B6" t="s">
        <v>173</v>
      </c>
      <c r="C6" t="s">
        <v>167</v>
      </c>
      <c r="D6" t="s">
        <v>165</v>
      </c>
      <c r="E6" t="s">
        <v>166</v>
      </c>
      <c r="G6" t="str">
        <f t="shared" si="0"/>
        <v>INSERT INTO ProductionFactor(designation,application,productionFactorType,manufacturer,format) values ('EPSO Microtop','Adubo foliar+Fertirrega','Adubo','K+S','Granulado');</v>
      </c>
    </row>
    <row r="7" spans="1:18">
      <c r="A7" t="s">
        <v>176</v>
      </c>
      <c r="B7" t="s">
        <v>177</v>
      </c>
      <c r="C7" t="s">
        <v>167</v>
      </c>
      <c r="D7" t="s">
        <v>165</v>
      </c>
      <c r="E7" t="s">
        <v>166</v>
      </c>
      <c r="G7" t="str">
        <f t="shared" si="0"/>
        <v>INSERT INTO ProductionFactor(designation,application,productionFactorType,manufacturer,format) values ('EPSO Top','Adubo foliar','Adubo','K+S','Granulado');</v>
      </c>
    </row>
    <row r="8" spans="1:18">
      <c r="A8" t="s">
        <v>178</v>
      </c>
      <c r="B8" t="s">
        <v>181</v>
      </c>
      <c r="C8" t="s">
        <v>180</v>
      </c>
      <c r="D8" t="s">
        <v>179</v>
      </c>
      <c r="E8" t="s">
        <v>166</v>
      </c>
      <c r="G8" t="str">
        <f t="shared" si="0"/>
        <v>INSERT INTO ProductionFactor(designation,application,productionFactorType,manufacturer,format) values ('Biocal CaCo3','Correção solo','Corretor','Biocal','Granulado');</v>
      </c>
    </row>
    <row r="9" spans="1:18">
      <c r="A9" t="s">
        <v>184</v>
      </c>
      <c r="B9" t="s">
        <v>181</v>
      </c>
      <c r="C9" t="s">
        <v>180</v>
      </c>
      <c r="D9" t="s">
        <v>179</v>
      </c>
      <c r="E9" t="s">
        <v>185</v>
      </c>
      <c r="G9" t="str">
        <f t="shared" si="0"/>
        <v>INSERT INTO ProductionFactor(designation,application,productionFactorType,manufacturer,format) values ('Biocal Composto','Correção solo','Corretor','Biocal','Pó');</v>
      </c>
    </row>
    <row r="10" spans="1:18">
      <c r="A10" t="s">
        <v>187</v>
      </c>
      <c r="B10" t="s">
        <v>159</v>
      </c>
      <c r="C10" t="s">
        <v>158</v>
      </c>
      <c r="D10" t="s">
        <v>162</v>
      </c>
      <c r="E10" t="s">
        <v>188</v>
      </c>
      <c r="G10" t="str">
        <f t="shared" si="0"/>
        <v>INSERT INTO ProductionFactor(designation,application,productionFactorType,manufacturer,format) values ('Sonata','Fungicida','Fitofármaco','Bayer','Líquido');</v>
      </c>
    </row>
    <row r="11" spans="1:18">
      <c r="A11" t="s">
        <v>190</v>
      </c>
      <c r="B11" t="s">
        <v>192</v>
      </c>
      <c r="C11" t="s">
        <v>158</v>
      </c>
      <c r="D11" t="s">
        <v>162</v>
      </c>
      <c r="E11" t="s">
        <v>191</v>
      </c>
      <c r="G11" t="str">
        <f t="shared" si="0"/>
        <v>INSERT INTO ProductionFactor(designation,application,productionFactorType,manufacturer,format) values ('FLiPPER ','Insecticida','Fitofármaco','Bayer','Emulsão de óleo em água');</v>
      </c>
    </row>
    <row r="12" spans="1:18">
      <c r="A12" t="s">
        <v>194</v>
      </c>
      <c r="B12" t="s">
        <v>192</v>
      </c>
      <c r="C12" t="s">
        <v>158</v>
      </c>
      <c r="D12" t="s">
        <v>162</v>
      </c>
      <c r="E12" t="s">
        <v>188</v>
      </c>
      <c r="G12" t="str">
        <f t="shared" si="0"/>
        <v>INSERT INTO ProductionFactor(designation,application,productionFactorType,manufacturer,format) values ('Requiem Prime','Insecticida','Fitofármaco','Bayer','Líquido');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"/>
  <sheetViews>
    <sheetView workbookViewId="0">
      <selection activeCell="C2" sqref="C2:C5"/>
    </sheetView>
  </sheetViews>
  <sheetFormatPr defaultColWidth="9" defaultRowHeight="14.4"/>
  <cols>
    <col min="1" max="1" width="11.44140625" customWidth="1"/>
    <col min="3" max="3" width="54.5546875" customWidth="1"/>
    <col min="4" max="4" width="11.33203125" customWidth="1"/>
    <col min="5" max="5" width="13.109375" customWidth="1"/>
  </cols>
  <sheetData>
    <row r="1" spans="1:4">
      <c r="A1" t="s">
        <v>307</v>
      </c>
      <c r="C1" t="s">
        <v>263</v>
      </c>
      <c r="D1" t="s">
        <v>310</v>
      </c>
    </row>
    <row r="2" spans="1:4">
      <c r="A2" t="s">
        <v>156</v>
      </c>
      <c r="C2" t="str">
        <f>"INSERT INTO "&amp;$D$1&amp;"("&amp;$A$1&amp;") values ('"&amp;A2&amp;"');"</f>
        <v>INSERT INTO Manufacturer(manufacturer) values ('ASCENZA');</v>
      </c>
    </row>
    <row r="3" spans="1:4">
      <c r="A3" t="s">
        <v>162</v>
      </c>
      <c r="C3" t="str">
        <f t="shared" ref="C3:C5" si="0">"INSERT INTO "&amp;$D$1&amp;"("&amp;$A$1&amp;") values ('"&amp;A3&amp;"');"</f>
        <v>INSERT INTO Manufacturer(manufacturer) values ('Bayer');</v>
      </c>
    </row>
    <row r="4" spans="1:4">
      <c r="A4" t="s">
        <v>165</v>
      </c>
      <c r="C4" t="str">
        <f t="shared" si="0"/>
        <v>INSERT INTO Manufacturer(manufacturer) values ('K+S');</v>
      </c>
    </row>
    <row r="5" spans="1:4">
      <c r="A5" t="s">
        <v>179</v>
      </c>
      <c r="C5" t="str">
        <f t="shared" si="0"/>
        <v>INSERT INTO Manufacturer(manufacturer) values ('Biocal');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A29" sqref="A29"/>
    </sheetView>
  </sheetViews>
  <sheetFormatPr defaultColWidth="9" defaultRowHeight="14.4"/>
  <cols>
    <col min="1" max="1" width="22.109375" customWidth="1"/>
    <col min="3" max="3" width="65" customWidth="1"/>
    <col min="4" max="4" width="11.33203125" customWidth="1"/>
    <col min="5" max="5" width="11.109375" customWidth="1"/>
  </cols>
  <sheetData>
    <row r="1" spans="1:4">
      <c r="A1" t="s">
        <v>305</v>
      </c>
      <c r="C1" t="s">
        <v>263</v>
      </c>
      <c r="D1" t="s">
        <v>311</v>
      </c>
    </row>
    <row r="2" spans="1:4">
      <c r="A2" t="s">
        <v>159</v>
      </c>
      <c r="C2" t="str">
        <f>"INSERT INTO "&amp;$D$1&amp;"("&amp;$A$1&amp;") values ('"&amp;A2&amp;"');"</f>
        <v>INSERT INTO Application(application) values ('Fungicida');</v>
      </c>
    </row>
    <row r="3" spans="1:4">
      <c r="A3" t="s">
        <v>168</v>
      </c>
      <c r="C3" t="str">
        <f t="shared" ref="C3:C7" si="0">"INSERT INTO "&amp;$D$1&amp;"("&amp;$A$1&amp;") values ('"&amp;A3&amp;"');"</f>
        <v>INSERT INTO Application(application) values ('Adubo solo');</v>
      </c>
    </row>
    <row r="4" spans="1:4">
      <c r="A4" t="s">
        <v>173</v>
      </c>
      <c r="C4" t="str">
        <f t="shared" si="0"/>
        <v>INSERT INTO Application(application) values ('Adubo foliar+Fertirrega');</v>
      </c>
    </row>
    <row r="5" spans="1:4">
      <c r="A5" t="s">
        <v>177</v>
      </c>
      <c r="C5" t="str">
        <f t="shared" si="0"/>
        <v>INSERT INTO Application(application) values ('Adubo foliar');</v>
      </c>
    </row>
    <row r="6" spans="1:4">
      <c r="A6" t="s">
        <v>181</v>
      </c>
      <c r="C6" t="str">
        <f t="shared" si="0"/>
        <v>INSERT INTO Application(application) values ('Correção solo');</v>
      </c>
    </row>
    <row r="7" spans="1:4">
      <c r="A7" t="s">
        <v>192</v>
      </c>
      <c r="C7" t="str">
        <f t="shared" si="0"/>
        <v>INSERT INTO Application(application) values ('Insecticida');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0"/>
  <sheetViews>
    <sheetView workbookViewId="0">
      <selection activeCell="C5" sqref="C5"/>
    </sheetView>
  </sheetViews>
  <sheetFormatPr defaultColWidth="9" defaultRowHeight="14.4"/>
  <cols>
    <col min="1" max="1" width="23.88671875" customWidth="1"/>
    <col min="3" max="3" width="58.88671875" customWidth="1"/>
  </cols>
  <sheetData>
    <row r="1" spans="1:4">
      <c r="A1" t="s">
        <v>308</v>
      </c>
      <c r="C1" t="s">
        <v>263</v>
      </c>
      <c r="D1" t="s">
        <v>312</v>
      </c>
    </row>
    <row r="2" spans="1:4">
      <c r="A2" t="s">
        <v>157</v>
      </c>
      <c r="C2" t="str">
        <f>"INSERT INTO "&amp;$D$1&amp;"("&amp;$A$1&amp;") values ('"&amp;A2&amp;"');"</f>
        <v>INSERT INTO Format(format) values ('Pó molhável');</v>
      </c>
    </row>
    <row r="3" spans="1:4">
      <c r="A3" t="s">
        <v>166</v>
      </c>
      <c r="C3" t="str">
        <f t="shared" ref="C3:C6" si="0">"INSERT INTO "&amp;$D$1&amp;"("&amp;$A$1&amp;") values ('"&amp;A3&amp;"');"</f>
        <v>INSERT INTO Format(format) values ('Granulado');</v>
      </c>
    </row>
    <row r="4" spans="1:4">
      <c r="A4" t="s">
        <v>185</v>
      </c>
      <c r="C4" t="str">
        <f>"INSERT INTO "&amp;$D$1&amp;"("&amp;$A$1&amp;") values ('"&amp;A4&amp;"');"</f>
        <v>INSERT INTO Format(format) values ('Pó');</v>
      </c>
    </row>
    <row r="5" spans="1:4">
      <c r="A5" t="s">
        <v>188</v>
      </c>
      <c r="C5" t="str">
        <f t="shared" si="0"/>
        <v>INSERT INTO Format(format) values ('Líquido');</v>
      </c>
    </row>
    <row r="6" spans="1:4">
      <c r="A6" t="s">
        <v>191</v>
      </c>
      <c r="C6" t="str">
        <f t="shared" si="0"/>
        <v>INSERT INTO Format(format) values ('Emulsão de óleo em água');</v>
      </c>
    </row>
    <row r="10" spans="1:4">
      <c r="C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"/>
  <sheetViews>
    <sheetView workbookViewId="0">
      <selection activeCell="C17" sqref="C17"/>
    </sheetView>
  </sheetViews>
  <sheetFormatPr defaultColWidth="9" defaultRowHeight="14.4"/>
  <cols>
    <col min="1" max="1" width="22.88671875" customWidth="1"/>
    <col min="2" max="2" width="9.6640625" customWidth="1"/>
    <col min="3" max="3" width="22.109375" customWidth="1"/>
    <col min="4" max="4" width="14.33203125" customWidth="1"/>
    <col min="5" max="5" width="20.88671875" customWidth="1"/>
    <col min="6" max="6" width="37.5546875" customWidth="1"/>
    <col min="7" max="9" width="7" customWidth="1"/>
    <col min="10" max="10" width="4.88671875" customWidth="1"/>
    <col min="11" max="11" width="7" customWidth="1"/>
    <col min="12" max="12" width="3.6640625" customWidth="1"/>
    <col min="13" max="13" width="5.109375" customWidth="1"/>
  </cols>
  <sheetData>
    <row r="1" spans="1:13">
      <c r="A1" s="6" t="s">
        <v>145</v>
      </c>
      <c r="B1" s="6" t="s">
        <v>146</v>
      </c>
      <c r="C1" s="6" t="s">
        <v>147</v>
      </c>
      <c r="D1" s="6" t="s">
        <v>148</v>
      </c>
      <c r="E1" s="6" t="s">
        <v>149</v>
      </c>
      <c r="F1" s="6" t="s">
        <v>150</v>
      </c>
      <c r="G1" s="6" t="s">
        <v>151</v>
      </c>
      <c r="H1" s="6" t="s">
        <v>152</v>
      </c>
      <c r="I1" s="6" t="s">
        <v>151</v>
      </c>
      <c r="J1" s="6" t="s">
        <v>153</v>
      </c>
      <c r="K1" s="6" t="s">
        <v>151</v>
      </c>
      <c r="L1" s="6" t="s">
        <v>154</v>
      </c>
      <c r="M1" s="6" t="s">
        <v>151</v>
      </c>
    </row>
    <row r="2" spans="1:13">
      <c r="A2" t="s">
        <v>155</v>
      </c>
      <c r="B2" t="s">
        <v>156</v>
      </c>
      <c r="C2" t="s">
        <v>157</v>
      </c>
      <c r="D2" t="s">
        <v>158</v>
      </c>
      <c r="E2" t="s">
        <v>159</v>
      </c>
      <c r="F2" t="s">
        <v>160</v>
      </c>
      <c r="G2" s="7">
        <v>0.2</v>
      </c>
    </row>
    <row r="3" spans="1:13">
      <c r="A3" t="s">
        <v>161</v>
      </c>
      <c r="B3" t="s">
        <v>162</v>
      </c>
      <c r="C3" t="s">
        <v>157</v>
      </c>
      <c r="D3" t="s">
        <v>158</v>
      </c>
      <c r="E3" t="s">
        <v>159</v>
      </c>
      <c r="F3" t="s">
        <v>163</v>
      </c>
      <c r="G3" s="7">
        <v>0.8</v>
      </c>
    </row>
    <row r="4" spans="1:13">
      <c r="A4" t="s">
        <v>164</v>
      </c>
      <c r="B4" t="s">
        <v>165</v>
      </c>
      <c r="C4" t="s">
        <v>166</v>
      </c>
      <c r="D4" t="s">
        <v>167</v>
      </c>
      <c r="E4" t="s">
        <v>168</v>
      </c>
      <c r="F4" t="s">
        <v>169</v>
      </c>
      <c r="G4" s="7">
        <v>0.249</v>
      </c>
      <c r="H4" t="s">
        <v>170</v>
      </c>
      <c r="I4" s="9">
        <v>0.06</v>
      </c>
      <c r="J4" t="s">
        <v>163</v>
      </c>
      <c r="K4" s="8">
        <v>0.17599999999999999</v>
      </c>
    </row>
    <row r="5" spans="1:13">
      <c r="A5" t="s">
        <v>171</v>
      </c>
      <c r="B5" t="s">
        <v>165</v>
      </c>
      <c r="C5" t="s">
        <v>166</v>
      </c>
      <c r="D5" t="s">
        <v>167</v>
      </c>
      <c r="E5" t="s">
        <v>168</v>
      </c>
      <c r="F5" t="s">
        <v>170</v>
      </c>
      <c r="G5" s="7">
        <v>0.151</v>
      </c>
      <c r="H5" t="s">
        <v>163</v>
      </c>
      <c r="I5" s="8">
        <v>0.20799999999999999</v>
      </c>
    </row>
    <row r="6" spans="1:13">
      <c r="A6" t="s">
        <v>172</v>
      </c>
      <c r="B6" t="s">
        <v>165</v>
      </c>
      <c r="C6" t="s">
        <v>166</v>
      </c>
      <c r="D6" t="s">
        <v>167</v>
      </c>
      <c r="E6" t="s">
        <v>173</v>
      </c>
      <c r="F6" t="s">
        <v>170</v>
      </c>
      <c r="G6" s="7">
        <v>0.09</v>
      </c>
      <c r="H6" t="s">
        <v>163</v>
      </c>
      <c r="I6" s="8">
        <v>0.124</v>
      </c>
      <c r="J6" t="s">
        <v>174</v>
      </c>
      <c r="K6" s="8">
        <v>8.9999999999999993E-3</v>
      </c>
      <c r="L6" t="s">
        <v>175</v>
      </c>
      <c r="M6" s="9">
        <v>0.01</v>
      </c>
    </row>
    <row r="7" spans="1:13">
      <c r="A7" t="s">
        <v>176</v>
      </c>
      <c r="B7" t="s">
        <v>165</v>
      </c>
      <c r="C7" t="s">
        <v>166</v>
      </c>
      <c r="D7" t="s">
        <v>167</v>
      </c>
      <c r="E7" t="s">
        <v>177</v>
      </c>
      <c r="F7" t="s">
        <v>170</v>
      </c>
      <c r="G7" s="7">
        <v>9.6000000000000002E-2</v>
      </c>
      <c r="H7" t="s">
        <v>163</v>
      </c>
      <c r="I7" s="9">
        <v>0.13</v>
      </c>
    </row>
    <row r="8" spans="1:13">
      <c r="A8" t="s">
        <v>178</v>
      </c>
      <c r="B8" t="s">
        <v>179</v>
      </c>
      <c r="C8" t="s">
        <v>166</v>
      </c>
      <c r="D8" t="s">
        <v>180</v>
      </c>
      <c r="E8" t="s">
        <v>181</v>
      </c>
      <c r="F8" t="s">
        <v>182</v>
      </c>
      <c r="G8" s="7">
        <v>0.88200000000000001</v>
      </c>
      <c r="H8" t="s">
        <v>183</v>
      </c>
      <c r="I8" s="8">
        <v>1.9E-2</v>
      </c>
    </row>
    <row r="9" spans="1:13">
      <c r="A9" t="s">
        <v>184</v>
      </c>
      <c r="B9" t="s">
        <v>179</v>
      </c>
      <c r="C9" t="s">
        <v>185</v>
      </c>
      <c r="D9" t="s">
        <v>180</v>
      </c>
      <c r="E9" t="s">
        <v>181</v>
      </c>
      <c r="F9" t="s">
        <v>182</v>
      </c>
      <c r="G9" s="7">
        <v>0.71699999999999997</v>
      </c>
      <c r="H9" t="s">
        <v>183</v>
      </c>
      <c r="I9" s="8">
        <v>0.14799999999999999</v>
      </c>
      <c r="J9" t="s">
        <v>186</v>
      </c>
      <c r="K9" s="8">
        <v>7.9000000000000001E-2</v>
      </c>
    </row>
    <row r="10" spans="1:13">
      <c r="A10" t="s">
        <v>187</v>
      </c>
      <c r="B10" t="s">
        <v>162</v>
      </c>
      <c r="C10" t="s">
        <v>188</v>
      </c>
      <c r="D10" t="s">
        <v>158</v>
      </c>
      <c r="E10" t="s">
        <v>159</v>
      </c>
      <c r="F10" t="s">
        <v>189</v>
      </c>
      <c r="G10" s="8">
        <v>0.97740000000000005</v>
      </c>
    </row>
    <row r="11" spans="1:13">
      <c r="A11" t="s">
        <v>190</v>
      </c>
      <c r="B11" t="s">
        <v>162</v>
      </c>
      <c r="C11" t="s">
        <v>191</v>
      </c>
      <c r="D11" t="s">
        <v>158</v>
      </c>
      <c r="E11" t="s">
        <v>192</v>
      </c>
      <c r="F11" t="s">
        <v>193</v>
      </c>
      <c r="G11" s="8">
        <v>0.47799999999999998</v>
      </c>
    </row>
    <row r="12" spans="1:13">
      <c r="A12" t="s">
        <v>194</v>
      </c>
      <c r="B12" t="s">
        <v>162</v>
      </c>
      <c r="C12" t="s">
        <v>188</v>
      </c>
      <c r="D12" t="s">
        <v>158</v>
      </c>
      <c r="E12" t="s">
        <v>192</v>
      </c>
      <c r="F12" t="s">
        <v>195</v>
      </c>
      <c r="G12" s="8">
        <v>0.14419999999999999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"/>
  <sheetViews>
    <sheetView topLeftCell="B1" workbookViewId="0">
      <selection activeCell="C2" sqref="C2:C4"/>
    </sheetView>
  </sheetViews>
  <sheetFormatPr defaultColWidth="9" defaultRowHeight="14.4"/>
  <cols>
    <col min="1" max="1" width="20.6640625" customWidth="1"/>
    <col min="3" max="3" width="74" customWidth="1"/>
    <col min="4" max="5" width="20.6640625" customWidth="1"/>
  </cols>
  <sheetData>
    <row r="1" spans="1:4">
      <c r="A1" t="s">
        <v>306</v>
      </c>
      <c r="C1" t="s">
        <v>263</v>
      </c>
      <c r="D1" t="s">
        <v>313</v>
      </c>
    </row>
    <row r="2" spans="1:4">
      <c r="A2" t="s">
        <v>158</v>
      </c>
      <c r="C2" t="str">
        <f>"INSERT INTO "&amp;$D$1&amp;"("&amp;$A$1&amp;") values ('"&amp;A2&amp;"');"</f>
        <v>INSERT INTO ProductionFactorType(productionFactorType) values ('Fitofármaco');</v>
      </c>
    </row>
    <row r="3" spans="1:4">
      <c r="A3" t="s">
        <v>167</v>
      </c>
      <c r="C3" t="str">
        <f t="shared" ref="C3:C4" si="0">"INSERT INTO "&amp;$D$1&amp;"("&amp;$A$1&amp;") values ('"&amp;A3&amp;"');"</f>
        <v>INSERT INTO ProductionFactorType(productionFactorType) values ('Adubo');</v>
      </c>
    </row>
    <row r="4" spans="1:4">
      <c r="A4" t="s">
        <v>180</v>
      </c>
      <c r="C4" t="str">
        <f t="shared" si="0"/>
        <v>INSERT INTO ProductionFactorType(productionFactorType) values ('Corretor');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2"/>
  <sheetViews>
    <sheetView topLeftCell="C1" workbookViewId="0">
      <selection activeCell="D27" sqref="D27"/>
    </sheetView>
  </sheetViews>
  <sheetFormatPr defaultColWidth="9" defaultRowHeight="14.4"/>
  <cols>
    <col min="1" max="1" width="11.6640625" customWidth="1"/>
    <col min="2" max="2" width="24" customWidth="1"/>
    <col min="3" max="3" width="10.88671875" customWidth="1"/>
    <col min="4" max="4" width="80.6640625" customWidth="1"/>
    <col min="5" max="5" width="10.6640625" customWidth="1"/>
    <col min="6" max="6" width="11.33203125" customWidth="1"/>
    <col min="7" max="7" width="10.109375" customWidth="1"/>
  </cols>
  <sheetData>
    <row r="1" spans="1:5">
      <c r="A1" t="s">
        <v>314</v>
      </c>
      <c r="B1" t="s">
        <v>279</v>
      </c>
      <c r="D1" t="s">
        <v>263</v>
      </c>
      <c r="E1" t="s">
        <v>315</v>
      </c>
    </row>
    <row r="2" spans="1:5">
      <c r="A2">
        <v>1</v>
      </c>
      <c r="B2" t="s">
        <v>155</v>
      </c>
      <c r="D2" t="str">
        <f>"INSERT INTO "&amp;$E$1&amp;"("&amp;$A$1&amp;","&amp;$B$1&amp;") values ("&amp;A2&amp;",'"&amp;B2&amp;"');"</f>
        <v>INSERT INTO DataSheet(dataSheetId,designation) values (1,'Calda Bordalesa ASCENZA');</v>
      </c>
    </row>
    <row r="3" spans="1:5">
      <c r="A3">
        <v>2</v>
      </c>
      <c r="B3" t="s">
        <v>161</v>
      </c>
      <c r="D3" t="str">
        <f t="shared" ref="D3:D12" si="0">"INSERT INTO "&amp;$E$1&amp;"("&amp;$A$1&amp;","&amp;$B$1&amp;") values ("&amp;A3&amp;",'"&amp;B3&amp;"');"</f>
        <v>INSERT INTO DataSheet(dataSheetId,designation) values (2,'Enxofre Bayer 80 WG');</v>
      </c>
    </row>
    <row r="4" spans="1:5">
      <c r="A4">
        <v>3</v>
      </c>
      <c r="B4" t="s">
        <v>164</v>
      </c>
      <c r="D4" t="str">
        <f t="shared" si="0"/>
        <v>INSERT INTO DataSheet(dataSheetId,designation) values (3,'Patentkali');</v>
      </c>
    </row>
    <row r="5" spans="1:5">
      <c r="A5">
        <v>4</v>
      </c>
      <c r="B5" t="s">
        <v>171</v>
      </c>
      <c r="D5" t="str">
        <f t="shared" si="0"/>
        <v>INSERT INTO DataSheet(dataSheetId,designation) values (4,'ESTA Kieserit');</v>
      </c>
    </row>
    <row r="6" spans="1:5">
      <c r="A6">
        <v>5</v>
      </c>
      <c r="B6" t="s">
        <v>172</v>
      </c>
      <c r="D6" t="str">
        <f t="shared" si="0"/>
        <v>INSERT INTO DataSheet(dataSheetId,designation) values (5,'EPSO Microtop');</v>
      </c>
    </row>
    <row r="7" spans="1:5">
      <c r="A7">
        <v>6</v>
      </c>
      <c r="B7" t="s">
        <v>176</v>
      </c>
      <c r="D7" t="str">
        <f t="shared" si="0"/>
        <v>INSERT INTO DataSheet(dataSheetId,designation) values (6,'EPSO Top');</v>
      </c>
    </row>
    <row r="8" spans="1:5">
      <c r="A8">
        <v>7</v>
      </c>
      <c r="B8" t="s">
        <v>178</v>
      </c>
      <c r="D8" t="str">
        <f t="shared" si="0"/>
        <v>INSERT INTO DataSheet(dataSheetId,designation) values (7,'Biocal CaCo3');</v>
      </c>
    </row>
    <row r="9" spans="1:5">
      <c r="A9">
        <v>8</v>
      </c>
      <c r="B9" t="s">
        <v>184</v>
      </c>
      <c r="D9" t="str">
        <f t="shared" si="0"/>
        <v>INSERT INTO DataSheet(dataSheetId,designation) values (8,'Biocal Composto');</v>
      </c>
    </row>
    <row r="10" spans="1:5">
      <c r="A10">
        <v>9</v>
      </c>
      <c r="B10" t="s">
        <v>187</v>
      </c>
      <c r="D10" t="str">
        <f t="shared" si="0"/>
        <v>INSERT INTO DataSheet(dataSheetId,designation) values (9,'Sonata');</v>
      </c>
    </row>
    <row r="11" spans="1:5">
      <c r="A11">
        <v>10</v>
      </c>
      <c r="B11" t="s">
        <v>190</v>
      </c>
      <c r="D11" t="str">
        <f t="shared" si="0"/>
        <v>INSERT INTO DataSheet(dataSheetId,designation) values (10,'FLiPPER ');</v>
      </c>
    </row>
    <row r="12" spans="1:5">
      <c r="A12">
        <v>11</v>
      </c>
      <c r="B12" t="s">
        <v>194</v>
      </c>
      <c r="D12" t="str">
        <f t="shared" si="0"/>
        <v>INSERT INTO DataSheet(dataSheetId,designation) values (11,'Requiem Prime');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22"/>
  <sheetViews>
    <sheetView workbookViewId="0">
      <selection activeCell="E2" sqref="E2:E22"/>
    </sheetView>
  </sheetViews>
  <sheetFormatPr defaultColWidth="9" defaultRowHeight="14.4"/>
  <cols>
    <col min="1" max="1" width="11.6640625" customWidth="1"/>
    <col min="2" max="2" width="11.5546875" customWidth="1"/>
    <col min="3" max="3" width="11" customWidth="1"/>
    <col min="4" max="4" width="4.33203125" customWidth="1"/>
    <col min="5" max="5" width="124.44140625" customWidth="1"/>
    <col min="6" max="6" width="19.44140625" customWidth="1"/>
  </cols>
  <sheetData>
    <row r="1" spans="1:6">
      <c r="A1" t="s">
        <v>314</v>
      </c>
      <c r="B1" t="s">
        <v>316</v>
      </c>
      <c r="C1" t="s">
        <v>317</v>
      </c>
      <c r="E1" t="s">
        <v>263</v>
      </c>
      <c r="F1" t="s">
        <v>318</v>
      </c>
    </row>
    <row r="2" spans="1:6">
      <c r="A2">
        <v>1</v>
      </c>
      <c r="B2" t="s">
        <v>160</v>
      </c>
      <c r="C2" s="2" t="s">
        <v>319</v>
      </c>
      <c r="E2" t="str">
        <f>"INSERT INTO "&amp;$F$1&amp;"("&amp;$A$1&amp;","&amp;$B$1&amp;","&amp;$C$1&amp;") values ("&amp;A2&amp;",'"&amp;B2&amp;"',"&amp;C2&amp;");"</f>
        <v>INSERT INTO SubstanceDataSheet(dataSheetId,substance,percentage) values (1,'CU',0.2);</v>
      </c>
    </row>
    <row r="3" spans="1:6">
      <c r="A3">
        <v>2</v>
      </c>
      <c r="B3" t="s">
        <v>163</v>
      </c>
      <c r="C3" s="2" t="s">
        <v>284</v>
      </c>
      <c r="E3" t="str">
        <f t="shared" ref="E3:E22" si="0">"INSERT INTO "&amp;$F$1&amp;"("&amp;$A$1&amp;","&amp;$B$1&amp;","&amp;$C$1&amp;") values ("&amp;A3&amp;",'"&amp;B3&amp;"',"&amp;C3&amp;");"</f>
        <v>INSERT INTO SubstanceDataSheet(dataSheetId,substance,percentage) values (2,'S',0.8);</v>
      </c>
    </row>
    <row r="4" spans="1:6">
      <c r="A4">
        <v>3</v>
      </c>
      <c r="B4" t="s">
        <v>169</v>
      </c>
      <c r="C4" s="2" t="s">
        <v>320</v>
      </c>
      <c r="E4" t="str">
        <f t="shared" si="0"/>
        <v>INSERT INTO SubstanceDataSheet(dataSheetId,substance,percentage) values (3,'K',0.249);</v>
      </c>
    </row>
    <row r="5" spans="1:6">
      <c r="A5">
        <v>4</v>
      </c>
      <c r="B5" t="s">
        <v>170</v>
      </c>
      <c r="C5" s="2" t="s">
        <v>321</v>
      </c>
      <c r="E5" t="str">
        <f t="shared" si="0"/>
        <v>INSERT INTO SubstanceDataSheet(dataSheetId,substance,percentage) values (4,'Mg',0.151);</v>
      </c>
    </row>
    <row r="6" spans="1:6">
      <c r="A6">
        <v>5</v>
      </c>
      <c r="B6" t="s">
        <v>170</v>
      </c>
      <c r="C6" s="2" t="s">
        <v>322</v>
      </c>
      <c r="E6" t="str">
        <f t="shared" si="0"/>
        <v>INSERT INTO SubstanceDataSheet(dataSheetId,substance,percentage) values (5,'Mg',0.09);</v>
      </c>
    </row>
    <row r="7" spans="1:6">
      <c r="A7">
        <v>6</v>
      </c>
      <c r="B7" t="s">
        <v>170</v>
      </c>
      <c r="C7" s="2" t="s">
        <v>323</v>
      </c>
      <c r="E7" t="str">
        <f t="shared" si="0"/>
        <v>INSERT INTO SubstanceDataSheet(dataSheetId,substance,percentage) values (6,'Mg',0.096);</v>
      </c>
    </row>
    <row r="8" spans="1:6">
      <c r="A8">
        <v>7</v>
      </c>
      <c r="B8" t="s">
        <v>182</v>
      </c>
      <c r="C8" s="2" t="s">
        <v>324</v>
      </c>
      <c r="E8" t="str">
        <f t="shared" si="0"/>
        <v>INSERT INTO SubstanceDataSheet(dataSheetId,substance,percentage) values (7,'CaCO3',0.882);</v>
      </c>
    </row>
    <row r="9" spans="1:6">
      <c r="A9">
        <v>8</v>
      </c>
      <c r="B9" t="s">
        <v>182</v>
      </c>
      <c r="C9" s="2" t="s">
        <v>325</v>
      </c>
      <c r="E9" t="str">
        <f t="shared" si="0"/>
        <v>INSERT INTO SubstanceDataSheet(dataSheetId,substance,percentage) values (8,'CaCO3',0.717);</v>
      </c>
    </row>
    <row r="10" spans="1:6">
      <c r="A10">
        <v>9</v>
      </c>
      <c r="B10" t="s">
        <v>189</v>
      </c>
      <c r="C10" s="2" t="s">
        <v>326</v>
      </c>
      <c r="E10" t="str">
        <f t="shared" si="0"/>
        <v>INSERT INTO SubstanceDataSheet(dataSheetId,substance,percentage) values (9,'Bacillus pumilus',0.9774);</v>
      </c>
    </row>
    <row r="11" spans="1:6">
      <c r="A11">
        <v>10</v>
      </c>
      <c r="B11" t="s">
        <v>193</v>
      </c>
      <c r="C11" s="2" t="s">
        <v>327</v>
      </c>
      <c r="E11" t="str">
        <f t="shared" si="0"/>
        <v>INSERT INTO SubstanceDataSheet(dataSheetId,substance,percentage) values (10,'Ácidos gordos (na forma de sais de potássio)',0.478);</v>
      </c>
    </row>
    <row r="12" spans="1:6">
      <c r="A12">
        <v>11</v>
      </c>
      <c r="B12" t="s">
        <v>195</v>
      </c>
      <c r="C12" s="2" t="s">
        <v>328</v>
      </c>
      <c r="E12" t="str">
        <f t="shared" si="0"/>
        <v>INSERT INTO SubstanceDataSheet(dataSheetId,substance,percentage) values (11,'Terpenóides',0.1442);</v>
      </c>
    </row>
    <row r="13" spans="1:6">
      <c r="A13">
        <v>3</v>
      </c>
      <c r="B13" t="s">
        <v>170</v>
      </c>
      <c r="C13" s="2" t="s">
        <v>329</v>
      </c>
      <c r="E13" t="str">
        <f t="shared" si="0"/>
        <v>INSERT INTO SubstanceDataSheet(dataSheetId,substance,percentage) values (3,'Mg',0.06);</v>
      </c>
    </row>
    <row r="14" spans="1:6">
      <c r="A14">
        <v>4</v>
      </c>
      <c r="B14" t="s">
        <v>163</v>
      </c>
      <c r="C14" s="2" t="s">
        <v>330</v>
      </c>
      <c r="E14" t="str">
        <f t="shared" si="0"/>
        <v>INSERT INTO SubstanceDataSheet(dataSheetId,substance,percentage) values (4,'S',0.208);</v>
      </c>
    </row>
    <row r="15" spans="1:6">
      <c r="A15">
        <v>5</v>
      </c>
      <c r="B15" t="s">
        <v>163</v>
      </c>
      <c r="C15" s="2" t="s">
        <v>331</v>
      </c>
      <c r="E15" t="str">
        <f t="shared" si="0"/>
        <v>INSERT INTO SubstanceDataSheet(dataSheetId,substance,percentage) values (5,'S',0.124);</v>
      </c>
    </row>
    <row r="16" spans="1:6">
      <c r="A16">
        <v>6</v>
      </c>
      <c r="B16" t="s">
        <v>163</v>
      </c>
      <c r="C16" s="2" t="s">
        <v>332</v>
      </c>
      <c r="E16" t="str">
        <f t="shared" si="0"/>
        <v>INSERT INTO SubstanceDataSheet(dataSheetId,substance,percentage) values (6,'S',0.13);</v>
      </c>
    </row>
    <row r="17" spans="1:5">
      <c r="A17">
        <v>7</v>
      </c>
      <c r="B17" t="s">
        <v>183</v>
      </c>
      <c r="C17" s="2" t="s">
        <v>333</v>
      </c>
      <c r="E17" t="str">
        <f t="shared" si="0"/>
        <v>INSERT INTO SubstanceDataSheet(dataSheetId,substance,percentage) values (7,'MgCO3',0.019);</v>
      </c>
    </row>
    <row r="18" spans="1:5">
      <c r="A18">
        <v>8</v>
      </c>
      <c r="B18" t="s">
        <v>183</v>
      </c>
      <c r="C18" s="2" t="s">
        <v>334</v>
      </c>
      <c r="E18" t="str">
        <f t="shared" si="0"/>
        <v>INSERT INTO SubstanceDataSheet(dataSheetId,substance,percentage) values (8,'MgCO3',0.148);</v>
      </c>
    </row>
    <row r="19" spans="1:5">
      <c r="A19">
        <v>3</v>
      </c>
      <c r="B19" t="s">
        <v>163</v>
      </c>
      <c r="C19" s="2" t="s">
        <v>335</v>
      </c>
      <c r="E19" t="str">
        <f t="shared" si="0"/>
        <v>INSERT INTO SubstanceDataSheet(dataSheetId,substance,percentage) values (3,'S',0.176);</v>
      </c>
    </row>
    <row r="20" spans="1:5">
      <c r="A20">
        <v>5</v>
      </c>
      <c r="B20" t="s">
        <v>174</v>
      </c>
      <c r="C20" s="2" t="s">
        <v>336</v>
      </c>
      <c r="E20" t="str">
        <f t="shared" si="0"/>
        <v>INSERT INTO SubstanceDataSheet(dataSheetId,substance,percentage) values (5,'B',0.009);</v>
      </c>
    </row>
    <row r="21" spans="1:5">
      <c r="A21">
        <v>8</v>
      </c>
      <c r="B21" t="s">
        <v>186</v>
      </c>
      <c r="C21" s="2" t="s">
        <v>337</v>
      </c>
      <c r="E21" t="str">
        <f t="shared" si="0"/>
        <v>INSERT INTO SubstanceDataSheet(dataSheetId,substance,percentage) values (8,'MgO',0.079);</v>
      </c>
    </row>
    <row r="22" spans="1:5">
      <c r="A22">
        <v>5</v>
      </c>
      <c r="B22" t="s">
        <v>175</v>
      </c>
      <c r="C22" s="2" t="s">
        <v>338</v>
      </c>
      <c r="E22" t="str">
        <f t="shared" si="0"/>
        <v>INSERT INTO SubstanceDataSheet(dataSheetId,substance,percentage) values (5,'Mn',0.01);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3"/>
  <sheetViews>
    <sheetView workbookViewId="0">
      <selection activeCell="C2" sqref="C2:C13"/>
    </sheetView>
  </sheetViews>
  <sheetFormatPr defaultColWidth="9" defaultRowHeight="14.4"/>
  <cols>
    <col min="1" max="1" width="41" customWidth="1"/>
    <col min="2" max="2" width="11.44140625" customWidth="1"/>
    <col min="3" max="3" width="11" customWidth="1"/>
    <col min="5" max="5" width="4.33203125" customWidth="1"/>
    <col min="6" max="6" width="11.33203125" customWidth="1"/>
    <col min="7" max="7" width="10" customWidth="1"/>
  </cols>
  <sheetData>
    <row r="1" spans="1:4">
      <c r="A1" t="s">
        <v>316</v>
      </c>
      <c r="C1" t="s">
        <v>263</v>
      </c>
      <c r="D1" t="s">
        <v>339</v>
      </c>
    </row>
    <row r="2" spans="1:4">
      <c r="A2" t="s">
        <v>160</v>
      </c>
      <c r="C2" t="str">
        <f>"INSERT INTO "&amp;$D$1&amp;"("&amp;$A$1&amp;") values ('"&amp;A2&amp;"');"</f>
        <v>INSERT INTO Substance(substance) values ('CU');</v>
      </c>
    </row>
    <row r="3" spans="1:4">
      <c r="A3" t="s">
        <v>163</v>
      </c>
      <c r="C3" t="str">
        <f t="shared" ref="C3:C13" si="0">"INSERT INTO "&amp;$D$1&amp;"("&amp;$A$1&amp;") values ('"&amp;A3&amp;"');"</f>
        <v>INSERT INTO Substance(substance) values ('S');</v>
      </c>
    </row>
    <row r="4" spans="1:4">
      <c r="A4" t="s">
        <v>169</v>
      </c>
      <c r="C4" t="str">
        <f t="shared" si="0"/>
        <v>INSERT INTO Substance(substance) values ('K');</v>
      </c>
    </row>
    <row r="5" spans="1:4">
      <c r="A5" t="s">
        <v>170</v>
      </c>
      <c r="C5" t="str">
        <f t="shared" si="0"/>
        <v>INSERT INTO Substance(substance) values ('Mg');</v>
      </c>
    </row>
    <row r="6" spans="1:4">
      <c r="A6" t="s">
        <v>182</v>
      </c>
      <c r="C6" t="str">
        <f t="shared" si="0"/>
        <v>INSERT INTO Substance(substance) values ('CaCO3');</v>
      </c>
    </row>
    <row r="7" spans="1:4">
      <c r="A7" t="s">
        <v>189</v>
      </c>
      <c r="C7" t="str">
        <f t="shared" si="0"/>
        <v>INSERT INTO Substance(substance) values ('Bacillus pumilus');</v>
      </c>
    </row>
    <row r="8" spans="1:4">
      <c r="A8" t="s">
        <v>193</v>
      </c>
      <c r="C8" t="str">
        <f t="shared" si="0"/>
        <v>INSERT INTO Substance(substance) values ('Ácidos gordos (na forma de sais de potássio)');</v>
      </c>
    </row>
    <row r="9" spans="1:4">
      <c r="A9" t="s">
        <v>195</v>
      </c>
      <c r="C9" t="str">
        <f t="shared" si="0"/>
        <v>INSERT INTO Substance(substance) values ('Terpenóides');</v>
      </c>
    </row>
    <row r="10" spans="1:4">
      <c r="A10" t="s">
        <v>183</v>
      </c>
      <c r="C10" t="str">
        <f t="shared" si="0"/>
        <v>INSERT INTO Substance(substance) values ('MgCO3');</v>
      </c>
    </row>
    <row r="11" spans="1:4">
      <c r="A11" t="s">
        <v>174</v>
      </c>
      <c r="C11" t="str">
        <f t="shared" si="0"/>
        <v>INSERT INTO Substance(substance) values ('B');</v>
      </c>
    </row>
    <row r="12" spans="1:4">
      <c r="A12" t="s">
        <v>186</v>
      </c>
      <c r="C12" t="str">
        <f t="shared" si="0"/>
        <v>INSERT INTO Substance(substance) values ('MgO');</v>
      </c>
    </row>
    <row r="13" spans="1:4">
      <c r="A13" t="s">
        <v>175</v>
      </c>
      <c r="C13" t="str">
        <f t="shared" si="0"/>
        <v>INSERT INTO Substance(substance) values ('Mn');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7"/>
  <sheetViews>
    <sheetView workbookViewId="0">
      <selection activeCell="J23" sqref="J23"/>
    </sheetView>
  </sheetViews>
  <sheetFormatPr defaultColWidth="9" defaultRowHeight="14.4"/>
  <cols>
    <col min="1" max="1" width="10" customWidth="1"/>
    <col min="2" max="2" width="23.5546875" customWidth="1"/>
    <col min="3" max="3" width="10.44140625" customWidth="1"/>
    <col min="4" max="4" width="4.5546875" customWidth="1"/>
    <col min="5" max="5" width="12.33203125" customWidth="1"/>
  </cols>
  <sheetData>
    <row r="1" spans="1:8">
      <c r="A1" t="s">
        <v>340</v>
      </c>
      <c r="B1" t="s">
        <v>279</v>
      </c>
      <c r="C1" t="s">
        <v>341</v>
      </c>
      <c r="D1" t="s">
        <v>300</v>
      </c>
      <c r="E1" t="s">
        <v>342</v>
      </c>
      <c r="G1" t="s">
        <v>263</v>
      </c>
      <c r="H1" t="s">
        <v>343</v>
      </c>
    </row>
    <row r="2" spans="1:8">
      <c r="A2">
        <v>201</v>
      </c>
      <c r="B2" t="s">
        <v>209</v>
      </c>
      <c r="C2">
        <v>600</v>
      </c>
      <c r="D2" t="s">
        <v>210</v>
      </c>
      <c r="E2" t="s">
        <v>208</v>
      </c>
      <c r="G2" t="str">
        <f>"INSERT INTO "&amp;$H$1&amp;"("&amp;$A$1&amp;","&amp;$B$1&amp;","&amp;$C$1&amp;","&amp;$D$1&amp;","&amp;$E$1&amp;") values ("&amp;A2&amp;",'"&amp;B2&amp;"',"&amp;C2&amp;",'"&amp;D2&amp;"','"&amp;E2&amp;"');"</f>
        <v>INSERT INTO Building(buildingId,designation,dimension,unit,buildingType) values (201,'Espigueiro',600,'m2','Armazém');</v>
      </c>
    </row>
    <row r="3" spans="1:8">
      <c r="A3">
        <v>202</v>
      </c>
      <c r="B3" t="s">
        <v>211</v>
      </c>
      <c r="C3">
        <v>800</v>
      </c>
      <c r="D3" t="s">
        <v>210</v>
      </c>
      <c r="E3" t="s">
        <v>208</v>
      </c>
      <c r="G3" t="str">
        <f t="shared" ref="G3:G7" si="0">"INSERT INTO "&amp;$H$1&amp;"("&amp;$A$1&amp;","&amp;$B$1&amp;","&amp;$C$1&amp;","&amp;$D$1&amp;","&amp;$E$1&amp;") values ("&amp;A3&amp;",'"&amp;B3&amp;"',"&amp;C3&amp;",'"&amp;D3&amp;"','"&amp;E3&amp;"');"</f>
        <v>INSERT INTO Building(buildingId,designation,dimension,unit,buildingType) values (202,'Armazém novo',800,'m2','Armazém');</v>
      </c>
    </row>
    <row r="4" spans="1:8">
      <c r="A4">
        <v>203</v>
      </c>
      <c r="B4" t="s">
        <v>213</v>
      </c>
      <c r="C4">
        <v>900</v>
      </c>
      <c r="D4" t="s">
        <v>210</v>
      </c>
      <c r="E4" t="s">
        <v>212</v>
      </c>
      <c r="G4" t="str">
        <f t="shared" si="0"/>
        <v>INSERT INTO Building(buildingId,designation,dimension,unit,buildingType) values (203,'Armazém grande',900,'m2','Garagem');</v>
      </c>
    </row>
    <row r="5" spans="1:8">
      <c r="A5">
        <v>250</v>
      </c>
      <c r="B5" t="s">
        <v>214</v>
      </c>
      <c r="C5" s="1" t="s">
        <v>344</v>
      </c>
      <c r="E5" t="s">
        <v>214</v>
      </c>
      <c r="G5" t="str">
        <f t="shared" si="0"/>
        <v>INSERT INTO Building(buildingId,designation,dimension,unit,buildingType) values (250,'Moinho',NULL,'','Moinho');</v>
      </c>
    </row>
    <row r="6" spans="1:8">
      <c r="A6">
        <v>301</v>
      </c>
      <c r="B6" t="s">
        <v>216</v>
      </c>
      <c r="C6">
        <v>18</v>
      </c>
      <c r="D6" t="s">
        <v>217</v>
      </c>
      <c r="E6" t="s">
        <v>215</v>
      </c>
      <c r="G6" t="str">
        <f t="shared" si="0"/>
        <v>INSERT INTO Building(buildingId,designation,dimension,unit,buildingType) values (301,'Tanque do campo grande',18,'m3','Rega');</v>
      </c>
    </row>
    <row r="7" spans="1:8">
      <c r="A7">
        <v>302</v>
      </c>
      <c r="B7" t="s">
        <v>218</v>
      </c>
      <c r="C7">
        <v>35</v>
      </c>
      <c r="D7" t="s">
        <v>217</v>
      </c>
      <c r="E7" t="s">
        <v>215</v>
      </c>
      <c r="G7" t="str">
        <f t="shared" si="0"/>
        <v>INSERT INTO Building(buildingId,designation,dimension,unit,buildingType) values (302,'Poço da bouça',35,'m3','Rega');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5"/>
  <sheetViews>
    <sheetView workbookViewId="0">
      <selection activeCell="A2" sqref="A2"/>
    </sheetView>
  </sheetViews>
  <sheetFormatPr defaultColWidth="9" defaultRowHeight="14.4"/>
  <cols>
    <col min="1" max="1" width="12.33203125" customWidth="1"/>
  </cols>
  <sheetData>
    <row r="1" spans="1:4">
      <c r="A1" t="s">
        <v>342</v>
      </c>
      <c r="C1" t="s">
        <v>263</v>
      </c>
      <c r="D1" t="s">
        <v>345</v>
      </c>
    </row>
    <row r="2" spans="1:4">
      <c r="A2" t="s">
        <v>208</v>
      </c>
      <c r="C2" t="str">
        <f>"INSERT INTO "&amp;$D$1&amp;"("&amp;$A$1&amp;") values ('"&amp;A2&amp;"');"</f>
        <v>INSERT INTO BuildingType(buildingType) values ('Armazém');</v>
      </c>
    </row>
    <row r="3" spans="1:4">
      <c r="A3" t="s">
        <v>212</v>
      </c>
      <c r="C3" t="str">
        <f t="shared" ref="C3:C5" si="0">"INSERT INTO "&amp;$D$1&amp;"("&amp;$A$1&amp;") values ('"&amp;A3&amp;"');"</f>
        <v>INSERT INTO BuildingType(buildingType) values ('Garagem');</v>
      </c>
    </row>
    <row r="4" spans="1:4">
      <c r="A4" t="s">
        <v>214</v>
      </c>
      <c r="C4" t="str">
        <f t="shared" si="0"/>
        <v>INSERT INTO BuildingType(buildingType) values ('Moinho');</v>
      </c>
    </row>
    <row r="5" spans="1:4">
      <c r="A5" t="s">
        <v>215</v>
      </c>
      <c r="C5" t="str">
        <f t="shared" si="0"/>
        <v>INSERT INTO BuildingType(buildingType) values ('Rega');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2938-2E49-4233-85B2-606E25769171}">
  <sheetPr filterMode="1"/>
  <dimension ref="A1:F237"/>
  <sheetViews>
    <sheetView tabSelected="1" topLeftCell="A116" workbookViewId="0">
      <selection activeCell="C173" sqref="C173"/>
    </sheetView>
  </sheetViews>
  <sheetFormatPr defaultRowHeight="14.4"/>
  <cols>
    <col min="1" max="1" width="9.109375" customWidth="1"/>
    <col min="2" max="2" width="19.33203125" bestFit="1" customWidth="1"/>
    <col min="3" max="3" width="28.6640625" customWidth="1"/>
    <col min="4" max="4" width="11.44140625" customWidth="1"/>
    <col min="5" max="5" width="14" customWidth="1"/>
    <col min="7" max="7" width="5.77734375" bestFit="1" customWidth="1"/>
  </cols>
  <sheetData>
    <row r="1" spans="1:5">
      <c r="A1" s="6" t="s">
        <v>219</v>
      </c>
      <c r="B1" s="6" t="s">
        <v>220</v>
      </c>
      <c r="C1" s="6" t="s">
        <v>222</v>
      </c>
      <c r="D1" t="s">
        <v>273</v>
      </c>
      <c r="E1" t="s">
        <v>287</v>
      </c>
    </row>
    <row r="2" spans="1:5" hidden="1">
      <c r="A2">
        <v>102</v>
      </c>
      <c r="B2" t="s">
        <v>227</v>
      </c>
      <c r="C2" t="s">
        <v>228</v>
      </c>
      <c r="D2">
        <v>1</v>
      </c>
      <c r="E2" s="4">
        <v>42649</v>
      </c>
    </row>
    <row r="3" spans="1:5" hidden="1">
      <c r="A3">
        <v>102</v>
      </c>
      <c r="B3" t="s">
        <v>227</v>
      </c>
      <c r="C3" t="s">
        <v>230</v>
      </c>
      <c r="D3">
        <v>2</v>
      </c>
      <c r="E3" s="4">
        <v>42653</v>
      </c>
    </row>
    <row r="4" spans="1:5" hidden="1">
      <c r="A4">
        <v>104</v>
      </c>
      <c r="B4" t="s">
        <v>227</v>
      </c>
      <c r="C4" t="s">
        <v>231</v>
      </c>
      <c r="D4">
        <v>3</v>
      </c>
      <c r="E4" s="4">
        <v>42742</v>
      </c>
    </row>
    <row r="5" spans="1:5" hidden="1">
      <c r="A5">
        <v>104</v>
      </c>
      <c r="B5" t="s">
        <v>227</v>
      </c>
      <c r="C5" t="s">
        <v>232</v>
      </c>
      <c r="D5">
        <v>4</v>
      </c>
      <c r="E5" s="4">
        <v>42743</v>
      </c>
    </row>
    <row r="6" spans="1:5" hidden="1">
      <c r="A6">
        <v>104</v>
      </c>
      <c r="B6" t="s">
        <v>227</v>
      </c>
      <c r="C6" t="s">
        <v>233</v>
      </c>
      <c r="D6">
        <v>5</v>
      </c>
      <c r="E6" s="4">
        <v>42743</v>
      </c>
    </row>
    <row r="7" spans="1:5">
      <c r="A7">
        <v>102</v>
      </c>
      <c r="B7" t="s">
        <v>215</v>
      </c>
      <c r="C7" t="s">
        <v>230</v>
      </c>
      <c r="D7">
        <v>6</v>
      </c>
      <c r="E7" s="4">
        <v>42919</v>
      </c>
    </row>
    <row r="8" spans="1:5">
      <c r="A8">
        <v>102</v>
      </c>
      <c r="B8" t="s">
        <v>215</v>
      </c>
      <c r="C8" t="s">
        <v>228</v>
      </c>
      <c r="D8">
        <v>7</v>
      </c>
      <c r="E8" s="4">
        <v>42919</v>
      </c>
    </row>
    <row r="9" spans="1:5">
      <c r="A9">
        <v>104</v>
      </c>
      <c r="B9" t="s">
        <v>215</v>
      </c>
      <c r="C9" t="s">
        <v>48</v>
      </c>
      <c r="D9">
        <v>8</v>
      </c>
      <c r="E9" s="4">
        <v>42926</v>
      </c>
    </row>
    <row r="10" spans="1:5">
      <c r="A10">
        <v>102</v>
      </c>
      <c r="B10" t="s">
        <v>215</v>
      </c>
      <c r="C10" t="s">
        <v>230</v>
      </c>
      <c r="D10">
        <v>9</v>
      </c>
      <c r="E10" s="4">
        <v>42957</v>
      </c>
    </row>
    <row r="11" spans="1:5">
      <c r="A11">
        <v>102</v>
      </c>
      <c r="B11" t="s">
        <v>215</v>
      </c>
      <c r="C11" t="s">
        <v>228</v>
      </c>
      <c r="D11">
        <v>10</v>
      </c>
      <c r="E11" s="4">
        <v>42957</v>
      </c>
    </row>
    <row r="12" spans="1:5">
      <c r="A12">
        <v>104</v>
      </c>
      <c r="B12" t="s">
        <v>215</v>
      </c>
      <c r="C12" t="s">
        <v>48</v>
      </c>
      <c r="D12">
        <v>11</v>
      </c>
      <c r="E12" s="4">
        <v>42957</v>
      </c>
    </row>
    <row r="13" spans="1:5">
      <c r="A13">
        <v>104</v>
      </c>
      <c r="B13" t="s">
        <v>215</v>
      </c>
      <c r="C13" t="s">
        <v>48</v>
      </c>
      <c r="D13">
        <v>12</v>
      </c>
      <c r="E13" s="4">
        <v>42988</v>
      </c>
    </row>
    <row r="14" spans="1:5" hidden="1">
      <c r="A14">
        <v>102</v>
      </c>
      <c r="B14" t="s">
        <v>5</v>
      </c>
      <c r="C14" t="s">
        <v>228</v>
      </c>
      <c r="D14">
        <v>13</v>
      </c>
      <c r="E14" s="4">
        <v>43043</v>
      </c>
    </row>
    <row r="15" spans="1:5" hidden="1">
      <c r="A15">
        <v>102</v>
      </c>
      <c r="B15" t="s">
        <v>5</v>
      </c>
      <c r="C15" t="s">
        <v>230</v>
      </c>
      <c r="D15">
        <v>14</v>
      </c>
      <c r="E15" s="4">
        <v>43043</v>
      </c>
    </row>
    <row r="16" spans="1:5" hidden="1">
      <c r="A16">
        <v>102</v>
      </c>
      <c r="B16" t="s">
        <v>234</v>
      </c>
      <c r="C16" t="s">
        <v>228</v>
      </c>
      <c r="D16">
        <v>15</v>
      </c>
      <c r="E16" s="4">
        <v>43079</v>
      </c>
    </row>
    <row r="17" spans="1:5" hidden="1">
      <c r="A17">
        <v>102</v>
      </c>
      <c r="B17" t="s">
        <v>234</v>
      </c>
      <c r="C17" t="s">
        <v>230</v>
      </c>
      <c r="D17">
        <v>16</v>
      </c>
      <c r="E17" s="4">
        <v>43079</v>
      </c>
    </row>
    <row r="18" spans="1:5" hidden="1">
      <c r="A18">
        <v>104</v>
      </c>
      <c r="B18" t="s">
        <v>5</v>
      </c>
      <c r="C18" t="s">
        <v>231</v>
      </c>
      <c r="D18">
        <v>17</v>
      </c>
      <c r="E18" s="4">
        <v>43107</v>
      </c>
    </row>
    <row r="19" spans="1:5" hidden="1">
      <c r="A19">
        <v>104</v>
      </c>
      <c r="B19" t="s">
        <v>5</v>
      </c>
      <c r="C19" t="s">
        <v>232</v>
      </c>
      <c r="D19">
        <v>18</v>
      </c>
      <c r="E19" s="4">
        <v>43108</v>
      </c>
    </row>
    <row r="20" spans="1:5" hidden="1">
      <c r="A20">
        <v>104</v>
      </c>
      <c r="B20" t="s">
        <v>5</v>
      </c>
      <c r="C20" t="s">
        <v>233</v>
      </c>
      <c r="D20">
        <v>19</v>
      </c>
      <c r="E20" s="4">
        <v>43108</v>
      </c>
    </row>
    <row r="21" spans="1:5" hidden="1">
      <c r="A21">
        <v>107</v>
      </c>
      <c r="B21" t="s">
        <v>227</v>
      </c>
      <c r="C21" t="s">
        <v>237</v>
      </c>
      <c r="D21">
        <v>20</v>
      </c>
      <c r="E21" s="4">
        <v>43110</v>
      </c>
    </row>
    <row r="22" spans="1:5" hidden="1">
      <c r="A22">
        <v>107</v>
      </c>
      <c r="B22" t="s">
        <v>227</v>
      </c>
      <c r="C22" t="s">
        <v>238</v>
      </c>
      <c r="D22">
        <v>21</v>
      </c>
      <c r="E22" s="4">
        <v>43111</v>
      </c>
    </row>
    <row r="23" spans="1:5" hidden="1">
      <c r="A23">
        <v>104</v>
      </c>
      <c r="B23" t="s">
        <v>234</v>
      </c>
      <c r="C23" t="s">
        <v>231</v>
      </c>
      <c r="D23">
        <v>22</v>
      </c>
      <c r="E23" s="4">
        <v>43137</v>
      </c>
    </row>
    <row r="24" spans="1:5" hidden="1">
      <c r="A24">
        <v>104</v>
      </c>
      <c r="B24" t="s">
        <v>234</v>
      </c>
      <c r="C24" t="s">
        <v>232</v>
      </c>
      <c r="D24">
        <v>23</v>
      </c>
      <c r="E24" s="4">
        <v>43137</v>
      </c>
    </row>
    <row r="25" spans="1:5" hidden="1">
      <c r="A25">
        <v>104</v>
      </c>
      <c r="B25" t="s">
        <v>234</v>
      </c>
      <c r="C25" t="s">
        <v>233</v>
      </c>
      <c r="D25">
        <v>24</v>
      </c>
      <c r="E25" s="4">
        <v>43137</v>
      </c>
    </row>
    <row r="26" spans="1:5">
      <c r="A26">
        <v>102</v>
      </c>
      <c r="B26" t="s">
        <v>215</v>
      </c>
      <c r="C26" t="s">
        <v>230</v>
      </c>
      <c r="D26">
        <v>25</v>
      </c>
      <c r="E26" s="4">
        <v>43284</v>
      </c>
    </row>
    <row r="27" spans="1:5">
      <c r="A27">
        <v>102</v>
      </c>
      <c r="B27" t="s">
        <v>215</v>
      </c>
      <c r="C27" t="s">
        <v>228</v>
      </c>
      <c r="D27">
        <v>26</v>
      </c>
      <c r="E27" s="4">
        <v>43284</v>
      </c>
    </row>
    <row r="28" spans="1:5">
      <c r="A28">
        <v>104</v>
      </c>
      <c r="B28" t="s">
        <v>215</v>
      </c>
      <c r="C28" t="s">
        <v>48</v>
      </c>
      <c r="D28">
        <v>27</v>
      </c>
      <c r="E28" s="4">
        <v>43291</v>
      </c>
    </row>
    <row r="29" spans="1:5">
      <c r="A29">
        <v>107</v>
      </c>
      <c r="B29" t="s">
        <v>215</v>
      </c>
      <c r="C29" t="s">
        <v>139</v>
      </c>
      <c r="D29">
        <v>28</v>
      </c>
      <c r="E29" s="4">
        <v>43291</v>
      </c>
    </row>
    <row r="30" spans="1:5">
      <c r="A30">
        <v>102</v>
      </c>
      <c r="B30" t="s">
        <v>215</v>
      </c>
      <c r="C30" t="s">
        <v>230</v>
      </c>
      <c r="D30">
        <v>29</v>
      </c>
      <c r="E30" s="4">
        <v>43322</v>
      </c>
    </row>
    <row r="31" spans="1:5">
      <c r="A31">
        <v>102</v>
      </c>
      <c r="B31" t="s">
        <v>215</v>
      </c>
      <c r="C31" t="s">
        <v>228</v>
      </c>
      <c r="D31">
        <v>30</v>
      </c>
      <c r="E31" s="4">
        <v>43322</v>
      </c>
    </row>
    <row r="32" spans="1:5">
      <c r="A32">
        <v>104</v>
      </c>
      <c r="B32" t="s">
        <v>215</v>
      </c>
      <c r="C32" t="s">
        <v>48</v>
      </c>
      <c r="D32">
        <v>31</v>
      </c>
      <c r="E32" s="4">
        <v>43322</v>
      </c>
    </row>
    <row r="33" spans="1:5">
      <c r="A33">
        <v>107</v>
      </c>
      <c r="B33" t="s">
        <v>215</v>
      </c>
      <c r="C33" t="s">
        <v>139</v>
      </c>
      <c r="D33">
        <v>32</v>
      </c>
      <c r="E33" s="4">
        <v>43323</v>
      </c>
    </row>
    <row r="34" spans="1:5">
      <c r="A34">
        <v>104</v>
      </c>
      <c r="B34" t="s">
        <v>215</v>
      </c>
      <c r="C34" t="s">
        <v>48</v>
      </c>
      <c r="D34">
        <v>33</v>
      </c>
      <c r="E34" s="4">
        <v>43345</v>
      </c>
    </row>
    <row r="35" spans="1:5">
      <c r="A35">
        <v>104</v>
      </c>
      <c r="B35" t="s">
        <v>215</v>
      </c>
      <c r="C35" t="s">
        <v>48</v>
      </c>
      <c r="D35">
        <v>34</v>
      </c>
      <c r="E35" s="4">
        <v>43353</v>
      </c>
    </row>
    <row r="36" spans="1:5" hidden="1">
      <c r="A36">
        <v>102</v>
      </c>
      <c r="B36" t="s">
        <v>5</v>
      </c>
      <c r="C36" t="s">
        <v>228</v>
      </c>
      <c r="D36">
        <v>35</v>
      </c>
      <c r="E36" s="4">
        <v>43421</v>
      </c>
    </row>
    <row r="37" spans="1:5" hidden="1">
      <c r="A37">
        <v>102</v>
      </c>
      <c r="B37" t="s">
        <v>5</v>
      </c>
      <c r="C37" t="s">
        <v>230</v>
      </c>
      <c r="D37">
        <v>36</v>
      </c>
      <c r="E37" s="4">
        <v>43421</v>
      </c>
    </row>
    <row r="38" spans="1:5" hidden="1">
      <c r="A38">
        <v>104</v>
      </c>
      <c r="B38" t="s">
        <v>227</v>
      </c>
      <c r="C38" t="s">
        <v>233</v>
      </c>
      <c r="D38">
        <v>37</v>
      </c>
      <c r="E38" s="4">
        <v>43444</v>
      </c>
    </row>
    <row r="39" spans="1:5" hidden="1">
      <c r="A39">
        <v>107</v>
      </c>
      <c r="B39" t="s">
        <v>5</v>
      </c>
      <c r="C39" t="s">
        <v>237</v>
      </c>
      <c r="D39">
        <v>38</v>
      </c>
      <c r="E39" s="4">
        <v>43450</v>
      </c>
    </row>
    <row r="40" spans="1:5" hidden="1">
      <c r="A40">
        <v>107</v>
      </c>
      <c r="B40" t="s">
        <v>5</v>
      </c>
      <c r="C40" t="s">
        <v>238</v>
      </c>
      <c r="D40">
        <v>39</v>
      </c>
      <c r="E40" s="4">
        <v>43452</v>
      </c>
    </row>
    <row r="41" spans="1:5" hidden="1">
      <c r="A41">
        <v>104</v>
      </c>
      <c r="B41" t="s">
        <v>5</v>
      </c>
      <c r="C41" t="s">
        <v>231</v>
      </c>
      <c r="D41">
        <v>40</v>
      </c>
      <c r="E41" s="4">
        <v>43472</v>
      </c>
    </row>
    <row r="42" spans="1:5" hidden="1">
      <c r="A42">
        <v>104</v>
      </c>
      <c r="B42" t="s">
        <v>5</v>
      </c>
      <c r="C42" t="s">
        <v>232</v>
      </c>
      <c r="D42">
        <v>41</v>
      </c>
      <c r="E42" s="4">
        <v>43473</v>
      </c>
    </row>
    <row r="43" spans="1:5" hidden="1">
      <c r="A43">
        <v>104</v>
      </c>
      <c r="B43" t="s">
        <v>5</v>
      </c>
      <c r="C43" t="s">
        <v>233</v>
      </c>
      <c r="D43">
        <v>42</v>
      </c>
      <c r="E43" s="4">
        <v>43473</v>
      </c>
    </row>
    <row r="44" spans="1:5" hidden="1">
      <c r="A44">
        <v>107</v>
      </c>
      <c r="B44" t="s">
        <v>239</v>
      </c>
      <c r="C44" t="s">
        <v>237</v>
      </c>
      <c r="D44">
        <v>43</v>
      </c>
      <c r="E44" s="4">
        <v>43485</v>
      </c>
    </row>
    <row r="45" spans="1:5" hidden="1">
      <c r="A45">
        <v>107</v>
      </c>
      <c r="B45" t="s">
        <v>239</v>
      </c>
      <c r="C45" t="s">
        <v>238</v>
      </c>
      <c r="D45">
        <v>44</v>
      </c>
      <c r="E45" s="4">
        <v>43485</v>
      </c>
    </row>
    <row r="46" spans="1:5" hidden="1">
      <c r="A46">
        <v>104</v>
      </c>
      <c r="B46" t="s">
        <v>234</v>
      </c>
      <c r="C46" t="s">
        <v>231</v>
      </c>
      <c r="D46">
        <v>45</v>
      </c>
      <c r="E46" s="4">
        <v>43502</v>
      </c>
    </row>
    <row r="47" spans="1:5" hidden="1">
      <c r="A47">
        <v>104</v>
      </c>
      <c r="B47" t="s">
        <v>234</v>
      </c>
      <c r="C47" t="s">
        <v>232</v>
      </c>
      <c r="D47">
        <v>46</v>
      </c>
      <c r="E47" s="4">
        <v>43502</v>
      </c>
    </row>
    <row r="48" spans="1:5" hidden="1">
      <c r="A48">
        <v>104</v>
      </c>
      <c r="B48" t="s">
        <v>234</v>
      </c>
      <c r="C48" t="s">
        <v>233</v>
      </c>
      <c r="D48">
        <v>47</v>
      </c>
      <c r="E48" s="4">
        <v>43502</v>
      </c>
    </row>
    <row r="49" spans="1:5">
      <c r="A49">
        <v>102</v>
      </c>
      <c r="B49" t="s">
        <v>215</v>
      </c>
      <c r="C49" t="s">
        <v>230</v>
      </c>
      <c r="D49">
        <v>48</v>
      </c>
      <c r="E49" s="4">
        <v>43649</v>
      </c>
    </row>
    <row r="50" spans="1:5">
      <c r="A50">
        <v>102</v>
      </c>
      <c r="B50" t="s">
        <v>215</v>
      </c>
      <c r="C50" t="s">
        <v>228</v>
      </c>
      <c r="D50">
        <v>49</v>
      </c>
      <c r="E50" s="4">
        <v>43649</v>
      </c>
    </row>
    <row r="51" spans="1:5">
      <c r="A51">
        <v>104</v>
      </c>
      <c r="B51" t="s">
        <v>215</v>
      </c>
      <c r="C51" t="s">
        <v>48</v>
      </c>
      <c r="D51">
        <v>50</v>
      </c>
      <c r="E51" s="4">
        <v>43649</v>
      </c>
    </row>
    <row r="52" spans="1:5">
      <c r="A52">
        <v>107</v>
      </c>
      <c r="B52" t="s">
        <v>215</v>
      </c>
      <c r="C52" t="s">
        <v>139</v>
      </c>
      <c r="D52">
        <v>51</v>
      </c>
      <c r="E52" s="4">
        <v>43656</v>
      </c>
    </row>
    <row r="53" spans="1:5">
      <c r="A53">
        <v>102</v>
      </c>
      <c r="B53" t="s">
        <v>215</v>
      </c>
      <c r="C53" t="s">
        <v>230</v>
      </c>
      <c r="D53">
        <v>52</v>
      </c>
      <c r="E53" s="4">
        <v>43687</v>
      </c>
    </row>
    <row r="54" spans="1:5">
      <c r="A54">
        <v>102</v>
      </c>
      <c r="B54" t="s">
        <v>215</v>
      </c>
      <c r="C54" t="s">
        <v>228</v>
      </c>
      <c r="D54">
        <v>53</v>
      </c>
      <c r="E54" s="4">
        <v>43687</v>
      </c>
    </row>
    <row r="55" spans="1:5">
      <c r="A55">
        <v>104</v>
      </c>
      <c r="B55" t="s">
        <v>215</v>
      </c>
      <c r="C55" t="s">
        <v>48</v>
      </c>
      <c r="D55">
        <v>54</v>
      </c>
      <c r="E55" s="4">
        <v>43687</v>
      </c>
    </row>
    <row r="56" spans="1:5">
      <c r="A56">
        <v>107</v>
      </c>
      <c r="B56" t="s">
        <v>215</v>
      </c>
      <c r="C56" t="s">
        <v>139</v>
      </c>
      <c r="D56">
        <v>55</v>
      </c>
      <c r="E56" s="4">
        <v>43688</v>
      </c>
    </row>
    <row r="57" spans="1:5" hidden="1">
      <c r="A57">
        <v>102</v>
      </c>
      <c r="B57" t="s">
        <v>5</v>
      </c>
      <c r="C57" t="s">
        <v>228</v>
      </c>
      <c r="D57">
        <v>56</v>
      </c>
      <c r="E57" s="4">
        <v>43784</v>
      </c>
    </row>
    <row r="58" spans="1:5" hidden="1">
      <c r="A58">
        <v>102</v>
      </c>
      <c r="B58" t="s">
        <v>5</v>
      </c>
      <c r="C58" t="s">
        <v>230</v>
      </c>
      <c r="D58">
        <v>57</v>
      </c>
      <c r="E58" s="4">
        <v>43784</v>
      </c>
    </row>
    <row r="59" spans="1:5" hidden="1">
      <c r="A59">
        <v>107</v>
      </c>
      <c r="B59" t="s">
        <v>5</v>
      </c>
      <c r="C59" t="s">
        <v>237</v>
      </c>
      <c r="D59">
        <v>58</v>
      </c>
      <c r="E59" s="4">
        <v>43815</v>
      </c>
    </row>
    <row r="60" spans="1:5" hidden="1">
      <c r="A60">
        <v>107</v>
      </c>
      <c r="B60" t="s">
        <v>5</v>
      </c>
      <c r="C60" t="s">
        <v>238</v>
      </c>
      <c r="D60">
        <v>59</v>
      </c>
      <c r="E60" s="4">
        <v>43817</v>
      </c>
    </row>
    <row r="61" spans="1:5" hidden="1">
      <c r="A61">
        <v>107</v>
      </c>
      <c r="B61" t="s">
        <v>239</v>
      </c>
      <c r="C61" t="s">
        <v>237</v>
      </c>
      <c r="D61">
        <v>60</v>
      </c>
      <c r="E61" s="4">
        <v>43850</v>
      </c>
    </row>
    <row r="62" spans="1:5" hidden="1">
      <c r="A62">
        <v>107</v>
      </c>
      <c r="B62" t="s">
        <v>239</v>
      </c>
      <c r="C62" t="s">
        <v>238</v>
      </c>
      <c r="D62">
        <v>61</v>
      </c>
      <c r="E62" s="4">
        <v>43850</v>
      </c>
    </row>
    <row r="63" spans="1:5" hidden="1">
      <c r="A63">
        <v>106</v>
      </c>
      <c r="B63" t="s">
        <v>241</v>
      </c>
      <c r="C63" t="s">
        <v>242</v>
      </c>
      <c r="D63">
        <v>62</v>
      </c>
      <c r="E63" s="4">
        <v>43902</v>
      </c>
    </row>
    <row r="64" spans="1:5" hidden="1">
      <c r="A64">
        <v>103</v>
      </c>
      <c r="B64" t="s">
        <v>234</v>
      </c>
      <c r="D64">
        <v>63</v>
      </c>
      <c r="E64" s="4">
        <v>43920</v>
      </c>
    </row>
    <row r="65" spans="1:5" hidden="1">
      <c r="A65">
        <v>103</v>
      </c>
      <c r="B65" t="s">
        <v>241</v>
      </c>
      <c r="C65" t="s">
        <v>243</v>
      </c>
      <c r="D65">
        <v>64</v>
      </c>
      <c r="E65" s="4">
        <v>43926</v>
      </c>
    </row>
    <row r="66" spans="1:5" hidden="1">
      <c r="A66">
        <v>106</v>
      </c>
      <c r="B66" t="s">
        <v>7</v>
      </c>
      <c r="C66" t="s">
        <v>242</v>
      </c>
      <c r="D66">
        <v>65</v>
      </c>
      <c r="E66" s="4">
        <v>43956</v>
      </c>
    </row>
    <row r="67" spans="1:5" hidden="1">
      <c r="A67">
        <v>106</v>
      </c>
      <c r="B67" t="s">
        <v>7</v>
      </c>
      <c r="C67" t="s">
        <v>242</v>
      </c>
      <c r="D67">
        <v>66</v>
      </c>
      <c r="E67" s="4">
        <v>43966</v>
      </c>
    </row>
    <row r="68" spans="1:5" hidden="1">
      <c r="A68">
        <v>106</v>
      </c>
      <c r="B68" t="s">
        <v>241</v>
      </c>
      <c r="C68" t="s">
        <v>244</v>
      </c>
      <c r="D68">
        <v>67</v>
      </c>
      <c r="E68" s="4">
        <v>43984</v>
      </c>
    </row>
    <row r="69" spans="1:5">
      <c r="A69">
        <v>102</v>
      </c>
      <c r="B69" t="s">
        <v>215</v>
      </c>
      <c r="C69" t="s">
        <v>230</v>
      </c>
      <c r="D69">
        <v>68</v>
      </c>
      <c r="E69" s="4">
        <v>44015</v>
      </c>
    </row>
    <row r="70" spans="1:5">
      <c r="A70">
        <v>102</v>
      </c>
      <c r="B70" t="s">
        <v>215</v>
      </c>
      <c r="C70" t="s">
        <v>228</v>
      </c>
      <c r="D70">
        <v>69</v>
      </c>
      <c r="E70" s="4">
        <v>44015</v>
      </c>
    </row>
    <row r="71" spans="1:5">
      <c r="A71">
        <v>107</v>
      </c>
      <c r="B71" t="s">
        <v>215</v>
      </c>
      <c r="C71" t="s">
        <v>139</v>
      </c>
      <c r="D71">
        <v>70</v>
      </c>
      <c r="E71" s="4">
        <v>44022</v>
      </c>
    </row>
    <row r="72" spans="1:5">
      <c r="A72">
        <v>103</v>
      </c>
      <c r="B72" t="s">
        <v>215</v>
      </c>
      <c r="C72" t="s">
        <v>243</v>
      </c>
      <c r="D72">
        <v>71</v>
      </c>
      <c r="E72" s="4">
        <v>44024</v>
      </c>
    </row>
    <row r="73" spans="1:5">
      <c r="A73">
        <v>106</v>
      </c>
      <c r="B73" t="s">
        <v>215</v>
      </c>
      <c r="C73" t="s">
        <v>244</v>
      </c>
      <c r="D73">
        <v>72</v>
      </c>
      <c r="E73" s="4">
        <v>44027</v>
      </c>
    </row>
    <row r="74" spans="1:5">
      <c r="A74">
        <v>103</v>
      </c>
      <c r="B74" t="s">
        <v>215</v>
      </c>
      <c r="C74" t="s">
        <v>243</v>
      </c>
      <c r="D74">
        <v>73</v>
      </c>
      <c r="E74" s="4">
        <v>44040</v>
      </c>
    </row>
    <row r="75" spans="1:5">
      <c r="A75">
        <v>102</v>
      </c>
      <c r="B75" t="s">
        <v>215</v>
      </c>
      <c r="C75" t="s">
        <v>230</v>
      </c>
      <c r="D75">
        <v>74</v>
      </c>
      <c r="E75" s="4">
        <v>44053</v>
      </c>
    </row>
    <row r="76" spans="1:5">
      <c r="A76">
        <v>102</v>
      </c>
      <c r="B76" t="s">
        <v>215</v>
      </c>
      <c r="C76" t="s">
        <v>228</v>
      </c>
      <c r="D76">
        <v>75</v>
      </c>
      <c r="E76" s="4">
        <v>44053</v>
      </c>
    </row>
    <row r="77" spans="1:5">
      <c r="A77">
        <v>103</v>
      </c>
      <c r="B77" t="s">
        <v>215</v>
      </c>
      <c r="C77" t="s">
        <v>243</v>
      </c>
      <c r="D77">
        <v>76</v>
      </c>
      <c r="E77" s="4">
        <v>44053</v>
      </c>
    </row>
    <row r="78" spans="1:5">
      <c r="A78">
        <v>107</v>
      </c>
      <c r="B78" t="s">
        <v>215</v>
      </c>
      <c r="C78" t="s">
        <v>139</v>
      </c>
      <c r="D78">
        <v>77</v>
      </c>
      <c r="E78" s="4">
        <v>44054</v>
      </c>
    </row>
    <row r="79" spans="1:5">
      <c r="A79">
        <v>106</v>
      </c>
      <c r="B79" t="s">
        <v>215</v>
      </c>
      <c r="C79" t="s">
        <v>244</v>
      </c>
      <c r="D79">
        <v>78</v>
      </c>
      <c r="E79" s="4">
        <v>44055</v>
      </c>
    </row>
    <row r="80" spans="1:5" hidden="1">
      <c r="A80">
        <v>103</v>
      </c>
      <c r="B80" t="s">
        <v>7</v>
      </c>
      <c r="C80" t="s">
        <v>243</v>
      </c>
      <c r="D80">
        <v>79</v>
      </c>
      <c r="E80" s="4">
        <v>44063</v>
      </c>
    </row>
    <row r="81" spans="1:5" hidden="1">
      <c r="A81">
        <v>106</v>
      </c>
      <c r="B81" t="s">
        <v>7</v>
      </c>
      <c r="C81" t="s">
        <v>244</v>
      </c>
      <c r="D81">
        <v>80</v>
      </c>
      <c r="E81" s="4">
        <v>44071</v>
      </c>
    </row>
    <row r="82" spans="1:5" hidden="1">
      <c r="A82">
        <v>106</v>
      </c>
      <c r="B82" t="s">
        <v>7</v>
      </c>
      <c r="C82" t="s">
        <v>244</v>
      </c>
      <c r="D82">
        <v>81</v>
      </c>
      <c r="E82" s="4">
        <v>44081</v>
      </c>
    </row>
    <row r="83" spans="1:5" hidden="1">
      <c r="A83">
        <v>106</v>
      </c>
      <c r="B83" t="s">
        <v>241</v>
      </c>
      <c r="C83" t="s">
        <v>245</v>
      </c>
      <c r="D83">
        <v>82</v>
      </c>
      <c r="E83" s="4">
        <v>44094</v>
      </c>
    </row>
    <row r="84" spans="1:5" hidden="1">
      <c r="A84">
        <v>101</v>
      </c>
      <c r="B84" t="s">
        <v>241</v>
      </c>
      <c r="C84" t="s">
        <v>246</v>
      </c>
      <c r="D84">
        <v>83</v>
      </c>
      <c r="E84" s="4">
        <v>44114</v>
      </c>
    </row>
    <row r="85" spans="1:5" hidden="1">
      <c r="A85">
        <v>103</v>
      </c>
      <c r="B85" t="s">
        <v>241</v>
      </c>
      <c r="C85" t="s">
        <v>246</v>
      </c>
      <c r="D85">
        <v>84</v>
      </c>
      <c r="E85" s="4">
        <v>44116</v>
      </c>
    </row>
    <row r="86" spans="1:5" hidden="1">
      <c r="A86">
        <v>102</v>
      </c>
      <c r="B86" t="s">
        <v>5</v>
      </c>
      <c r="C86" t="s">
        <v>228</v>
      </c>
      <c r="D86">
        <v>85</v>
      </c>
      <c r="E86" s="4">
        <v>44145</v>
      </c>
    </row>
    <row r="87" spans="1:5" hidden="1">
      <c r="A87">
        <v>102</v>
      </c>
      <c r="B87" t="s">
        <v>5</v>
      </c>
      <c r="C87" t="s">
        <v>230</v>
      </c>
      <c r="D87">
        <v>86</v>
      </c>
      <c r="E87" s="4">
        <v>44145</v>
      </c>
    </row>
    <row r="88" spans="1:5" hidden="1">
      <c r="A88">
        <v>106</v>
      </c>
      <c r="B88" t="s">
        <v>7</v>
      </c>
      <c r="C88" t="s">
        <v>245</v>
      </c>
      <c r="D88">
        <v>87</v>
      </c>
      <c r="E88" s="4">
        <v>44150</v>
      </c>
    </row>
    <row r="89" spans="1:5" hidden="1">
      <c r="A89">
        <v>104</v>
      </c>
      <c r="B89" t="s">
        <v>5</v>
      </c>
      <c r="C89" t="s">
        <v>233</v>
      </c>
      <c r="D89">
        <v>88</v>
      </c>
      <c r="E89" s="4">
        <v>44170</v>
      </c>
    </row>
    <row r="90" spans="1:5" hidden="1">
      <c r="A90">
        <v>104</v>
      </c>
      <c r="B90" t="s">
        <v>5</v>
      </c>
      <c r="C90" t="s">
        <v>231</v>
      </c>
      <c r="D90">
        <v>89</v>
      </c>
      <c r="E90" s="4">
        <v>44170</v>
      </c>
    </row>
    <row r="91" spans="1:5" hidden="1">
      <c r="A91">
        <v>102</v>
      </c>
      <c r="B91" t="s">
        <v>234</v>
      </c>
      <c r="C91" t="s">
        <v>228</v>
      </c>
      <c r="D91">
        <v>90</v>
      </c>
      <c r="E91" s="4">
        <v>44175</v>
      </c>
    </row>
    <row r="92" spans="1:5" hidden="1">
      <c r="A92">
        <v>102</v>
      </c>
      <c r="B92" t="s">
        <v>234</v>
      </c>
      <c r="C92" t="s">
        <v>230</v>
      </c>
      <c r="D92">
        <v>91</v>
      </c>
      <c r="E92" s="4">
        <v>44175</v>
      </c>
    </row>
    <row r="93" spans="1:5" hidden="1">
      <c r="A93">
        <v>104</v>
      </c>
      <c r="B93" t="s">
        <v>5</v>
      </c>
      <c r="C93" t="s">
        <v>231</v>
      </c>
      <c r="D93">
        <v>92</v>
      </c>
      <c r="E93" s="4">
        <v>44180</v>
      </c>
    </row>
    <row r="94" spans="1:5" hidden="1">
      <c r="A94">
        <v>104</v>
      </c>
      <c r="B94" t="s">
        <v>5</v>
      </c>
      <c r="C94" t="s">
        <v>232</v>
      </c>
      <c r="D94">
        <v>93</v>
      </c>
      <c r="E94" s="4">
        <v>44180</v>
      </c>
    </row>
    <row r="95" spans="1:5" hidden="1">
      <c r="A95">
        <v>107</v>
      </c>
      <c r="B95" t="s">
        <v>5</v>
      </c>
      <c r="C95" t="s">
        <v>237</v>
      </c>
      <c r="D95">
        <v>94</v>
      </c>
      <c r="E95" s="4">
        <v>44181</v>
      </c>
    </row>
    <row r="96" spans="1:5" hidden="1">
      <c r="A96">
        <v>106</v>
      </c>
      <c r="B96" t="s">
        <v>7</v>
      </c>
      <c r="C96" t="s">
        <v>245</v>
      </c>
      <c r="D96">
        <v>95</v>
      </c>
      <c r="E96" s="4">
        <v>44183</v>
      </c>
    </row>
    <row r="97" spans="1:5" hidden="1">
      <c r="A97">
        <v>107</v>
      </c>
      <c r="B97" t="s">
        <v>5</v>
      </c>
      <c r="C97" t="s">
        <v>238</v>
      </c>
      <c r="D97">
        <v>96</v>
      </c>
      <c r="E97" s="4">
        <v>44183</v>
      </c>
    </row>
    <row r="98" spans="1:5" hidden="1">
      <c r="A98">
        <v>106</v>
      </c>
      <c r="B98" t="s">
        <v>7</v>
      </c>
      <c r="C98" t="s">
        <v>245</v>
      </c>
      <c r="D98">
        <v>97</v>
      </c>
      <c r="E98" s="4">
        <v>44200</v>
      </c>
    </row>
    <row r="99" spans="1:5" hidden="1">
      <c r="A99">
        <v>107</v>
      </c>
      <c r="B99" t="s">
        <v>239</v>
      </c>
      <c r="C99" t="s">
        <v>237</v>
      </c>
      <c r="D99">
        <v>98</v>
      </c>
      <c r="E99" s="4">
        <v>44216</v>
      </c>
    </row>
    <row r="100" spans="1:5" hidden="1">
      <c r="A100">
        <v>107</v>
      </c>
      <c r="B100" t="s">
        <v>239</v>
      </c>
      <c r="C100" t="s">
        <v>238</v>
      </c>
      <c r="D100">
        <v>99</v>
      </c>
      <c r="E100" s="4">
        <v>44216</v>
      </c>
    </row>
    <row r="101" spans="1:5" hidden="1">
      <c r="A101">
        <v>106</v>
      </c>
      <c r="B101" t="s">
        <v>241</v>
      </c>
      <c r="C101" t="s">
        <v>247</v>
      </c>
      <c r="D101">
        <v>100</v>
      </c>
      <c r="E101" s="4">
        <v>44265</v>
      </c>
    </row>
    <row r="102" spans="1:5" hidden="1">
      <c r="A102">
        <v>103</v>
      </c>
      <c r="B102" t="s">
        <v>248</v>
      </c>
      <c r="C102" t="s">
        <v>246</v>
      </c>
      <c r="D102">
        <v>101</v>
      </c>
      <c r="E102" s="4">
        <v>44269</v>
      </c>
    </row>
    <row r="103" spans="1:5" hidden="1">
      <c r="A103">
        <v>101</v>
      </c>
      <c r="B103" t="s">
        <v>248</v>
      </c>
      <c r="C103" t="s">
        <v>246</v>
      </c>
      <c r="D103">
        <v>102</v>
      </c>
      <c r="E103" s="4">
        <v>44285</v>
      </c>
    </row>
    <row r="104" spans="1:5" hidden="1">
      <c r="A104">
        <v>103</v>
      </c>
      <c r="B104" t="s">
        <v>241</v>
      </c>
      <c r="C104" t="s">
        <v>243</v>
      </c>
      <c r="D104">
        <v>103</v>
      </c>
      <c r="E104" s="4">
        <v>44289</v>
      </c>
    </row>
    <row r="105" spans="1:5" hidden="1">
      <c r="A105">
        <v>101</v>
      </c>
      <c r="B105" t="s">
        <v>241</v>
      </c>
      <c r="C105" t="s">
        <v>249</v>
      </c>
      <c r="D105">
        <v>104</v>
      </c>
      <c r="E105" s="4">
        <v>44301</v>
      </c>
    </row>
    <row r="106" spans="1:5" hidden="1">
      <c r="A106">
        <v>104</v>
      </c>
      <c r="B106" t="s">
        <v>234</v>
      </c>
      <c r="C106" t="s">
        <v>48</v>
      </c>
      <c r="D106">
        <v>105</v>
      </c>
      <c r="E106" s="4">
        <v>44318</v>
      </c>
    </row>
    <row r="107" spans="1:5" hidden="1">
      <c r="A107">
        <v>106</v>
      </c>
      <c r="B107" t="s">
        <v>7</v>
      </c>
      <c r="C107" t="s">
        <v>247</v>
      </c>
      <c r="D107">
        <v>106</v>
      </c>
      <c r="E107" s="4">
        <v>44321</v>
      </c>
    </row>
    <row r="108" spans="1:5" hidden="1">
      <c r="A108">
        <v>106</v>
      </c>
      <c r="B108" t="s">
        <v>7</v>
      </c>
      <c r="C108" t="s">
        <v>247</v>
      </c>
      <c r="D108">
        <v>107</v>
      </c>
      <c r="E108" s="4">
        <v>44331</v>
      </c>
    </row>
    <row r="109" spans="1:5" hidden="1">
      <c r="A109">
        <v>106</v>
      </c>
      <c r="B109" t="s">
        <v>241</v>
      </c>
      <c r="C109" t="s">
        <v>251</v>
      </c>
      <c r="D109">
        <v>108</v>
      </c>
      <c r="E109" s="4">
        <v>44349</v>
      </c>
    </row>
    <row r="110" spans="1:5">
      <c r="A110">
        <v>106</v>
      </c>
      <c r="B110" t="s">
        <v>215</v>
      </c>
      <c r="C110" t="s">
        <v>251</v>
      </c>
      <c r="D110">
        <v>109</v>
      </c>
      <c r="E110" s="4">
        <v>44367</v>
      </c>
    </row>
    <row r="111" spans="1:5">
      <c r="A111">
        <v>102</v>
      </c>
      <c r="B111" t="s">
        <v>215</v>
      </c>
      <c r="C111" t="s">
        <v>230</v>
      </c>
      <c r="D111">
        <v>110</v>
      </c>
      <c r="E111" s="4">
        <v>44380</v>
      </c>
    </row>
    <row r="112" spans="1:5">
      <c r="A112">
        <v>102</v>
      </c>
      <c r="B112" t="s">
        <v>215</v>
      </c>
      <c r="C112" t="s">
        <v>228</v>
      </c>
      <c r="D112">
        <v>111</v>
      </c>
      <c r="E112" s="4">
        <v>44380</v>
      </c>
    </row>
    <row r="113" spans="1:5">
      <c r="A113">
        <v>104</v>
      </c>
      <c r="B113" t="s">
        <v>215</v>
      </c>
      <c r="C113" t="s">
        <v>48</v>
      </c>
      <c r="D113">
        <v>112</v>
      </c>
      <c r="E113" s="4">
        <v>44382</v>
      </c>
    </row>
    <row r="114" spans="1:5">
      <c r="A114">
        <v>106</v>
      </c>
      <c r="B114" t="s">
        <v>215</v>
      </c>
      <c r="C114" t="s">
        <v>251</v>
      </c>
      <c r="D114">
        <v>113</v>
      </c>
      <c r="E114" s="4">
        <v>44384</v>
      </c>
    </row>
    <row r="115" spans="1:5">
      <c r="A115">
        <v>107</v>
      </c>
      <c r="B115" t="s">
        <v>215</v>
      </c>
      <c r="C115" t="s">
        <v>139</v>
      </c>
      <c r="D115">
        <v>114</v>
      </c>
      <c r="E115" s="4">
        <v>44387</v>
      </c>
    </row>
    <row r="116" spans="1:5">
      <c r="A116">
        <v>103</v>
      </c>
      <c r="B116" t="s">
        <v>215</v>
      </c>
      <c r="C116" t="s">
        <v>243</v>
      </c>
      <c r="D116">
        <v>115</v>
      </c>
      <c r="E116" s="4">
        <v>44389</v>
      </c>
    </row>
    <row r="117" spans="1:5" hidden="1">
      <c r="A117">
        <v>107</v>
      </c>
      <c r="B117" t="s">
        <v>7</v>
      </c>
      <c r="C117" t="s">
        <v>237</v>
      </c>
      <c r="D117">
        <v>116</v>
      </c>
      <c r="E117" s="4">
        <v>44392</v>
      </c>
    </row>
    <row r="118" spans="1:5" hidden="1">
      <c r="A118">
        <v>107</v>
      </c>
      <c r="B118" t="s">
        <v>7</v>
      </c>
      <c r="C118" t="s">
        <v>237</v>
      </c>
      <c r="D118">
        <v>117</v>
      </c>
      <c r="E118" s="4">
        <v>44397</v>
      </c>
    </row>
    <row r="119" spans="1:5">
      <c r="A119">
        <v>103</v>
      </c>
      <c r="B119" t="s">
        <v>215</v>
      </c>
      <c r="C119" t="s">
        <v>243</v>
      </c>
      <c r="D119">
        <v>118</v>
      </c>
      <c r="E119" s="4">
        <v>44401</v>
      </c>
    </row>
    <row r="120" spans="1:5">
      <c r="A120">
        <v>104</v>
      </c>
      <c r="B120" t="s">
        <v>215</v>
      </c>
      <c r="C120" t="s">
        <v>48</v>
      </c>
      <c r="D120">
        <v>119</v>
      </c>
      <c r="E120" s="4">
        <v>44407</v>
      </c>
    </row>
    <row r="121" spans="1:5">
      <c r="A121">
        <v>106</v>
      </c>
      <c r="B121" t="s">
        <v>215</v>
      </c>
      <c r="C121" t="s">
        <v>251</v>
      </c>
      <c r="D121">
        <v>120</v>
      </c>
      <c r="E121" s="4">
        <v>44407</v>
      </c>
    </row>
    <row r="122" spans="1:5">
      <c r="A122">
        <v>103</v>
      </c>
      <c r="B122" t="s">
        <v>215</v>
      </c>
      <c r="C122" t="s">
        <v>243</v>
      </c>
      <c r="D122">
        <v>121</v>
      </c>
      <c r="E122" s="4">
        <v>44415</v>
      </c>
    </row>
    <row r="123" spans="1:5">
      <c r="A123">
        <v>102</v>
      </c>
      <c r="B123" t="s">
        <v>215</v>
      </c>
      <c r="C123" t="s">
        <v>230</v>
      </c>
      <c r="D123">
        <v>122</v>
      </c>
      <c r="E123" s="4">
        <v>44418</v>
      </c>
    </row>
    <row r="124" spans="1:5">
      <c r="A124">
        <v>102</v>
      </c>
      <c r="B124" t="s">
        <v>215</v>
      </c>
      <c r="C124" t="s">
        <v>228</v>
      </c>
      <c r="D124">
        <v>123</v>
      </c>
      <c r="E124" s="4">
        <v>44418</v>
      </c>
    </row>
    <row r="125" spans="1:5" hidden="1">
      <c r="A125">
        <v>101</v>
      </c>
      <c r="B125" t="s">
        <v>7</v>
      </c>
      <c r="C125" t="s">
        <v>249</v>
      </c>
      <c r="D125">
        <v>124</v>
      </c>
      <c r="E125" s="4">
        <v>44420</v>
      </c>
    </row>
    <row r="126" spans="1:5">
      <c r="A126">
        <v>106</v>
      </c>
      <c r="B126" t="s">
        <v>215</v>
      </c>
      <c r="C126" t="s">
        <v>251</v>
      </c>
      <c r="D126">
        <v>125</v>
      </c>
      <c r="E126" s="4">
        <v>44425</v>
      </c>
    </row>
    <row r="127" spans="1:5" hidden="1">
      <c r="A127">
        <v>104</v>
      </c>
      <c r="B127" t="s">
        <v>7</v>
      </c>
      <c r="C127" t="s">
        <v>233</v>
      </c>
      <c r="D127">
        <v>126</v>
      </c>
      <c r="E127" s="4">
        <v>44432</v>
      </c>
    </row>
    <row r="128" spans="1:5" hidden="1">
      <c r="A128">
        <v>103</v>
      </c>
      <c r="B128" t="s">
        <v>7</v>
      </c>
      <c r="C128" t="s">
        <v>243</v>
      </c>
      <c r="D128">
        <v>127</v>
      </c>
      <c r="E128" s="4">
        <v>44433</v>
      </c>
    </row>
    <row r="129" spans="1:5" hidden="1">
      <c r="A129">
        <v>106</v>
      </c>
      <c r="B129" t="s">
        <v>7</v>
      </c>
      <c r="C129" t="s">
        <v>251</v>
      </c>
      <c r="D129">
        <v>128</v>
      </c>
      <c r="E129" s="4">
        <v>44436</v>
      </c>
    </row>
    <row r="130" spans="1:5" hidden="1">
      <c r="A130">
        <v>104</v>
      </c>
      <c r="B130" t="s">
        <v>7</v>
      </c>
      <c r="C130" t="s">
        <v>233</v>
      </c>
      <c r="D130">
        <v>129</v>
      </c>
      <c r="E130" s="4">
        <v>44444</v>
      </c>
    </row>
    <row r="131" spans="1:5" hidden="1">
      <c r="A131">
        <v>106</v>
      </c>
      <c r="B131" t="s">
        <v>7</v>
      </c>
      <c r="C131" t="s">
        <v>251</v>
      </c>
      <c r="D131">
        <v>130</v>
      </c>
      <c r="E131" s="4">
        <v>44446</v>
      </c>
    </row>
    <row r="132" spans="1:5" hidden="1">
      <c r="A132">
        <v>104</v>
      </c>
      <c r="B132" t="s">
        <v>7</v>
      </c>
      <c r="C132" t="s">
        <v>231</v>
      </c>
      <c r="D132">
        <v>131</v>
      </c>
      <c r="E132" s="4">
        <v>44451</v>
      </c>
    </row>
    <row r="133" spans="1:5" hidden="1">
      <c r="A133">
        <v>106</v>
      </c>
      <c r="B133" t="s">
        <v>241</v>
      </c>
      <c r="C133" t="s">
        <v>245</v>
      </c>
      <c r="D133">
        <v>132</v>
      </c>
      <c r="E133" s="4">
        <v>44459</v>
      </c>
    </row>
    <row r="134" spans="1:5" hidden="1">
      <c r="A134">
        <v>104</v>
      </c>
      <c r="B134" t="s">
        <v>7</v>
      </c>
      <c r="C134" t="s">
        <v>231</v>
      </c>
      <c r="D134">
        <v>133</v>
      </c>
      <c r="E134" s="4">
        <v>44462</v>
      </c>
    </row>
    <row r="135" spans="1:5" hidden="1">
      <c r="A135">
        <v>101</v>
      </c>
      <c r="B135" t="s">
        <v>241</v>
      </c>
      <c r="C135" t="s">
        <v>246</v>
      </c>
      <c r="D135">
        <v>134</v>
      </c>
      <c r="E135" s="4">
        <v>44472</v>
      </c>
    </row>
    <row r="136" spans="1:5" hidden="1">
      <c r="A136">
        <v>103</v>
      </c>
      <c r="B136" t="s">
        <v>241</v>
      </c>
      <c r="C136" t="s">
        <v>246</v>
      </c>
      <c r="D136">
        <v>135</v>
      </c>
      <c r="E136" s="4">
        <v>44475</v>
      </c>
    </row>
    <row r="137" spans="1:5" hidden="1">
      <c r="A137">
        <v>104</v>
      </c>
      <c r="B137" t="s">
        <v>7</v>
      </c>
      <c r="C137" t="s">
        <v>232</v>
      </c>
      <c r="D137">
        <v>136</v>
      </c>
      <c r="E137" s="4">
        <v>44481</v>
      </c>
    </row>
    <row r="138" spans="1:5" hidden="1">
      <c r="A138">
        <v>104</v>
      </c>
      <c r="B138" t="s">
        <v>7</v>
      </c>
      <c r="C138" t="s">
        <v>232</v>
      </c>
      <c r="D138">
        <v>137</v>
      </c>
      <c r="E138" s="4">
        <v>44503</v>
      </c>
    </row>
    <row r="139" spans="1:5" hidden="1">
      <c r="A139">
        <v>102</v>
      </c>
      <c r="B139" t="s">
        <v>7</v>
      </c>
      <c r="C139" t="s">
        <v>228</v>
      </c>
      <c r="D139">
        <v>138</v>
      </c>
      <c r="E139" s="4">
        <v>44510</v>
      </c>
    </row>
    <row r="140" spans="1:5" hidden="1">
      <c r="A140">
        <v>102</v>
      </c>
      <c r="B140" t="s">
        <v>7</v>
      </c>
      <c r="C140" t="s">
        <v>230</v>
      </c>
      <c r="D140">
        <v>139</v>
      </c>
      <c r="E140" s="4">
        <v>44510</v>
      </c>
    </row>
    <row r="141" spans="1:5" hidden="1">
      <c r="A141">
        <v>106</v>
      </c>
      <c r="B141" t="s">
        <v>7</v>
      </c>
      <c r="C141" t="s">
        <v>245</v>
      </c>
      <c r="D141">
        <v>140</v>
      </c>
      <c r="E141" s="4">
        <v>44515</v>
      </c>
    </row>
    <row r="142" spans="1:5" hidden="1">
      <c r="A142">
        <v>102</v>
      </c>
      <c r="B142" t="s">
        <v>5</v>
      </c>
      <c r="C142" t="s">
        <v>228</v>
      </c>
      <c r="D142">
        <v>141</v>
      </c>
      <c r="E142" s="4">
        <v>44517</v>
      </c>
    </row>
    <row r="143" spans="1:5" hidden="1">
      <c r="A143">
        <v>102</v>
      </c>
      <c r="B143" t="s">
        <v>5</v>
      </c>
      <c r="C143" t="s">
        <v>230</v>
      </c>
      <c r="D143">
        <v>142</v>
      </c>
      <c r="E143" s="4">
        <v>44517</v>
      </c>
    </row>
    <row r="144" spans="1:5" hidden="1">
      <c r="A144">
        <v>104</v>
      </c>
      <c r="B144" t="s">
        <v>5</v>
      </c>
      <c r="C144" t="s">
        <v>233</v>
      </c>
      <c r="D144">
        <v>143</v>
      </c>
      <c r="E144" s="4">
        <v>44528</v>
      </c>
    </row>
    <row r="145" spans="1:5" hidden="1">
      <c r="A145">
        <v>104</v>
      </c>
      <c r="B145" t="s">
        <v>5</v>
      </c>
      <c r="C145" t="s">
        <v>231</v>
      </c>
      <c r="D145">
        <v>144</v>
      </c>
      <c r="E145" s="4">
        <v>44533</v>
      </c>
    </row>
    <row r="146" spans="1:5" hidden="1">
      <c r="A146">
        <v>107</v>
      </c>
      <c r="B146" t="s">
        <v>5</v>
      </c>
      <c r="C146" t="s">
        <v>237</v>
      </c>
      <c r="D146">
        <v>145</v>
      </c>
      <c r="E146" s="4">
        <v>44546</v>
      </c>
    </row>
    <row r="147" spans="1:5" hidden="1">
      <c r="A147">
        <v>104</v>
      </c>
      <c r="B147" t="s">
        <v>5</v>
      </c>
      <c r="C147" t="s">
        <v>232</v>
      </c>
      <c r="D147">
        <v>146</v>
      </c>
      <c r="E147" s="4">
        <v>44548</v>
      </c>
    </row>
    <row r="148" spans="1:5" hidden="1">
      <c r="A148">
        <v>106</v>
      </c>
      <c r="B148" t="s">
        <v>7</v>
      </c>
      <c r="C148" t="s">
        <v>245</v>
      </c>
      <c r="D148">
        <v>147</v>
      </c>
      <c r="E148" s="4">
        <v>44548</v>
      </c>
    </row>
    <row r="149" spans="1:5" hidden="1">
      <c r="A149">
        <v>107</v>
      </c>
      <c r="B149" t="s">
        <v>5</v>
      </c>
      <c r="C149" t="s">
        <v>238</v>
      </c>
      <c r="D149">
        <v>148</v>
      </c>
      <c r="E149" s="4">
        <v>44548</v>
      </c>
    </row>
    <row r="150" spans="1:5" hidden="1">
      <c r="A150">
        <v>106</v>
      </c>
      <c r="B150" t="s">
        <v>7</v>
      </c>
      <c r="C150" t="s">
        <v>245</v>
      </c>
      <c r="D150">
        <v>149</v>
      </c>
      <c r="E150" s="4">
        <v>44565</v>
      </c>
    </row>
    <row r="151" spans="1:5" hidden="1">
      <c r="A151">
        <v>107</v>
      </c>
      <c r="B151" t="s">
        <v>239</v>
      </c>
      <c r="C151" t="s">
        <v>237</v>
      </c>
      <c r="D151">
        <v>150</v>
      </c>
      <c r="E151" s="4">
        <v>44581</v>
      </c>
    </row>
    <row r="152" spans="1:5" hidden="1">
      <c r="A152">
        <v>107</v>
      </c>
      <c r="B152" t="s">
        <v>239</v>
      </c>
      <c r="C152" t="s">
        <v>238</v>
      </c>
      <c r="D152">
        <v>151</v>
      </c>
      <c r="E152" s="4">
        <v>44581</v>
      </c>
    </row>
    <row r="153" spans="1:5" hidden="1">
      <c r="A153">
        <v>106</v>
      </c>
      <c r="B153" t="s">
        <v>241</v>
      </c>
      <c r="C153" t="s">
        <v>247</v>
      </c>
      <c r="D153">
        <v>152</v>
      </c>
      <c r="E153" s="4">
        <v>44626</v>
      </c>
    </row>
    <row r="154" spans="1:5" hidden="1">
      <c r="A154">
        <v>103</v>
      </c>
      <c r="B154" t="s">
        <v>248</v>
      </c>
      <c r="C154" t="s">
        <v>246</v>
      </c>
      <c r="D154">
        <v>153</v>
      </c>
      <c r="E154" s="4">
        <v>44639</v>
      </c>
    </row>
    <row r="155" spans="1:5" hidden="1">
      <c r="A155">
        <v>101</v>
      </c>
      <c r="B155" t="s">
        <v>248</v>
      </c>
      <c r="C155" t="s">
        <v>246</v>
      </c>
      <c r="D155">
        <v>154</v>
      </c>
      <c r="E155" s="4">
        <v>44656</v>
      </c>
    </row>
    <row r="156" spans="1:5" hidden="1">
      <c r="A156">
        <v>103</v>
      </c>
      <c r="B156" t="s">
        <v>241</v>
      </c>
      <c r="C156" t="s">
        <v>243</v>
      </c>
      <c r="D156">
        <v>155</v>
      </c>
      <c r="E156" s="4">
        <v>44659</v>
      </c>
    </row>
    <row r="157" spans="1:5" hidden="1">
      <c r="A157">
        <v>101</v>
      </c>
      <c r="B157" t="s">
        <v>241</v>
      </c>
      <c r="C157" t="s">
        <v>249</v>
      </c>
      <c r="D157">
        <v>156</v>
      </c>
      <c r="E157" s="4">
        <v>44666</v>
      </c>
    </row>
    <row r="158" spans="1:5" hidden="1">
      <c r="A158">
        <v>106</v>
      </c>
      <c r="B158" t="s">
        <v>7</v>
      </c>
      <c r="C158" t="s">
        <v>247</v>
      </c>
      <c r="D158">
        <v>157</v>
      </c>
      <c r="E158" s="4">
        <v>44686</v>
      </c>
    </row>
    <row r="159" spans="1:5" hidden="1">
      <c r="A159">
        <v>104</v>
      </c>
      <c r="B159" t="s">
        <v>234</v>
      </c>
      <c r="C159" t="s">
        <v>48</v>
      </c>
      <c r="D159">
        <v>158</v>
      </c>
      <c r="E159" s="4">
        <v>44694</v>
      </c>
    </row>
    <row r="160" spans="1:5" hidden="1">
      <c r="A160">
        <v>106</v>
      </c>
      <c r="B160" t="s">
        <v>7</v>
      </c>
      <c r="C160" t="s">
        <v>247</v>
      </c>
      <c r="D160">
        <v>159</v>
      </c>
      <c r="E160" s="4">
        <v>44696</v>
      </c>
    </row>
    <row r="161" spans="1:5" hidden="1">
      <c r="A161">
        <v>106</v>
      </c>
      <c r="B161" t="s">
        <v>241</v>
      </c>
      <c r="C161" t="s">
        <v>244</v>
      </c>
      <c r="D161">
        <v>160</v>
      </c>
      <c r="E161" s="4">
        <v>44711</v>
      </c>
    </row>
    <row r="162" spans="1:5">
      <c r="A162">
        <v>104</v>
      </c>
      <c r="B162" t="s">
        <v>215</v>
      </c>
      <c r="C162" t="s">
        <v>48</v>
      </c>
      <c r="D162">
        <v>161</v>
      </c>
      <c r="E162" s="4">
        <v>44717</v>
      </c>
    </row>
    <row r="163" spans="1:5">
      <c r="A163">
        <v>106</v>
      </c>
      <c r="B163" t="s">
        <v>215</v>
      </c>
      <c r="C163" t="s">
        <v>244</v>
      </c>
      <c r="D163">
        <v>162</v>
      </c>
      <c r="E163" s="4">
        <v>44742</v>
      </c>
    </row>
    <row r="164" spans="1:5">
      <c r="A164">
        <v>104</v>
      </c>
      <c r="B164" t="s">
        <v>215</v>
      </c>
      <c r="C164" t="s">
        <v>48</v>
      </c>
      <c r="D164">
        <v>163</v>
      </c>
      <c r="E164" s="4">
        <v>44744</v>
      </c>
    </row>
    <row r="165" spans="1:5">
      <c r="A165">
        <v>102</v>
      </c>
      <c r="B165" t="s">
        <v>215</v>
      </c>
      <c r="C165" t="s">
        <v>230</v>
      </c>
      <c r="D165">
        <v>164</v>
      </c>
      <c r="E165" s="4">
        <v>44745</v>
      </c>
    </row>
    <row r="166" spans="1:5">
      <c r="A166">
        <v>102</v>
      </c>
      <c r="B166" t="s">
        <v>215</v>
      </c>
      <c r="C166" t="s">
        <v>228</v>
      </c>
      <c r="D166">
        <v>165</v>
      </c>
      <c r="E166" s="4">
        <v>44745</v>
      </c>
    </row>
    <row r="167" spans="1:5">
      <c r="A167">
        <v>107</v>
      </c>
      <c r="B167" t="s">
        <v>215</v>
      </c>
      <c r="C167" t="s">
        <v>238</v>
      </c>
      <c r="D167">
        <v>166</v>
      </c>
      <c r="E167" s="4">
        <v>44752</v>
      </c>
    </row>
    <row r="168" spans="1:5">
      <c r="A168">
        <v>103</v>
      </c>
      <c r="B168" t="s">
        <v>215</v>
      </c>
      <c r="C168" t="s">
        <v>243</v>
      </c>
      <c r="D168">
        <v>167</v>
      </c>
      <c r="E168" s="4">
        <v>44754</v>
      </c>
    </row>
    <row r="169" spans="1:5">
      <c r="A169">
        <v>106</v>
      </c>
      <c r="B169" t="s">
        <v>215</v>
      </c>
      <c r="C169" t="s">
        <v>244</v>
      </c>
      <c r="D169">
        <v>168</v>
      </c>
      <c r="E169" s="4">
        <v>44757</v>
      </c>
    </row>
    <row r="170" spans="1:5" hidden="1">
      <c r="A170">
        <v>107</v>
      </c>
      <c r="B170" t="s">
        <v>7</v>
      </c>
      <c r="C170" t="s">
        <v>237</v>
      </c>
      <c r="D170">
        <v>169</v>
      </c>
      <c r="E170" s="4">
        <v>44757</v>
      </c>
    </row>
    <row r="171" spans="1:5" hidden="1">
      <c r="A171">
        <v>107</v>
      </c>
      <c r="B171" t="s">
        <v>7</v>
      </c>
      <c r="C171" t="s">
        <v>237</v>
      </c>
      <c r="D171">
        <v>170</v>
      </c>
      <c r="E171" s="4">
        <v>44762</v>
      </c>
    </row>
    <row r="172" spans="1:5">
      <c r="A172">
        <v>103</v>
      </c>
      <c r="B172" t="s">
        <v>215</v>
      </c>
      <c r="C172" t="s">
        <v>243</v>
      </c>
      <c r="D172">
        <v>171</v>
      </c>
      <c r="E172" s="4">
        <v>44766</v>
      </c>
    </row>
    <row r="173" spans="1:5">
      <c r="A173">
        <v>104</v>
      </c>
      <c r="B173" t="s">
        <v>215</v>
      </c>
      <c r="C173" t="s">
        <v>48</v>
      </c>
      <c r="D173">
        <v>172</v>
      </c>
      <c r="E173" s="4">
        <v>44772</v>
      </c>
    </row>
    <row r="174" spans="1:5">
      <c r="A174">
        <v>106</v>
      </c>
      <c r="B174" t="s">
        <v>215</v>
      </c>
      <c r="C174" t="s">
        <v>244</v>
      </c>
      <c r="D174">
        <v>173</v>
      </c>
      <c r="E174" s="4">
        <v>44772</v>
      </c>
    </row>
    <row r="175" spans="1:5">
      <c r="A175">
        <v>103</v>
      </c>
      <c r="B175" t="s">
        <v>215</v>
      </c>
      <c r="C175" t="s">
        <v>243</v>
      </c>
      <c r="D175">
        <v>174</v>
      </c>
      <c r="E175" s="4">
        <v>44780</v>
      </c>
    </row>
    <row r="176" spans="1:5">
      <c r="A176">
        <v>102</v>
      </c>
      <c r="B176" t="s">
        <v>215</v>
      </c>
      <c r="C176" t="s">
        <v>230</v>
      </c>
      <c r="D176">
        <v>175</v>
      </c>
      <c r="E176" s="4">
        <v>44783</v>
      </c>
    </row>
    <row r="177" spans="1:5">
      <c r="A177">
        <v>102</v>
      </c>
      <c r="B177" t="s">
        <v>215</v>
      </c>
      <c r="C177" t="s">
        <v>228</v>
      </c>
      <c r="D177">
        <v>176</v>
      </c>
      <c r="E177" s="4">
        <v>44783</v>
      </c>
    </row>
    <row r="178" spans="1:5" hidden="1">
      <c r="A178">
        <v>107</v>
      </c>
      <c r="B178" t="s">
        <v>7</v>
      </c>
      <c r="C178" t="s">
        <v>238</v>
      </c>
      <c r="D178">
        <v>177</v>
      </c>
      <c r="E178" s="4">
        <v>44785</v>
      </c>
    </row>
    <row r="179" spans="1:5" hidden="1">
      <c r="A179">
        <v>107</v>
      </c>
      <c r="B179" t="s">
        <v>7</v>
      </c>
      <c r="C179" t="s">
        <v>238</v>
      </c>
      <c r="D179">
        <v>178</v>
      </c>
      <c r="E179" s="4">
        <v>44785</v>
      </c>
    </row>
    <row r="180" spans="1:5" hidden="1">
      <c r="A180">
        <v>101</v>
      </c>
      <c r="B180" t="s">
        <v>7</v>
      </c>
      <c r="C180" t="s">
        <v>249</v>
      </c>
      <c r="D180">
        <v>179</v>
      </c>
      <c r="E180" s="4">
        <v>44790</v>
      </c>
    </row>
    <row r="181" spans="1:5">
      <c r="A181">
        <v>106</v>
      </c>
      <c r="B181" t="s">
        <v>215</v>
      </c>
      <c r="C181" t="s">
        <v>244</v>
      </c>
      <c r="D181">
        <v>180</v>
      </c>
      <c r="E181" s="4">
        <v>44790</v>
      </c>
    </row>
    <row r="182" spans="1:5" hidden="1">
      <c r="A182">
        <v>103</v>
      </c>
      <c r="B182" t="s">
        <v>7</v>
      </c>
      <c r="C182" t="s">
        <v>243</v>
      </c>
      <c r="D182">
        <v>181</v>
      </c>
      <c r="E182" s="4">
        <v>44791</v>
      </c>
    </row>
    <row r="183" spans="1:5" hidden="1">
      <c r="A183">
        <v>104</v>
      </c>
      <c r="B183" t="s">
        <v>7</v>
      </c>
      <c r="C183" t="s">
        <v>233</v>
      </c>
      <c r="D183">
        <v>182</v>
      </c>
      <c r="E183" s="4">
        <v>44793</v>
      </c>
    </row>
    <row r="184" spans="1:5" hidden="1">
      <c r="A184">
        <v>106</v>
      </c>
      <c r="B184" t="s">
        <v>7</v>
      </c>
      <c r="C184" t="s">
        <v>244</v>
      </c>
      <c r="D184">
        <v>183</v>
      </c>
      <c r="E184" s="4">
        <v>44797</v>
      </c>
    </row>
    <row r="185" spans="1:5" hidden="1">
      <c r="A185">
        <v>106</v>
      </c>
      <c r="B185" t="s">
        <v>7</v>
      </c>
      <c r="C185" t="s">
        <v>244</v>
      </c>
      <c r="D185">
        <v>184</v>
      </c>
      <c r="E185" s="4">
        <v>44809</v>
      </c>
    </row>
    <row r="186" spans="1:5" hidden="1">
      <c r="A186">
        <v>104</v>
      </c>
      <c r="B186" t="s">
        <v>7</v>
      </c>
      <c r="C186" t="s">
        <v>233</v>
      </c>
      <c r="D186">
        <v>185</v>
      </c>
      <c r="E186" s="4">
        <v>44811</v>
      </c>
    </row>
    <row r="187" spans="1:5" hidden="1">
      <c r="A187">
        <v>104</v>
      </c>
      <c r="B187" t="s">
        <v>7</v>
      </c>
      <c r="C187" t="s">
        <v>231</v>
      </c>
      <c r="D187">
        <v>186</v>
      </c>
      <c r="E187" s="4">
        <v>44815</v>
      </c>
    </row>
    <row r="188" spans="1:5" hidden="1">
      <c r="A188">
        <v>104</v>
      </c>
      <c r="B188" t="s">
        <v>7</v>
      </c>
      <c r="C188" t="s">
        <v>231</v>
      </c>
      <c r="D188">
        <v>187</v>
      </c>
      <c r="E188" s="4">
        <v>44824</v>
      </c>
    </row>
    <row r="189" spans="1:5" hidden="1">
      <c r="A189">
        <v>106</v>
      </c>
      <c r="B189" t="s">
        <v>241</v>
      </c>
      <c r="C189" t="s">
        <v>252</v>
      </c>
      <c r="D189">
        <v>188</v>
      </c>
      <c r="E189" s="4">
        <v>44824</v>
      </c>
    </row>
    <row r="190" spans="1:5" hidden="1">
      <c r="A190">
        <v>103</v>
      </c>
      <c r="B190" t="s">
        <v>241</v>
      </c>
      <c r="C190" t="s">
        <v>246</v>
      </c>
      <c r="D190">
        <v>189</v>
      </c>
      <c r="E190" s="4">
        <v>44846</v>
      </c>
    </row>
    <row r="191" spans="1:5" hidden="1">
      <c r="A191">
        <v>104</v>
      </c>
      <c r="B191" t="s">
        <v>7</v>
      </c>
      <c r="C191" t="s">
        <v>232</v>
      </c>
      <c r="D191">
        <v>190</v>
      </c>
      <c r="E191" s="4">
        <v>44851</v>
      </c>
    </row>
    <row r="192" spans="1:5" hidden="1">
      <c r="A192">
        <v>104</v>
      </c>
      <c r="B192" t="s">
        <v>7</v>
      </c>
      <c r="C192" t="s">
        <v>232</v>
      </c>
      <c r="D192">
        <v>191</v>
      </c>
      <c r="E192" s="4">
        <v>44871</v>
      </c>
    </row>
    <row r="193" spans="1:5" hidden="1">
      <c r="A193">
        <v>102</v>
      </c>
      <c r="B193" t="s">
        <v>5</v>
      </c>
      <c r="C193" t="s">
        <v>228</v>
      </c>
      <c r="D193">
        <v>192</v>
      </c>
      <c r="E193" s="4">
        <v>44875</v>
      </c>
    </row>
    <row r="194" spans="1:5" hidden="1">
      <c r="A194">
        <v>102</v>
      </c>
      <c r="B194" t="s">
        <v>5</v>
      </c>
      <c r="C194" t="s">
        <v>230</v>
      </c>
      <c r="D194">
        <v>193</v>
      </c>
      <c r="E194" s="4">
        <v>44875</v>
      </c>
    </row>
    <row r="195" spans="1:5" hidden="1">
      <c r="A195">
        <v>102</v>
      </c>
      <c r="B195" t="s">
        <v>7</v>
      </c>
      <c r="C195" t="s">
        <v>228</v>
      </c>
      <c r="D195">
        <v>194</v>
      </c>
      <c r="E195" s="4">
        <v>44877</v>
      </c>
    </row>
    <row r="196" spans="1:5" hidden="1">
      <c r="A196">
        <v>102</v>
      </c>
      <c r="B196" t="s">
        <v>7</v>
      </c>
      <c r="C196" t="s">
        <v>230</v>
      </c>
      <c r="D196">
        <v>195</v>
      </c>
      <c r="E196" s="4">
        <v>44877</v>
      </c>
    </row>
    <row r="197" spans="1:5" hidden="1">
      <c r="A197">
        <v>106</v>
      </c>
      <c r="B197" t="s">
        <v>7</v>
      </c>
      <c r="C197" t="s">
        <v>252</v>
      </c>
      <c r="D197">
        <v>196</v>
      </c>
      <c r="E197" s="4">
        <v>44880</v>
      </c>
    </row>
    <row r="198" spans="1:5" hidden="1">
      <c r="A198">
        <v>104</v>
      </c>
      <c r="B198" t="s">
        <v>5</v>
      </c>
      <c r="C198" t="s">
        <v>233</v>
      </c>
      <c r="D198">
        <v>197</v>
      </c>
      <c r="E198" s="4">
        <v>44899</v>
      </c>
    </row>
    <row r="199" spans="1:5" hidden="1">
      <c r="A199">
        <v>104</v>
      </c>
      <c r="B199" t="s">
        <v>5</v>
      </c>
      <c r="C199" t="s">
        <v>231</v>
      </c>
      <c r="D199">
        <v>198</v>
      </c>
      <c r="E199" s="4">
        <v>44902</v>
      </c>
    </row>
    <row r="200" spans="1:5" hidden="1">
      <c r="A200">
        <v>102</v>
      </c>
      <c r="B200" t="s">
        <v>234</v>
      </c>
      <c r="C200" t="s">
        <v>228</v>
      </c>
      <c r="D200">
        <v>199</v>
      </c>
      <c r="E200" s="4">
        <v>44906</v>
      </c>
    </row>
    <row r="201" spans="1:5" hidden="1">
      <c r="A201">
        <v>102</v>
      </c>
      <c r="B201" t="s">
        <v>234</v>
      </c>
      <c r="C201" t="s">
        <v>230</v>
      </c>
      <c r="D201">
        <v>200</v>
      </c>
      <c r="E201" s="4">
        <v>44906</v>
      </c>
    </row>
    <row r="202" spans="1:5" hidden="1">
      <c r="A202">
        <v>107</v>
      </c>
      <c r="B202" t="s">
        <v>5</v>
      </c>
      <c r="C202" t="s">
        <v>237</v>
      </c>
      <c r="D202">
        <v>201</v>
      </c>
      <c r="E202" s="4">
        <v>44911</v>
      </c>
    </row>
    <row r="203" spans="1:5" hidden="1">
      <c r="A203">
        <v>106</v>
      </c>
      <c r="B203" t="s">
        <v>7</v>
      </c>
      <c r="C203" t="s">
        <v>252</v>
      </c>
      <c r="D203">
        <v>202</v>
      </c>
      <c r="E203" s="4">
        <v>44913</v>
      </c>
    </row>
    <row r="204" spans="1:5" hidden="1">
      <c r="A204">
        <v>107</v>
      </c>
      <c r="B204" t="s">
        <v>5</v>
      </c>
      <c r="C204" t="s">
        <v>238</v>
      </c>
      <c r="D204">
        <v>203</v>
      </c>
      <c r="E204" s="4">
        <v>44913</v>
      </c>
    </row>
    <row r="205" spans="1:5" hidden="1">
      <c r="A205">
        <v>104</v>
      </c>
      <c r="B205" t="s">
        <v>5</v>
      </c>
      <c r="C205" t="s">
        <v>232</v>
      </c>
      <c r="D205">
        <v>204</v>
      </c>
      <c r="E205" s="4">
        <v>44938</v>
      </c>
    </row>
    <row r="206" spans="1:5" hidden="1">
      <c r="A206">
        <v>106</v>
      </c>
      <c r="B206" t="s">
        <v>7</v>
      </c>
      <c r="C206" t="s">
        <v>252</v>
      </c>
      <c r="D206">
        <v>205</v>
      </c>
      <c r="E206" s="4">
        <v>44940</v>
      </c>
    </row>
    <row r="207" spans="1:5" hidden="1">
      <c r="A207">
        <v>107</v>
      </c>
      <c r="B207" t="s">
        <v>239</v>
      </c>
      <c r="C207" t="s">
        <v>237</v>
      </c>
      <c r="D207">
        <v>206</v>
      </c>
      <c r="E207" s="4">
        <v>44946</v>
      </c>
    </row>
    <row r="208" spans="1:5" hidden="1">
      <c r="A208">
        <v>107</v>
      </c>
      <c r="B208" t="s">
        <v>239</v>
      </c>
      <c r="C208" t="s">
        <v>238</v>
      </c>
      <c r="D208">
        <v>207</v>
      </c>
      <c r="E208" s="4">
        <v>44946</v>
      </c>
    </row>
    <row r="209" spans="1:6" hidden="1">
      <c r="A209">
        <v>103</v>
      </c>
      <c r="B209" t="s">
        <v>248</v>
      </c>
      <c r="C209" t="s">
        <v>246</v>
      </c>
      <c r="D209">
        <v>208</v>
      </c>
      <c r="E209" s="4">
        <v>45005</v>
      </c>
    </row>
    <row r="210" spans="1:6" hidden="1">
      <c r="F210" t="s">
        <v>347</v>
      </c>
    </row>
    <row r="211" spans="1:6" hidden="1">
      <c r="F211">
        <v>1</v>
      </c>
    </row>
    <row r="212" spans="1:6" hidden="1">
      <c r="F212">
        <v>2</v>
      </c>
    </row>
    <row r="213" spans="1:6" hidden="1">
      <c r="F213">
        <v>1</v>
      </c>
    </row>
    <row r="214" spans="1:6" hidden="1">
      <c r="F214">
        <v>2</v>
      </c>
    </row>
    <row r="215" spans="1:6" hidden="1">
      <c r="F215">
        <v>3</v>
      </c>
    </row>
    <row r="216" spans="1:6" hidden="1">
      <c r="F216">
        <v>1</v>
      </c>
    </row>
    <row r="217" spans="1:6" hidden="1">
      <c r="F217">
        <v>3</v>
      </c>
    </row>
    <row r="218" spans="1:6" hidden="1">
      <c r="F218">
        <v>1</v>
      </c>
    </row>
    <row r="219" spans="1:6" hidden="1">
      <c r="F219">
        <v>3</v>
      </c>
    </row>
    <row r="220" spans="1:6" hidden="1">
      <c r="F220">
        <v>1</v>
      </c>
    </row>
    <row r="221" spans="1:6" hidden="1">
      <c r="F221">
        <v>4</v>
      </c>
    </row>
    <row r="222" spans="1:6" hidden="1">
      <c r="F222">
        <v>5</v>
      </c>
    </row>
    <row r="223" spans="1:6" hidden="1">
      <c r="F223">
        <v>6</v>
      </c>
    </row>
    <row r="224" spans="1:6" hidden="1">
      <c r="F224">
        <v>7</v>
      </c>
    </row>
    <row r="225" spans="6:6" hidden="1">
      <c r="F225">
        <v>8</v>
      </c>
    </row>
    <row r="226" spans="6:6" hidden="1">
      <c r="F226">
        <v>9</v>
      </c>
    </row>
    <row r="227" spans="6:6" hidden="1">
      <c r="F227">
        <v>10</v>
      </c>
    </row>
    <row r="228" spans="6:6" hidden="1">
      <c r="F228">
        <v>8</v>
      </c>
    </row>
    <row r="229" spans="6:6" hidden="1">
      <c r="F229">
        <v>9</v>
      </c>
    </row>
    <row r="230" spans="6:6" hidden="1">
      <c r="F230">
        <v>7</v>
      </c>
    </row>
    <row r="231" spans="6:6" hidden="1">
      <c r="F231">
        <v>11</v>
      </c>
    </row>
    <row r="232" spans="6:6" hidden="1">
      <c r="F232">
        <v>12</v>
      </c>
    </row>
    <row r="233" spans="6:6" hidden="1">
      <c r="F233">
        <v>13</v>
      </c>
    </row>
    <row r="234" spans="6:6" hidden="1">
      <c r="F234">
        <v>14</v>
      </c>
    </row>
    <row r="235" spans="6:6" hidden="1">
      <c r="F235">
        <v>14</v>
      </c>
    </row>
    <row r="236" spans="6:6" hidden="1">
      <c r="F236">
        <v>15</v>
      </c>
    </row>
    <row r="237" spans="6:6" hidden="1">
      <c r="F237">
        <v>16</v>
      </c>
    </row>
  </sheetData>
  <autoFilter ref="A1:C237" xr:uid="{FD5F2938-2E49-4233-85B2-606E25769171}">
    <filterColumn colId="1">
      <filters>
        <filter val="Rega"/>
      </filters>
    </filterColumn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7B46-1E93-47D4-A7F9-2C10D76E9ABB}">
  <dimension ref="A1:I1048576"/>
  <sheetViews>
    <sheetView topLeftCell="A7" workbookViewId="0">
      <selection activeCell="C21" sqref="C21"/>
    </sheetView>
  </sheetViews>
  <sheetFormatPr defaultRowHeight="14.4"/>
  <cols>
    <col min="1" max="1" width="6.21875" bestFit="1" customWidth="1"/>
    <col min="2" max="2" width="5.77734375" bestFit="1" customWidth="1"/>
    <col min="3" max="3" width="6.6640625" bestFit="1" customWidth="1"/>
    <col min="5" max="6" width="10.5546875" bestFit="1" customWidth="1"/>
    <col min="7" max="7" width="10.6640625" customWidth="1"/>
    <col min="8" max="8" width="6.6640625" bestFit="1" customWidth="1"/>
    <col min="9" max="9" width="28.6640625" bestFit="1" customWidth="1"/>
  </cols>
  <sheetData>
    <row r="1" spans="1:9">
      <c r="A1" t="s">
        <v>267</v>
      </c>
      <c r="B1" t="s">
        <v>272</v>
      </c>
      <c r="C1" t="s">
        <v>347</v>
      </c>
      <c r="E1" s="6" t="s">
        <v>253</v>
      </c>
      <c r="F1" s="6" t="s">
        <v>254</v>
      </c>
      <c r="G1" s="6"/>
      <c r="H1" t="s">
        <v>347</v>
      </c>
      <c r="I1" t="s">
        <v>279</v>
      </c>
    </row>
    <row r="2" spans="1:9">
      <c r="A2">
        <v>1</v>
      </c>
      <c r="B2">
        <v>101</v>
      </c>
      <c r="C2">
        <v>1</v>
      </c>
      <c r="E2" s="4">
        <v>44114</v>
      </c>
      <c r="F2" s="4">
        <v>44285</v>
      </c>
      <c r="G2" s="4"/>
      <c r="H2">
        <v>1</v>
      </c>
      <c r="I2" t="s">
        <v>246</v>
      </c>
    </row>
    <row r="3" spans="1:9">
      <c r="A3">
        <v>2</v>
      </c>
      <c r="B3">
        <v>101</v>
      </c>
      <c r="C3">
        <v>2</v>
      </c>
      <c r="E3" s="4">
        <v>44296</v>
      </c>
      <c r="F3" s="4">
        <v>44420</v>
      </c>
      <c r="G3" s="4"/>
      <c r="H3">
        <f>H2+1</f>
        <v>2</v>
      </c>
      <c r="I3" t="s">
        <v>249</v>
      </c>
    </row>
    <row r="4" spans="1:9">
      <c r="A4">
        <v>3</v>
      </c>
      <c r="B4">
        <v>101</v>
      </c>
      <c r="C4">
        <v>1</v>
      </c>
      <c r="E4" s="4">
        <v>44472</v>
      </c>
      <c r="F4" s="4">
        <v>44656</v>
      </c>
      <c r="G4" s="4"/>
      <c r="H4">
        <f t="shared" ref="H4:I25" si="0">H3+1</f>
        <v>3</v>
      </c>
      <c r="I4" t="s">
        <v>243</v>
      </c>
    </row>
    <row r="5" spans="1:9">
      <c r="A5">
        <v>4</v>
      </c>
      <c r="B5">
        <v>101</v>
      </c>
      <c r="C5">
        <v>2</v>
      </c>
      <c r="E5" s="4">
        <v>44666</v>
      </c>
      <c r="F5" s="4">
        <v>44794</v>
      </c>
      <c r="G5" s="4"/>
      <c r="H5">
        <f t="shared" si="0"/>
        <v>4</v>
      </c>
      <c r="I5" t="s">
        <v>228</v>
      </c>
    </row>
    <row r="6" spans="1:9">
      <c r="A6">
        <v>5</v>
      </c>
      <c r="B6">
        <v>103</v>
      </c>
      <c r="C6">
        <v>3</v>
      </c>
      <c r="E6" s="4">
        <v>43926</v>
      </c>
      <c r="F6" s="4">
        <v>44063</v>
      </c>
      <c r="G6" s="4"/>
      <c r="H6">
        <f t="shared" si="0"/>
        <v>5</v>
      </c>
      <c r="I6" t="s">
        <v>230</v>
      </c>
    </row>
    <row r="7" spans="1:9">
      <c r="A7">
        <v>6</v>
      </c>
      <c r="B7">
        <v>103</v>
      </c>
      <c r="C7">
        <v>1</v>
      </c>
      <c r="E7" s="4">
        <v>44116</v>
      </c>
      <c r="F7" s="4">
        <v>44270</v>
      </c>
      <c r="G7" s="4"/>
      <c r="H7">
        <f t="shared" si="0"/>
        <v>6</v>
      </c>
      <c r="I7" t="s">
        <v>242</v>
      </c>
    </row>
    <row r="8" spans="1:9">
      <c r="A8">
        <v>7</v>
      </c>
      <c r="B8">
        <v>103</v>
      </c>
      <c r="C8">
        <v>3</v>
      </c>
      <c r="E8" s="4">
        <v>44289</v>
      </c>
      <c r="F8" s="4">
        <v>44433</v>
      </c>
      <c r="G8" s="4"/>
      <c r="H8">
        <f t="shared" si="0"/>
        <v>7</v>
      </c>
      <c r="I8" t="s">
        <v>244</v>
      </c>
    </row>
    <row r="9" spans="1:9">
      <c r="A9">
        <v>8</v>
      </c>
      <c r="B9">
        <v>103</v>
      </c>
      <c r="C9">
        <v>1</v>
      </c>
      <c r="E9" s="4">
        <v>44475</v>
      </c>
      <c r="F9" s="4">
        <v>44639</v>
      </c>
      <c r="G9" s="4"/>
      <c r="H9">
        <f t="shared" si="0"/>
        <v>8</v>
      </c>
      <c r="I9" t="s">
        <v>245</v>
      </c>
    </row>
    <row r="10" spans="1:9">
      <c r="A10">
        <v>9</v>
      </c>
      <c r="B10">
        <v>103</v>
      </c>
      <c r="C10">
        <v>3</v>
      </c>
      <c r="E10" s="4">
        <v>44659</v>
      </c>
      <c r="F10" s="4">
        <v>44791</v>
      </c>
      <c r="G10" s="4"/>
      <c r="H10">
        <f t="shared" si="0"/>
        <v>9</v>
      </c>
      <c r="I10" t="s">
        <v>247</v>
      </c>
    </row>
    <row r="11" spans="1:9">
      <c r="A11">
        <v>10</v>
      </c>
      <c r="B11">
        <v>103</v>
      </c>
      <c r="C11">
        <v>1</v>
      </c>
      <c r="E11" s="4">
        <v>44846</v>
      </c>
      <c r="F11" s="4">
        <v>45005</v>
      </c>
      <c r="G11" s="4"/>
      <c r="H11">
        <f t="shared" si="0"/>
        <v>10</v>
      </c>
      <c r="I11" t="s">
        <v>251</v>
      </c>
    </row>
    <row r="12" spans="1:9">
      <c r="A12">
        <v>11</v>
      </c>
      <c r="B12">
        <v>102</v>
      </c>
      <c r="C12">
        <v>4</v>
      </c>
      <c r="E12" s="4">
        <v>42649</v>
      </c>
      <c r="G12" s="4"/>
      <c r="H12">
        <f t="shared" si="0"/>
        <v>11</v>
      </c>
      <c r="I12" t="s">
        <v>252</v>
      </c>
    </row>
    <row r="13" spans="1:9">
      <c r="A13">
        <v>12</v>
      </c>
      <c r="B13">
        <v>102</v>
      </c>
      <c r="C13">
        <v>5</v>
      </c>
      <c r="E13" s="4">
        <v>42653</v>
      </c>
      <c r="G13" s="4"/>
      <c r="H13">
        <f t="shared" si="0"/>
        <v>12</v>
      </c>
      <c r="I13" t="s">
        <v>231</v>
      </c>
    </row>
    <row r="14" spans="1:9">
      <c r="A14">
        <v>13</v>
      </c>
      <c r="B14">
        <v>106</v>
      </c>
      <c r="C14">
        <v>6</v>
      </c>
      <c r="E14" s="4">
        <v>43900</v>
      </c>
      <c r="F14" s="4">
        <v>43966</v>
      </c>
      <c r="G14" s="4"/>
      <c r="H14">
        <f t="shared" si="0"/>
        <v>13</v>
      </c>
      <c r="I14" t="s">
        <v>232</v>
      </c>
    </row>
    <row r="15" spans="1:9">
      <c r="A15">
        <v>14</v>
      </c>
      <c r="B15">
        <v>106</v>
      </c>
      <c r="C15">
        <v>7</v>
      </c>
      <c r="E15" s="4">
        <v>43984</v>
      </c>
      <c r="F15" s="4">
        <v>44082</v>
      </c>
      <c r="G15" s="4"/>
      <c r="H15">
        <f t="shared" si="0"/>
        <v>14</v>
      </c>
      <c r="I15" t="s">
        <v>233</v>
      </c>
    </row>
    <row r="16" spans="1:9">
      <c r="A16">
        <v>15</v>
      </c>
      <c r="B16">
        <v>106</v>
      </c>
      <c r="C16">
        <v>8</v>
      </c>
      <c r="E16" s="4">
        <v>44094</v>
      </c>
      <c r="F16" s="4">
        <v>44206</v>
      </c>
      <c r="G16" s="4"/>
      <c r="H16">
        <f t="shared" si="0"/>
        <v>15</v>
      </c>
      <c r="I16" t="s">
        <v>237</v>
      </c>
    </row>
    <row r="17" spans="1:9">
      <c r="A17">
        <v>16</v>
      </c>
      <c r="B17">
        <v>106</v>
      </c>
      <c r="C17">
        <v>9</v>
      </c>
      <c r="E17" s="4">
        <v>44265</v>
      </c>
      <c r="F17" s="4">
        <v>44331</v>
      </c>
      <c r="G17" s="4"/>
      <c r="H17">
        <f t="shared" si="0"/>
        <v>16</v>
      </c>
      <c r="I17" t="s">
        <v>238</v>
      </c>
    </row>
    <row r="18" spans="1:9">
      <c r="A18">
        <v>17</v>
      </c>
      <c r="B18">
        <v>106</v>
      </c>
      <c r="C18">
        <v>10</v>
      </c>
      <c r="E18" s="4">
        <v>44349</v>
      </c>
      <c r="F18" s="4">
        <v>44447</v>
      </c>
      <c r="G18" s="4"/>
      <c r="H18">
        <f t="shared" si="0"/>
        <v>17</v>
      </c>
      <c r="I18" t="s">
        <v>346</v>
      </c>
    </row>
    <row r="19" spans="1:9">
      <c r="A19">
        <v>18</v>
      </c>
      <c r="B19">
        <v>106</v>
      </c>
      <c r="C19">
        <v>8</v>
      </c>
      <c r="E19" s="4">
        <v>44459</v>
      </c>
      <c r="F19" s="4">
        <v>44571</v>
      </c>
      <c r="G19" s="4"/>
      <c r="H19">
        <f t="shared" si="0"/>
        <v>18</v>
      </c>
      <c r="I19" t="s">
        <v>348</v>
      </c>
    </row>
    <row r="20" spans="1:9">
      <c r="A20">
        <v>19</v>
      </c>
      <c r="B20">
        <v>106</v>
      </c>
      <c r="C20">
        <v>9</v>
      </c>
      <c r="E20" s="4">
        <v>44626</v>
      </c>
      <c r="F20" s="4">
        <v>44697</v>
      </c>
      <c r="G20" s="4"/>
      <c r="H20">
        <f t="shared" si="0"/>
        <v>19</v>
      </c>
      <c r="I20" t="s">
        <v>349</v>
      </c>
    </row>
    <row r="21" spans="1:9">
      <c r="A21">
        <v>20</v>
      </c>
      <c r="B21">
        <v>106</v>
      </c>
      <c r="C21">
        <v>7</v>
      </c>
      <c r="E21" s="4">
        <v>44711</v>
      </c>
      <c r="F21" s="4">
        <v>44809</v>
      </c>
      <c r="G21" s="4"/>
      <c r="H21">
        <f t="shared" si="0"/>
        <v>20</v>
      </c>
      <c r="I21" t="s">
        <v>350</v>
      </c>
    </row>
    <row r="22" spans="1:9">
      <c r="A22">
        <v>21</v>
      </c>
      <c r="B22">
        <v>106</v>
      </c>
      <c r="C22">
        <v>11</v>
      </c>
      <c r="E22" s="4">
        <v>44824</v>
      </c>
      <c r="F22" s="4">
        <v>44940</v>
      </c>
      <c r="G22" s="4"/>
      <c r="H22">
        <f t="shared" si="0"/>
        <v>21</v>
      </c>
      <c r="I22" t="s">
        <v>351</v>
      </c>
    </row>
    <row r="23" spans="1:9">
      <c r="A23">
        <v>22</v>
      </c>
      <c r="B23">
        <v>104</v>
      </c>
      <c r="C23">
        <v>12</v>
      </c>
      <c r="E23" s="4">
        <v>42742</v>
      </c>
      <c r="G23" s="4"/>
      <c r="H23">
        <f t="shared" si="0"/>
        <v>22</v>
      </c>
      <c r="I23" t="s">
        <v>352</v>
      </c>
    </row>
    <row r="24" spans="1:9">
      <c r="A24">
        <v>23</v>
      </c>
      <c r="B24">
        <v>104</v>
      </c>
      <c r="C24">
        <v>13</v>
      </c>
      <c r="E24" s="4">
        <v>42743</v>
      </c>
      <c r="G24" s="4"/>
      <c r="H24">
        <f t="shared" si="0"/>
        <v>23</v>
      </c>
      <c r="I24" t="s">
        <v>353</v>
      </c>
    </row>
    <row r="25" spans="1:9">
      <c r="A25">
        <v>24</v>
      </c>
      <c r="B25">
        <v>104</v>
      </c>
      <c r="C25">
        <v>14</v>
      </c>
      <c r="E25" s="4">
        <v>42743</v>
      </c>
      <c r="G25" s="4"/>
      <c r="H25">
        <f t="shared" si="0"/>
        <v>24</v>
      </c>
      <c r="I25" t="s">
        <v>354</v>
      </c>
    </row>
    <row r="26" spans="1:9">
      <c r="A26">
        <v>25</v>
      </c>
      <c r="B26">
        <v>104</v>
      </c>
      <c r="C26">
        <v>14</v>
      </c>
      <c r="E26" s="4">
        <v>43444</v>
      </c>
      <c r="G26" s="4"/>
      <c r="I26" s="4"/>
    </row>
    <row r="27" spans="1:9">
      <c r="A27">
        <v>26</v>
      </c>
      <c r="B27">
        <v>107</v>
      </c>
      <c r="C27">
        <v>15</v>
      </c>
      <c r="E27" s="4">
        <v>43110</v>
      </c>
      <c r="G27" s="4"/>
      <c r="I27" s="4"/>
    </row>
    <row r="28" spans="1:9">
      <c r="A28">
        <v>27</v>
      </c>
      <c r="B28">
        <v>107</v>
      </c>
      <c r="C28">
        <v>16</v>
      </c>
      <c r="E28" s="4">
        <v>43111</v>
      </c>
      <c r="G28" s="4"/>
      <c r="I28" s="4"/>
    </row>
    <row r="29" spans="1:9">
      <c r="I29" s="4"/>
    </row>
    <row r="30" spans="1:9">
      <c r="I30" s="4"/>
    </row>
    <row r="31" spans="1:9">
      <c r="I31" s="4"/>
    </row>
    <row r="32" spans="1:9">
      <c r="I32" s="4"/>
    </row>
    <row r="33" spans="9:9">
      <c r="I33" s="4"/>
    </row>
    <row r="34" spans="9:9">
      <c r="I34" s="4"/>
    </row>
    <row r="35" spans="9:9">
      <c r="I35" s="4"/>
    </row>
    <row r="36" spans="9:9">
      <c r="I36" s="4"/>
    </row>
    <row r="37" spans="9:9">
      <c r="I37" s="4"/>
    </row>
    <row r="38" spans="9:9">
      <c r="I38" s="4"/>
    </row>
    <row r="39" spans="9:9">
      <c r="I39" s="4"/>
    </row>
    <row r="40" spans="9:9">
      <c r="I40" s="4"/>
    </row>
    <row r="41" spans="9:9">
      <c r="I41" s="4"/>
    </row>
    <row r="42" spans="9:9">
      <c r="I42" s="4"/>
    </row>
    <row r="43" spans="9:9">
      <c r="I43" s="4"/>
    </row>
    <row r="44" spans="9:9">
      <c r="I44" s="4"/>
    </row>
    <row r="45" spans="9:9">
      <c r="I45" s="4"/>
    </row>
    <row r="46" spans="9:9">
      <c r="I46" s="4"/>
    </row>
    <row r="47" spans="9:9">
      <c r="I47" s="4"/>
    </row>
    <row r="48" spans="9:9">
      <c r="I48" s="4"/>
    </row>
    <row r="49" spans="9:9">
      <c r="I49" s="4"/>
    </row>
    <row r="50" spans="9:9">
      <c r="I50" s="4"/>
    </row>
    <row r="51" spans="9:9">
      <c r="I51" s="4"/>
    </row>
    <row r="52" spans="9:9">
      <c r="I52" s="4"/>
    </row>
    <row r="53" spans="9:9">
      <c r="I53" s="4"/>
    </row>
    <row r="54" spans="9:9">
      <c r="I54" s="4"/>
    </row>
    <row r="55" spans="9:9">
      <c r="I55" s="4"/>
    </row>
    <row r="56" spans="9:9">
      <c r="I56" s="4"/>
    </row>
    <row r="57" spans="9:9">
      <c r="I57" s="4"/>
    </row>
    <row r="58" spans="9:9">
      <c r="I58" s="4"/>
    </row>
    <row r="59" spans="9:9">
      <c r="I59" s="4"/>
    </row>
    <row r="60" spans="9:9">
      <c r="I60" s="4"/>
    </row>
    <row r="61" spans="9:9">
      <c r="I61" s="4"/>
    </row>
    <row r="62" spans="9:9">
      <c r="I62" s="4"/>
    </row>
    <row r="63" spans="9:9">
      <c r="I63" s="4"/>
    </row>
    <row r="64" spans="9:9">
      <c r="I64" s="4"/>
    </row>
    <row r="65" spans="9:9">
      <c r="I65" s="4"/>
    </row>
    <row r="66" spans="9:9">
      <c r="I66" s="4"/>
    </row>
    <row r="67" spans="9:9">
      <c r="I67" s="4"/>
    </row>
    <row r="68" spans="9:9">
      <c r="I68" s="4"/>
    </row>
    <row r="69" spans="9:9">
      <c r="I69" s="4"/>
    </row>
    <row r="70" spans="9:9">
      <c r="I70" s="4"/>
    </row>
    <row r="71" spans="9:9">
      <c r="I71" s="4"/>
    </row>
    <row r="72" spans="9:9">
      <c r="I72" s="4"/>
    </row>
    <row r="73" spans="9:9">
      <c r="I73" s="4"/>
    </row>
    <row r="74" spans="9:9">
      <c r="I74" s="4"/>
    </row>
    <row r="75" spans="9:9">
      <c r="I75" s="4"/>
    </row>
    <row r="76" spans="9:9">
      <c r="I76" s="4"/>
    </row>
    <row r="77" spans="9:9">
      <c r="I77" s="4"/>
    </row>
    <row r="78" spans="9:9">
      <c r="I78" s="4"/>
    </row>
    <row r="79" spans="9:9">
      <c r="I79" s="4"/>
    </row>
    <row r="80" spans="9:9">
      <c r="I80" s="4"/>
    </row>
    <row r="81" spans="9:9">
      <c r="I81" s="4"/>
    </row>
    <row r="82" spans="9:9">
      <c r="I82" s="4"/>
    </row>
    <row r="83" spans="9:9">
      <c r="I83" s="4"/>
    </row>
    <row r="84" spans="9:9">
      <c r="I84" s="4"/>
    </row>
    <row r="85" spans="9:9">
      <c r="I85" s="4"/>
    </row>
    <row r="86" spans="9:9">
      <c r="I86" s="4"/>
    </row>
    <row r="87" spans="9:9">
      <c r="I87" s="4"/>
    </row>
    <row r="88" spans="9:9">
      <c r="I88" s="4"/>
    </row>
    <row r="89" spans="9:9">
      <c r="I89" s="4"/>
    </row>
    <row r="90" spans="9:9">
      <c r="I90" s="4"/>
    </row>
    <row r="91" spans="9:9">
      <c r="I91" s="4"/>
    </row>
    <row r="92" spans="9:9">
      <c r="I92" s="4"/>
    </row>
    <row r="93" spans="9:9">
      <c r="I93" s="4"/>
    </row>
    <row r="94" spans="9:9">
      <c r="I94" s="4"/>
    </row>
    <row r="95" spans="9:9">
      <c r="I95" s="4"/>
    </row>
    <row r="96" spans="9:9">
      <c r="I96" s="4"/>
    </row>
    <row r="97" spans="9:9">
      <c r="I97" s="4"/>
    </row>
    <row r="98" spans="9:9">
      <c r="I98" s="4"/>
    </row>
    <row r="99" spans="9:9">
      <c r="I99" s="4"/>
    </row>
    <row r="100" spans="9:9">
      <c r="I100" s="4"/>
    </row>
    <row r="101" spans="9:9">
      <c r="I101" s="4"/>
    </row>
    <row r="102" spans="9:9">
      <c r="I102" s="4"/>
    </row>
    <row r="103" spans="9:9">
      <c r="I103" s="4"/>
    </row>
    <row r="104" spans="9:9">
      <c r="I104" s="4"/>
    </row>
    <row r="105" spans="9:9">
      <c r="I105" s="4"/>
    </row>
    <row r="106" spans="9:9">
      <c r="I106" s="4"/>
    </row>
    <row r="107" spans="9:9">
      <c r="I107" s="4"/>
    </row>
    <row r="108" spans="9:9">
      <c r="I108" s="4"/>
    </row>
    <row r="109" spans="9:9">
      <c r="I109" s="4"/>
    </row>
    <row r="110" spans="9:9">
      <c r="I110" s="4"/>
    </row>
    <row r="111" spans="9:9">
      <c r="I111" s="4"/>
    </row>
    <row r="112" spans="9:9">
      <c r="I112" s="4"/>
    </row>
    <row r="113" spans="9:9">
      <c r="I113" s="4"/>
    </row>
    <row r="114" spans="9:9">
      <c r="I114" s="4"/>
    </row>
    <row r="115" spans="9:9">
      <c r="I115" s="4"/>
    </row>
    <row r="116" spans="9:9">
      <c r="I116" s="4"/>
    </row>
    <row r="117" spans="9:9">
      <c r="I117" s="4"/>
    </row>
    <row r="118" spans="9:9">
      <c r="I118" s="4"/>
    </row>
    <row r="119" spans="9:9">
      <c r="I119" s="4"/>
    </row>
    <row r="120" spans="9:9">
      <c r="I120" s="4"/>
    </row>
    <row r="121" spans="9:9">
      <c r="I121" s="4"/>
    </row>
    <row r="122" spans="9:9">
      <c r="I122" s="4"/>
    </row>
    <row r="123" spans="9:9">
      <c r="I123" s="4"/>
    </row>
    <row r="124" spans="9:9">
      <c r="I124" s="4"/>
    </row>
    <row r="125" spans="9:9">
      <c r="I125" s="4"/>
    </row>
    <row r="126" spans="9:9">
      <c r="I126" s="4"/>
    </row>
    <row r="127" spans="9:9">
      <c r="I127" s="4"/>
    </row>
    <row r="128" spans="9:9">
      <c r="I128" s="4"/>
    </row>
    <row r="129" spans="9:9">
      <c r="I129" s="4"/>
    </row>
    <row r="130" spans="9:9">
      <c r="I130" s="4"/>
    </row>
    <row r="131" spans="9:9">
      <c r="I131" s="4"/>
    </row>
    <row r="132" spans="9:9">
      <c r="I132" s="4"/>
    </row>
    <row r="133" spans="9:9">
      <c r="I133" s="4"/>
    </row>
    <row r="134" spans="9:9">
      <c r="I134" s="4"/>
    </row>
    <row r="135" spans="9:9">
      <c r="I135" s="4"/>
    </row>
    <row r="136" spans="9:9">
      <c r="I136" s="4"/>
    </row>
    <row r="137" spans="9:9">
      <c r="I137" s="4"/>
    </row>
    <row r="138" spans="9:9">
      <c r="I138" s="4"/>
    </row>
    <row r="139" spans="9:9">
      <c r="I139" s="4"/>
    </row>
    <row r="140" spans="9:9">
      <c r="I140" s="4"/>
    </row>
    <row r="141" spans="9:9">
      <c r="I141" s="4"/>
    </row>
    <row r="142" spans="9:9">
      <c r="I142" s="4"/>
    </row>
    <row r="143" spans="9:9">
      <c r="I143" s="4"/>
    </row>
    <row r="144" spans="9:9">
      <c r="I144" s="4"/>
    </row>
    <row r="145" spans="9:9">
      <c r="I145" s="4"/>
    </row>
    <row r="146" spans="9:9">
      <c r="I146" s="4"/>
    </row>
    <row r="147" spans="9:9">
      <c r="I147" s="4"/>
    </row>
    <row r="148" spans="9:9">
      <c r="I148" s="4"/>
    </row>
    <row r="149" spans="9:9">
      <c r="I149" s="4"/>
    </row>
    <row r="150" spans="9:9">
      <c r="I150" s="4"/>
    </row>
    <row r="151" spans="9:9">
      <c r="I151" s="4"/>
    </row>
    <row r="152" spans="9:9">
      <c r="I152" s="4"/>
    </row>
    <row r="153" spans="9:9">
      <c r="I153" s="4"/>
    </row>
    <row r="154" spans="9:9">
      <c r="I154" s="4"/>
    </row>
    <row r="155" spans="9:9">
      <c r="I155" s="4"/>
    </row>
    <row r="156" spans="9:9">
      <c r="I156" s="4"/>
    </row>
    <row r="157" spans="9:9">
      <c r="I157" s="4"/>
    </row>
    <row r="158" spans="9:9">
      <c r="I158" s="4"/>
    </row>
    <row r="159" spans="9:9">
      <c r="I159" s="4"/>
    </row>
    <row r="160" spans="9:9">
      <c r="I160" s="4"/>
    </row>
    <row r="161" spans="9:9">
      <c r="I161" s="4"/>
    </row>
    <row r="162" spans="9:9">
      <c r="I162" s="4"/>
    </row>
    <row r="163" spans="9:9">
      <c r="I163" s="4"/>
    </row>
    <row r="164" spans="9:9">
      <c r="I164" s="4"/>
    </row>
    <row r="165" spans="9:9">
      <c r="I165" s="4"/>
    </row>
    <row r="166" spans="9:9">
      <c r="I166" s="4"/>
    </row>
    <row r="167" spans="9:9">
      <c r="I167" s="4"/>
    </row>
    <row r="168" spans="9:9">
      <c r="I168" s="4"/>
    </row>
    <row r="169" spans="9:9">
      <c r="I169" s="4"/>
    </row>
    <row r="170" spans="9:9">
      <c r="I170" s="4"/>
    </row>
    <row r="171" spans="9:9">
      <c r="I171" s="4"/>
    </row>
    <row r="172" spans="9:9">
      <c r="I172" s="4"/>
    </row>
    <row r="173" spans="9:9">
      <c r="I173" s="4"/>
    </row>
    <row r="174" spans="9:9">
      <c r="I174" s="4"/>
    </row>
    <row r="175" spans="9:9">
      <c r="I175" s="4"/>
    </row>
    <row r="176" spans="9:9">
      <c r="I176" s="4"/>
    </row>
    <row r="177" spans="9:9">
      <c r="I177" s="4"/>
    </row>
    <row r="178" spans="9:9">
      <c r="I178" s="4"/>
    </row>
    <row r="179" spans="9:9">
      <c r="I179" s="4"/>
    </row>
    <row r="180" spans="9:9">
      <c r="I180" s="4"/>
    </row>
    <row r="181" spans="9:9">
      <c r="I181" s="4"/>
    </row>
    <row r="182" spans="9:9">
      <c r="I182" s="4"/>
    </row>
    <row r="183" spans="9:9">
      <c r="I183" s="4"/>
    </row>
    <row r="184" spans="9:9">
      <c r="I184" s="4"/>
    </row>
    <row r="185" spans="9:9">
      <c r="I185" s="4"/>
    </row>
    <row r="186" spans="9:9">
      <c r="I186" s="4"/>
    </row>
    <row r="187" spans="9:9">
      <c r="I187" s="4"/>
    </row>
    <row r="188" spans="9:9">
      <c r="I188" s="4"/>
    </row>
    <row r="189" spans="9:9">
      <c r="I189" s="4"/>
    </row>
    <row r="190" spans="9:9">
      <c r="I190" s="4"/>
    </row>
    <row r="191" spans="9:9">
      <c r="I191" s="4"/>
    </row>
    <row r="192" spans="9:9">
      <c r="I192" s="4"/>
    </row>
    <row r="193" spans="9:9">
      <c r="I193" s="4"/>
    </row>
    <row r="194" spans="9:9">
      <c r="I194" s="4"/>
    </row>
    <row r="195" spans="9:9">
      <c r="I195" s="4"/>
    </row>
    <row r="196" spans="9:9">
      <c r="I196" s="4"/>
    </row>
    <row r="197" spans="9:9">
      <c r="I197" s="4"/>
    </row>
    <row r="198" spans="9:9">
      <c r="I198" s="4"/>
    </row>
    <row r="199" spans="9:9">
      <c r="I199" s="4"/>
    </row>
    <row r="200" spans="9:9">
      <c r="I200" s="4"/>
    </row>
    <row r="201" spans="9:9">
      <c r="I201" s="4"/>
    </row>
    <row r="202" spans="9:9">
      <c r="I202" s="4"/>
    </row>
    <row r="203" spans="9:9">
      <c r="I203" s="4"/>
    </row>
    <row r="204" spans="9:9">
      <c r="I204" s="4"/>
    </row>
    <row r="205" spans="9:9">
      <c r="I205" s="4"/>
    </row>
    <row r="206" spans="9:9">
      <c r="I206" s="4"/>
    </row>
    <row r="207" spans="9:9">
      <c r="I207" s="4"/>
    </row>
    <row r="208" spans="9:9">
      <c r="I208" s="4"/>
    </row>
    <row r="209" spans="9:9">
      <c r="I209" s="4"/>
    </row>
    <row r="210" spans="9:9">
      <c r="I210" s="4"/>
    </row>
    <row r="211" spans="9:9">
      <c r="I211" s="4"/>
    </row>
    <row r="212" spans="9:9">
      <c r="I212" s="4"/>
    </row>
    <row r="213" spans="9:9">
      <c r="I213" s="4"/>
    </row>
    <row r="214" spans="9:9">
      <c r="I214" s="4"/>
    </row>
    <row r="215" spans="9:9">
      <c r="I215" s="4"/>
    </row>
    <row r="216" spans="9:9">
      <c r="I216" s="4"/>
    </row>
    <row r="217" spans="9:9">
      <c r="I217" s="4"/>
    </row>
    <row r="218" spans="9:9">
      <c r="I218" s="4"/>
    </row>
    <row r="219" spans="9:9">
      <c r="I219" s="4"/>
    </row>
    <row r="220" spans="9:9">
      <c r="I220" s="4"/>
    </row>
    <row r="221" spans="9:9">
      <c r="I221" s="4"/>
    </row>
    <row r="222" spans="9:9">
      <c r="I222" s="4"/>
    </row>
    <row r="223" spans="9:9">
      <c r="I223" s="4"/>
    </row>
    <row r="224" spans="9:9">
      <c r="I224" s="4"/>
    </row>
    <row r="225" spans="9:9">
      <c r="I225" s="4"/>
    </row>
    <row r="226" spans="9:9">
      <c r="I226" s="4"/>
    </row>
    <row r="227" spans="9:9">
      <c r="I227" s="4"/>
    </row>
    <row r="228" spans="9:9">
      <c r="I228" s="4"/>
    </row>
    <row r="229" spans="9:9">
      <c r="I229" s="4"/>
    </row>
    <row r="230" spans="9:9">
      <c r="I230" s="4"/>
    </row>
    <row r="231" spans="9:9">
      <c r="I231" s="4"/>
    </row>
    <row r="232" spans="9:9">
      <c r="I232" s="4"/>
    </row>
    <row r="233" spans="9:9">
      <c r="I233" s="4"/>
    </row>
    <row r="234" spans="9:9">
      <c r="I234" s="4"/>
    </row>
    <row r="235" spans="9:9">
      <c r="I235" s="4"/>
    </row>
    <row r="236" spans="9:9">
      <c r="I236" s="4"/>
    </row>
    <row r="237" spans="9:9">
      <c r="I237" s="4"/>
    </row>
    <row r="238" spans="9:9">
      <c r="I238" s="4"/>
    </row>
    <row r="239" spans="9:9">
      <c r="I239" s="4"/>
    </row>
    <row r="240" spans="9:9">
      <c r="I240" s="4"/>
    </row>
    <row r="241" spans="9:9">
      <c r="I241" s="4"/>
    </row>
    <row r="242" spans="9:9">
      <c r="I242" s="4"/>
    </row>
    <row r="243" spans="9:9">
      <c r="I243" s="4"/>
    </row>
    <row r="244" spans="9:9">
      <c r="I244" s="4"/>
    </row>
    <row r="245" spans="9:9">
      <c r="I245" s="4"/>
    </row>
    <row r="246" spans="9:9">
      <c r="I246" s="4"/>
    </row>
    <row r="247" spans="9:9">
      <c r="I247" s="4"/>
    </row>
    <row r="248" spans="9:9">
      <c r="I248" s="4"/>
    </row>
    <row r="249" spans="9:9">
      <c r="I249" s="4"/>
    </row>
    <row r="250" spans="9:9">
      <c r="I250" s="4"/>
    </row>
    <row r="251" spans="9:9">
      <c r="I251" s="4"/>
    </row>
    <row r="252" spans="9:9">
      <c r="I252" s="4"/>
    </row>
    <row r="253" spans="9:9">
      <c r="I253" s="4"/>
    </row>
    <row r="254" spans="9:9">
      <c r="I254" s="4"/>
    </row>
    <row r="255" spans="9:9">
      <c r="I255" s="4"/>
    </row>
    <row r="256" spans="9:9">
      <c r="I256" s="4"/>
    </row>
    <row r="257" spans="9:9">
      <c r="I257" s="4"/>
    </row>
    <row r="258" spans="9:9">
      <c r="I258" s="4"/>
    </row>
    <row r="259" spans="9:9">
      <c r="I259" s="4"/>
    </row>
    <row r="260" spans="9:9">
      <c r="I260" s="4"/>
    </row>
    <row r="261" spans="9:9">
      <c r="I261" s="4"/>
    </row>
    <row r="262" spans="9:9">
      <c r="I262" s="4"/>
    </row>
    <row r="263" spans="9:9">
      <c r="I263" s="4"/>
    </row>
    <row r="264" spans="9:9">
      <c r="I264" s="4"/>
    </row>
    <row r="265" spans="9:9">
      <c r="I265" s="4"/>
    </row>
    <row r="266" spans="9:9">
      <c r="I266" s="4"/>
    </row>
    <row r="267" spans="9:9">
      <c r="I267" s="4"/>
    </row>
    <row r="268" spans="9:9">
      <c r="I268" s="4"/>
    </row>
    <row r="269" spans="9:9">
      <c r="I269" s="4"/>
    </row>
    <row r="270" spans="9:9">
      <c r="I270" s="4"/>
    </row>
    <row r="271" spans="9:9">
      <c r="I271" s="4"/>
    </row>
    <row r="272" spans="9:9">
      <c r="I272" s="4"/>
    </row>
    <row r="273" spans="9:9">
      <c r="I273" s="4"/>
    </row>
    <row r="274" spans="9:9">
      <c r="I274" s="4"/>
    </row>
    <row r="275" spans="9:9">
      <c r="I275" s="4"/>
    </row>
    <row r="276" spans="9:9">
      <c r="I276" s="4"/>
    </row>
    <row r="277" spans="9:9">
      <c r="I277" s="4"/>
    </row>
    <row r="278" spans="9:9">
      <c r="I278" s="4"/>
    </row>
    <row r="279" spans="9:9">
      <c r="I279" s="4"/>
    </row>
    <row r="280" spans="9:9">
      <c r="I280" s="4"/>
    </row>
    <row r="281" spans="9:9">
      <c r="I281" s="4"/>
    </row>
    <row r="282" spans="9:9">
      <c r="I282" s="4"/>
    </row>
    <row r="283" spans="9:9">
      <c r="I283" s="4"/>
    </row>
    <row r="284" spans="9:9">
      <c r="I284" s="4"/>
    </row>
    <row r="285" spans="9:9">
      <c r="I285" s="4"/>
    </row>
    <row r="286" spans="9:9">
      <c r="I286" s="4"/>
    </row>
    <row r="287" spans="9:9">
      <c r="I287" s="4"/>
    </row>
    <row r="288" spans="9:9">
      <c r="I288" s="4"/>
    </row>
    <row r="289" spans="9:9">
      <c r="I289" s="4"/>
    </row>
    <row r="290" spans="9:9">
      <c r="I290" s="4"/>
    </row>
    <row r="291" spans="9:9">
      <c r="I291" s="4"/>
    </row>
    <row r="292" spans="9:9">
      <c r="I292" s="4"/>
    </row>
    <row r="293" spans="9:9">
      <c r="I293" s="4"/>
    </row>
    <row r="294" spans="9:9">
      <c r="I294" s="4"/>
    </row>
    <row r="295" spans="9:9">
      <c r="I295" s="4"/>
    </row>
    <row r="296" spans="9:9">
      <c r="I296" s="4"/>
    </row>
    <row r="297" spans="9:9">
      <c r="I297" s="4"/>
    </row>
    <row r="298" spans="9:9">
      <c r="I298" s="4"/>
    </row>
    <row r="299" spans="9:9">
      <c r="I299" s="4"/>
    </row>
    <row r="300" spans="9:9">
      <c r="I300" s="4"/>
    </row>
    <row r="301" spans="9:9">
      <c r="I301" s="4"/>
    </row>
    <row r="302" spans="9:9">
      <c r="I302" s="4"/>
    </row>
    <row r="303" spans="9:9">
      <c r="I303" s="4"/>
    </row>
    <row r="304" spans="9:9">
      <c r="I304" s="4"/>
    </row>
    <row r="305" spans="9:9">
      <c r="I305" s="4"/>
    </row>
    <row r="306" spans="9:9">
      <c r="I306" s="4"/>
    </row>
    <row r="307" spans="9:9">
      <c r="I307" s="4"/>
    </row>
    <row r="308" spans="9:9">
      <c r="I308" s="4"/>
    </row>
    <row r="309" spans="9:9">
      <c r="I309" s="4"/>
    </row>
    <row r="310" spans="9:9">
      <c r="I310" s="4"/>
    </row>
    <row r="311" spans="9:9">
      <c r="I311" s="4"/>
    </row>
    <row r="312" spans="9:9">
      <c r="I312" s="4"/>
    </row>
    <row r="313" spans="9:9">
      <c r="I313" s="4"/>
    </row>
    <row r="314" spans="9:9">
      <c r="I314" s="4"/>
    </row>
    <row r="315" spans="9:9">
      <c r="I315" s="4"/>
    </row>
    <row r="316" spans="9:9">
      <c r="I316" s="4"/>
    </row>
    <row r="317" spans="9:9">
      <c r="I317" s="4"/>
    </row>
    <row r="318" spans="9:9">
      <c r="I318" s="4"/>
    </row>
    <row r="319" spans="9:9">
      <c r="I319" s="4"/>
    </row>
    <row r="320" spans="9:9">
      <c r="I320" s="4"/>
    </row>
    <row r="321" spans="9:9">
      <c r="I321" s="4"/>
    </row>
    <row r="322" spans="9:9">
      <c r="I322" s="4"/>
    </row>
    <row r="323" spans="9:9">
      <c r="I323" s="4"/>
    </row>
    <row r="324" spans="9:9">
      <c r="I324" s="4"/>
    </row>
    <row r="325" spans="9:9">
      <c r="I325" s="4"/>
    </row>
    <row r="326" spans="9:9">
      <c r="I326" s="4"/>
    </row>
    <row r="327" spans="9:9">
      <c r="I327" s="4"/>
    </row>
    <row r="328" spans="9:9">
      <c r="I328" s="4"/>
    </row>
    <row r="329" spans="9:9">
      <c r="I329" s="4"/>
    </row>
    <row r="330" spans="9:9">
      <c r="I330" s="4"/>
    </row>
    <row r="331" spans="9:9">
      <c r="I331" s="4"/>
    </row>
    <row r="332" spans="9:9">
      <c r="I332" s="4"/>
    </row>
    <row r="333" spans="9:9">
      <c r="I333" s="4"/>
    </row>
    <row r="334" spans="9:9">
      <c r="I334" s="4"/>
    </row>
    <row r="335" spans="9:9">
      <c r="I335" s="4"/>
    </row>
    <row r="336" spans="9:9">
      <c r="I336" s="4"/>
    </row>
    <row r="337" spans="9:9">
      <c r="I337" s="4"/>
    </row>
    <row r="338" spans="9:9">
      <c r="I338" s="4"/>
    </row>
    <row r="339" spans="9:9">
      <c r="I339" s="4"/>
    </row>
    <row r="340" spans="9:9">
      <c r="I340" s="4"/>
    </row>
    <row r="341" spans="9:9">
      <c r="I341" s="4"/>
    </row>
    <row r="342" spans="9:9">
      <c r="I342" s="4"/>
    </row>
    <row r="343" spans="9:9">
      <c r="I343" s="4"/>
    </row>
    <row r="344" spans="9:9">
      <c r="I344" s="4"/>
    </row>
    <row r="345" spans="9:9">
      <c r="I345" s="4"/>
    </row>
    <row r="346" spans="9:9">
      <c r="I346" s="4"/>
    </row>
    <row r="347" spans="9:9">
      <c r="I347" s="4"/>
    </row>
    <row r="348" spans="9:9">
      <c r="I348" s="4"/>
    </row>
    <row r="349" spans="9:9">
      <c r="I349" s="4"/>
    </row>
    <row r="1048576" spans="9:9">
      <c r="I104857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E16" sqref="E16"/>
    </sheetView>
  </sheetViews>
  <sheetFormatPr defaultColWidth="9" defaultRowHeight="14.4"/>
  <cols>
    <col min="2" max="2" width="9.88671875" customWidth="1"/>
    <col min="3" max="3" width="22.6640625" customWidth="1"/>
    <col min="4" max="4" width="9.33203125" customWidth="1"/>
  </cols>
  <sheetData>
    <row r="1" spans="1:5">
      <c r="A1" s="6" t="s">
        <v>196</v>
      </c>
      <c r="B1" s="6" t="s">
        <v>148</v>
      </c>
      <c r="C1" s="6" t="s">
        <v>145</v>
      </c>
      <c r="D1" s="6" t="s">
        <v>197</v>
      </c>
      <c r="E1" s="6" t="s">
        <v>198</v>
      </c>
    </row>
    <row r="2" spans="1:5">
      <c r="A2">
        <v>101</v>
      </c>
      <c r="B2" t="s">
        <v>199</v>
      </c>
      <c r="C2" t="s">
        <v>200</v>
      </c>
      <c r="D2">
        <v>1.2</v>
      </c>
      <c r="E2" t="s">
        <v>201</v>
      </c>
    </row>
    <row r="3" spans="1:5">
      <c r="A3">
        <v>102</v>
      </c>
      <c r="B3" t="s">
        <v>199</v>
      </c>
      <c r="C3" t="s">
        <v>202</v>
      </c>
      <c r="D3">
        <v>3</v>
      </c>
      <c r="E3" t="s">
        <v>201</v>
      </c>
    </row>
    <row r="4" spans="1:5">
      <c r="A4">
        <v>103</v>
      </c>
      <c r="B4" t="s">
        <v>199</v>
      </c>
      <c r="C4" t="s">
        <v>203</v>
      </c>
      <c r="D4">
        <v>1.5</v>
      </c>
      <c r="E4" t="s">
        <v>201</v>
      </c>
    </row>
    <row r="5" spans="1:5">
      <c r="A5">
        <v>104</v>
      </c>
      <c r="B5" t="s">
        <v>199</v>
      </c>
      <c r="C5" t="s">
        <v>204</v>
      </c>
      <c r="D5">
        <v>0.8</v>
      </c>
      <c r="E5" t="s">
        <v>201</v>
      </c>
    </row>
    <row r="6" spans="1:5">
      <c r="A6">
        <v>105</v>
      </c>
      <c r="B6" t="s">
        <v>199</v>
      </c>
      <c r="C6" t="s">
        <v>205</v>
      </c>
      <c r="D6">
        <v>1.1000000000000001</v>
      </c>
      <c r="E6" t="s">
        <v>201</v>
      </c>
    </row>
    <row r="7" spans="1:5">
      <c r="A7">
        <v>106</v>
      </c>
      <c r="B7" t="s">
        <v>199</v>
      </c>
      <c r="C7" t="s">
        <v>206</v>
      </c>
      <c r="D7">
        <v>0.3</v>
      </c>
      <c r="E7" t="s">
        <v>201</v>
      </c>
    </row>
    <row r="8" spans="1:5">
      <c r="A8">
        <v>107</v>
      </c>
      <c r="B8" t="s">
        <v>199</v>
      </c>
      <c r="C8" t="s">
        <v>207</v>
      </c>
      <c r="D8">
        <v>2</v>
      </c>
      <c r="E8" t="s">
        <v>201</v>
      </c>
    </row>
    <row r="9" spans="1:5">
      <c r="A9">
        <v>201</v>
      </c>
      <c r="B9" t="s">
        <v>208</v>
      </c>
      <c r="C9" t="s">
        <v>209</v>
      </c>
      <c r="D9">
        <v>600</v>
      </c>
      <c r="E9" t="s">
        <v>210</v>
      </c>
    </row>
    <row r="10" spans="1:5">
      <c r="A10">
        <v>202</v>
      </c>
      <c r="B10" t="s">
        <v>208</v>
      </c>
      <c r="C10" t="s">
        <v>211</v>
      </c>
      <c r="D10">
        <v>800</v>
      </c>
      <c r="E10" t="s">
        <v>210</v>
      </c>
    </row>
    <row r="11" spans="1:5">
      <c r="A11">
        <v>203</v>
      </c>
      <c r="B11" t="s">
        <v>212</v>
      </c>
      <c r="C11" t="s">
        <v>213</v>
      </c>
      <c r="D11">
        <v>900</v>
      </c>
      <c r="E11" t="s">
        <v>210</v>
      </c>
    </row>
    <row r="12" spans="1:5">
      <c r="A12">
        <v>250</v>
      </c>
      <c r="B12" t="s">
        <v>214</v>
      </c>
      <c r="C12" t="s">
        <v>214</v>
      </c>
    </row>
    <row r="13" spans="1:5">
      <c r="A13">
        <v>301</v>
      </c>
      <c r="B13" t="s">
        <v>215</v>
      </c>
      <c r="C13" t="s">
        <v>216</v>
      </c>
      <c r="D13">
        <v>18</v>
      </c>
      <c r="E13" t="s">
        <v>217</v>
      </c>
    </row>
    <row r="14" spans="1:5">
      <c r="A14">
        <v>302</v>
      </c>
      <c r="B14" t="s">
        <v>215</v>
      </c>
      <c r="C14" t="s">
        <v>218</v>
      </c>
      <c r="D14">
        <v>35</v>
      </c>
      <c r="E14" t="s">
        <v>217</v>
      </c>
    </row>
  </sheetData>
  <sortState xmlns:xlrd2="http://schemas.microsoft.com/office/spreadsheetml/2017/richdata2" ref="A2:E13">
    <sortCondition ref="A2:A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9"/>
  <sheetViews>
    <sheetView workbookViewId="0">
      <selection activeCell="C12" sqref="C12"/>
    </sheetView>
  </sheetViews>
  <sheetFormatPr defaultColWidth="9" defaultRowHeight="14.4"/>
  <cols>
    <col min="1" max="1" width="9.109375" customWidth="1"/>
    <col min="2" max="2" width="23.33203125" customWidth="1"/>
    <col min="3" max="3" width="21.6640625" customWidth="1"/>
    <col min="4" max="4" width="15.33203125" customWidth="1"/>
    <col min="5" max="5" width="28.6640625" customWidth="1"/>
    <col min="6" max="6" width="12.44140625" customWidth="1"/>
    <col min="7" max="7" width="10.6640625" customWidth="1"/>
    <col min="9" max="9" width="16.33203125" customWidth="1"/>
  </cols>
  <sheetData>
    <row r="1" spans="1:9">
      <c r="A1" s="6" t="s">
        <v>219</v>
      </c>
      <c r="B1" s="6" t="s">
        <v>199</v>
      </c>
      <c r="C1" s="6" t="s">
        <v>220</v>
      </c>
      <c r="D1" s="6" t="s">
        <v>221</v>
      </c>
      <c r="E1" s="6" t="s">
        <v>222</v>
      </c>
      <c r="F1" s="6" t="s">
        <v>223</v>
      </c>
      <c r="G1" s="6" t="s">
        <v>224</v>
      </c>
      <c r="H1" s="6" t="s">
        <v>198</v>
      </c>
      <c r="I1" s="6" t="s">
        <v>225</v>
      </c>
    </row>
    <row r="2" spans="1:9">
      <c r="A2">
        <v>102</v>
      </c>
      <c r="B2" t="s">
        <v>226</v>
      </c>
      <c r="C2" t="s">
        <v>227</v>
      </c>
      <c r="E2" t="s">
        <v>228</v>
      </c>
      <c r="F2" s="4">
        <v>42649</v>
      </c>
      <c r="G2">
        <v>30</v>
      </c>
      <c r="H2" t="s">
        <v>229</v>
      </c>
    </row>
    <row r="3" spans="1:9">
      <c r="A3">
        <v>102</v>
      </c>
      <c r="B3" t="s">
        <v>226</v>
      </c>
      <c r="C3" t="s">
        <v>227</v>
      </c>
      <c r="E3" t="s">
        <v>230</v>
      </c>
      <c r="F3" s="4">
        <v>42653</v>
      </c>
      <c r="G3">
        <v>20</v>
      </c>
      <c r="H3" t="s">
        <v>229</v>
      </c>
    </row>
    <row r="4" spans="1:9">
      <c r="A4">
        <v>104</v>
      </c>
      <c r="B4" t="s">
        <v>204</v>
      </c>
      <c r="C4" t="s">
        <v>227</v>
      </c>
      <c r="E4" t="s">
        <v>231</v>
      </c>
      <c r="F4" s="4">
        <v>42742</v>
      </c>
      <c r="G4">
        <v>90</v>
      </c>
      <c r="H4" t="s">
        <v>229</v>
      </c>
    </row>
    <row r="5" spans="1:9">
      <c r="A5">
        <v>104</v>
      </c>
      <c r="B5" t="s">
        <v>204</v>
      </c>
      <c r="C5" t="s">
        <v>227</v>
      </c>
      <c r="E5" t="s">
        <v>232</v>
      </c>
      <c r="F5" s="4">
        <v>42743</v>
      </c>
      <c r="G5">
        <v>60</v>
      </c>
      <c r="H5" t="s">
        <v>229</v>
      </c>
    </row>
    <row r="6" spans="1:9">
      <c r="A6">
        <v>104</v>
      </c>
      <c r="B6" t="s">
        <v>204</v>
      </c>
      <c r="C6" t="s">
        <v>227</v>
      </c>
      <c r="E6" t="s">
        <v>233</v>
      </c>
      <c r="F6" s="4">
        <v>42743</v>
      </c>
      <c r="G6">
        <v>40</v>
      </c>
      <c r="H6" t="s">
        <v>229</v>
      </c>
    </row>
    <row r="7" spans="1:9">
      <c r="A7">
        <v>102</v>
      </c>
      <c r="B7" t="s">
        <v>226</v>
      </c>
      <c r="C7" t="s">
        <v>215</v>
      </c>
      <c r="E7" t="s">
        <v>230</v>
      </c>
      <c r="F7" s="4">
        <v>42919</v>
      </c>
      <c r="G7">
        <v>0.4</v>
      </c>
      <c r="H7" t="s">
        <v>217</v>
      </c>
    </row>
    <row r="8" spans="1:9">
      <c r="A8">
        <v>102</v>
      </c>
      <c r="B8" t="s">
        <v>226</v>
      </c>
      <c r="C8" t="s">
        <v>215</v>
      </c>
      <c r="E8" t="s">
        <v>228</v>
      </c>
      <c r="F8" s="4">
        <v>42919</v>
      </c>
      <c r="G8">
        <v>0.9</v>
      </c>
      <c r="H8" t="s">
        <v>217</v>
      </c>
    </row>
    <row r="9" spans="1:9">
      <c r="A9">
        <v>104</v>
      </c>
      <c r="B9" t="s">
        <v>204</v>
      </c>
      <c r="C9" t="s">
        <v>215</v>
      </c>
      <c r="E9" t="s">
        <v>48</v>
      </c>
      <c r="F9" s="4">
        <v>42926</v>
      </c>
      <c r="G9">
        <v>3</v>
      </c>
      <c r="H9" t="s">
        <v>217</v>
      </c>
    </row>
    <row r="10" spans="1:9">
      <c r="A10">
        <v>102</v>
      </c>
      <c r="B10" t="s">
        <v>226</v>
      </c>
      <c r="C10" t="s">
        <v>215</v>
      </c>
      <c r="E10" t="s">
        <v>230</v>
      </c>
      <c r="F10" s="4">
        <v>42957</v>
      </c>
      <c r="G10">
        <v>0.4</v>
      </c>
      <c r="H10" t="s">
        <v>217</v>
      </c>
    </row>
    <row r="11" spans="1:9">
      <c r="A11">
        <v>102</v>
      </c>
      <c r="B11" t="s">
        <v>226</v>
      </c>
      <c r="C11" t="s">
        <v>215</v>
      </c>
      <c r="E11" t="s">
        <v>228</v>
      </c>
      <c r="F11" s="4">
        <v>42957</v>
      </c>
      <c r="G11">
        <v>0.9</v>
      </c>
      <c r="H11" t="s">
        <v>217</v>
      </c>
    </row>
    <row r="12" spans="1:9">
      <c r="A12">
        <v>104</v>
      </c>
      <c r="B12" t="s">
        <v>204</v>
      </c>
      <c r="C12" t="s">
        <v>215</v>
      </c>
      <c r="E12" t="s">
        <v>48</v>
      </c>
      <c r="F12" s="4">
        <v>42957</v>
      </c>
      <c r="G12">
        <v>3.5</v>
      </c>
      <c r="H12" t="s">
        <v>217</v>
      </c>
    </row>
    <row r="13" spans="1:9">
      <c r="A13">
        <v>104</v>
      </c>
      <c r="B13" t="s">
        <v>204</v>
      </c>
      <c r="C13" t="s">
        <v>215</v>
      </c>
      <c r="E13" t="s">
        <v>48</v>
      </c>
      <c r="F13" s="4">
        <v>42988</v>
      </c>
      <c r="G13">
        <v>3</v>
      </c>
      <c r="H13" t="s">
        <v>217</v>
      </c>
    </row>
    <row r="14" spans="1:9">
      <c r="A14">
        <v>102</v>
      </c>
      <c r="B14" t="s">
        <v>226</v>
      </c>
      <c r="C14" t="s">
        <v>5</v>
      </c>
      <c r="E14" t="s">
        <v>228</v>
      </c>
      <c r="F14" s="4">
        <v>43043</v>
      </c>
      <c r="G14">
        <v>30</v>
      </c>
      <c r="H14" t="s">
        <v>229</v>
      </c>
    </row>
    <row r="15" spans="1:9">
      <c r="A15">
        <v>102</v>
      </c>
      <c r="B15" t="s">
        <v>226</v>
      </c>
      <c r="C15" t="s">
        <v>5</v>
      </c>
      <c r="E15" t="s">
        <v>230</v>
      </c>
      <c r="F15" s="4">
        <v>43043</v>
      </c>
      <c r="G15">
        <v>20</v>
      </c>
      <c r="H15" t="s">
        <v>229</v>
      </c>
    </row>
    <row r="16" spans="1:9">
      <c r="A16">
        <v>102</v>
      </c>
      <c r="B16" t="s">
        <v>226</v>
      </c>
      <c r="C16" t="s">
        <v>234</v>
      </c>
      <c r="D16" t="s">
        <v>235</v>
      </c>
      <c r="E16" t="s">
        <v>228</v>
      </c>
      <c r="F16" s="4">
        <v>43079</v>
      </c>
      <c r="G16">
        <v>15</v>
      </c>
      <c r="H16" t="s">
        <v>236</v>
      </c>
      <c r="I16" t="s">
        <v>164</v>
      </c>
    </row>
    <row r="17" spans="1:9">
      <c r="A17">
        <v>102</v>
      </c>
      <c r="B17" t="s">
        <v>226</v>
      </c>
      <c r="C17" t="s">
        <v>234</v>
      </c>
      <c r="D17" t="s">
        <v>235</v>
      </c>
      <c r="E17" t="s">
        <v>230</v>
      </c>
      <c r="F17" s="4">
        <v>43079</v>
      </c>
      <c r="G17">
        <v>10</v>
      </c>
      <c r="H17" t="s">
        <v>236</v>
      </c>
      <c r="I17" t="s">
        <v>164</v>
      </c>
    </row>
    <row r="18" spans="1:9">
      <c r="A18">
        <v>104</v>
      </c>
      <c r="B18" t="s">
        <v>204</v>
      </c>
      <c r="C18" t="s">
        <v>5</v>
      </c>
      <c r="E18" t="s">
        <v>231</v>
      </c>
      <c r="F18" s="4">
        <v>43107</v>
      </c>
      <c r="G18">
        <v>90</v>
      </c>
      <c r="H18" t="s">
        <v>229</v>
      </c>
    </row>
    <row r="19" spans="1:9">
      <c r="A19">
        <v>104</v>
      </c>
      <c r="B19" t="s">
        <v>204</v>
      </c>
      <c r="C19" t="s">
        <v>5</v>
      </c>
      <c r="E19" t="s">
        <v>232</v>
      </c>
      <c r="F19" s="4">
        <v>43108</v>
      </c>
      <c r="G19">
        <v>60</v>
      </c>
      <c r="H19" t="s">
        <v>229</v>
      </c>
    </row>
    <row r="20" spans="1:9">
      <c r="A20">
        <v>104</v>
      </c>
      <c r="B20" t="s">
        <v>204</v>
      </c>
      <c r="C20" t="s">
        <v>5</v>
      </c>
      <c r="E20" t="s">
        <v>233</v>
      </c>
      <c r="F20" s="4">
        <v>43108</v>
      </c>
      <c r="G20">
        <v>40</v>
      </c>
      <c r="H20" t="s">
        <v>229</v>
      </c>
    </row>
    <row r="21" spans="1:9">
      <c r="A21">
        <v>107</v>
      </c>
      <c r="B21" t="s">
        <v>207</v>
      </c>
      <c r="C21" t="s">
        <v>227</v>
      </c>
      <c r="E21" t="s">
        <v>237</v>
      </c>
      <c r="F21" s="4">
        <v>43110</v>
      </c>
      <c r="G21">
        <v>500</v>
      </c>
      <c r="H21" t="s">
        <v>229</v>
      </c>
    </row>
    <row r="22" spans="1:9">
      <c r="A22">
        <v>107</v>
      </c>
      <c r="B22" t="s">
        <v>207</v>
      </c>
      <c r="C22" t="s">
        <v>227</v>
      </c>
      <c r="E22" t="s">
        <v>238</v>
      </c>
      <c r="F22" s="4">
        <v>43111</v>
      </c>
      <c r="G22">
        <v>700</v>
      </c>
      <c r="H22" t="s">
        <v>229</v>
      </c>
    </row>
    <row r="23" spans="1:9">
      <c r="A23">
        <v>104</v>
      </c>
      <c r="B23" t="s">
        <v>204</v>
      </c>
      <c r="C23" t="s">
        <v>234</v>
      </c>
      <c r="D23" t="s">
        <v>235</v>
      </c>
      <c r="E23" t="s">
        <v>231</v>
      </c>
      <c r="F23" s="4">
        <v>43137</v>
      </c>
      <c r="G23">
        <v>10</v>
      </c>
      <c r="H23" t="s">
        <v>236</v>
      </c>
      <c r="I23" t="s">
        <v>171</v>
      </c>
    </row>
    <row r="24" spans="1:9">
      <c r="A24">
        <v>104</v>
      </c>
      <c r="B24" t="s">
        <v>204</v>
      </c>
      <c r="C24" t="s">
        <v>234</v>
      </c>
      <c r="D24" t="s">
        <v>235</v>
      </c>
      <c r="E24" t="s">
        <v>232</v>
      </c>
      <c r="F24" s="4">
        <v>43137</v>
      </c>
      <c r="G24">
        <v>6</v>
      </c>
      <c r="H24" t="s">
        <v>236</v>
      </c>
      <c r="I24" t="s">
        <v>171</v>
      </c>
    </row>
    <row r="25" spans="1:9">
      <c r="A25">
        <v>104</v>
      </c>
      <c r="B25" t="s">
        <v>204</v>
      </c>
      <c r="C25" t="s">
        <v>234</v>
      </c>
      <c r="D25" t="s">
        <v>235</v>
      </c>
      <c r="E25" t="s">
        <v>233</v>
      </c>
      <c r="F25" s="4">
        <v>43137</v>
      </c>
      <c r="G25">
        <v>5</v>
      </c>
      <c r="H25" t="s">
        <v>236</v>
      </c>
      <c r="I25" t="s">
        <v>171</v>
      </c>
    </row>
    <row r="26" spans="1:9">
      <c r="A26">
        <v>102</v>
      </c>
      <c r="B26" t="s">
        <v>226</v>
      </c>
      <c r="C26" t="s">
        <v>215</v>
      </c>
      <c r="E26" t="s">
        <v>230</v>
      </c>
      <c r="F26" s="4">
        <v>43284</v>
      </c>
      <c r="G26">
        <v>1</v>
      </c>
      <c r="H26" t="s">
        <v>217</v>
      </c>
    </row>
    <row r="27" spans="1:9">
      <c r="A27">
        <v>102</v>
      </c>
      <c r="B27" t="s">
        <v>226</v>
      </c>
      <c r="C27" t="s">
        <v>215</v>
      </c>
      <c r="E27" t="s">
        <v>228</v>
      </c>
      <c r="F27" s="4">
        <v>43284</v>
      </c>
      <c r="G27">
        <v>1.5</v>
      </c>
      <c r="H27" t="s">
        <v>217</v>
      </c>
    </row>
    <row r="28" spans="1:9">
      <c r="A28">
        <v>104</v>
      </c>
      <c r="B28" t="s">
        <v>204</v>
      </c>
      <c r="C28" t="s">
        <v>215</v>
      </c>
      <c r="E28" t="s">
        <v>48</v>
      </c>
      <c r="F28" s="4">
        <v>43291</v>
      </c>
      <c r="G28">
        <v>3.5</v>
      </c>
      <c r="H28" t="s">
        <v>217</v>
      </c>
    </row>
    <row r="29" spans="1:9">
      <c r="A29">
        <v>107</v>
      </c>
      <c r="B29" t="s">
        <v>207</v>
      </c>
      <c r="C29" t="s">
        <v>215</v>
      </c>
      <c r="E29" t="s">
        <v>139</v>
      </c>
      <c r="F29" s="4">
        <v>43291</v>
      </c>
      <c r="G29">
        <v>6</v>
      </c>
      <c r="H29" t="s">
        <v>217</v>
      </c>
    </row>
    <row r="30" spans="1:9">
      <c r="A30">
        <v>102</v>
      </c>
      <c r="B30" t="s">
        <v>226</v>
      </c>
      <c r="C30" t="s">
        <v>215</v>
      </c>
      <c r="E30" t="s">
        <v>230</v>
      </c>
      <c r="F30" s="4">
        <v>43322</v>
      </c>
      <c r="G30">
        <v>1</v>
      </c>
      <c r="H30" t="s">
        <v>217</v>
      </c>
    </row>
    <row r="31" spans="1:9">
      <c r="A31">
        <v>102</v>
      </c>
      <c r="B31" t="s">
        <v>226</v>
      </c>
      <c r="C31" t="s">
        <v>215</v>
      </c>
      <c r="E31" t="s">
        <v>228</v>
      </c>
      <c r="F31" s="4">
        <v>43322</v>
      </c>
      <c r="G31">
        <v>1.5</v>
      </c>
      <c r="H31" t="s">
        <v>217</v>
      </c>
    </row>
    <row r="32" spans="1:9">
      <c r="A32">
        <v>104</v>
      </c>
      <c r="B32" t="s">
        <v>204</v>
      </c>
      <c r="C32" t="s">
        <v>215</v>
      </c>
      <c r="E32" t="s">
        <v>48</v>
      </c>
      <c r="F32" s="4">
        <v>43322</v>
      </c>
      <c r="G32">
        <v>4</v>
      </c>
      <c r="H32" t="s">
        <v>217</v>
      </c>
    </row>
    <row r="33" spans="1:9">
      <c r="A33">
        <v>107</v>
      </c>
      <c r="B33" t="s">
        <v>207</v>
      </c>
      <c r="C33" t="s">
        <v>215</v>
      </c>
      <c r="E33" t="s">
        <v>139</v>
      </c>
      <c r="F33" s="4">
        <v>43323</v>
      </c>
      <c r="G33">
        <v>7</v>
      </c>
      <c r="H33" t="s">
        <v>217</v>
      </c>
    </row>
    <row r="34" spans="1:9">
      <c r="A34">
        <v>104</v>
      </c>
      <c r="B34" t="s">
        <v>204</v>
      </c>
      <c r="C34" t="s">
        <v>215</v>
      </c>
      <c r="E34" t="s">
        <v>48</v>
      </c>
      <c r="F34" s="4">
        <v>43345</v>
      </c>
      <c r="G34">
        <v>4</v>
      </c>
      <c r="H34" t="s">
        <v>217</v>
      </c>
    </row>
    <row r="35" spans="1:9">
      <c r="A35">
        <v>104</v>
      </c>
      <c r="B35" t="s">
        <v>204</v>
      </c>
      <c r="C35" t="s">
        <v>215</v>
      </c>
      <c r="E35" t="s">
        <v>48</v>
      </c>
      <c r="F35" s="4">
        <v>43353</v>
      </c>
      <c r="G35">
        <v>4</v>
      </c>
      <c r="H35" t="s">
        <v>217</v>
      </c>
    </row>
    <row r="36" spans="1:9">
      <c r="A36">
        <v>102</v>
      </c>
      <c r="B36" t="s">
        <v>226</v>
      </c>
      <c r="C36" t="s">
        <v>5</v>
      </c>
      <c r="E36" t="s">
        <v>228</v>
      </c>
      <c r="F36" s="4">
        <v>43421</v>
      </c>
      <c r="G36">
        <v>30</v>
      </c>
      <c r="H36" t="s">
        <v>229</v>
      </c>
    </row>
    <row r="37" spans="1:9">
      <c r="A37">
        <v>102</v>
      </c>
      <c r="B37" t="s">
        <v>226</v>
      </c>
      <c r="C37" t="s">
        <v>5</v>
      </c>
      <c r="E37" t="s">
        <v>230</v>
      </c>
      <c r="F37" s="4">
        <v>43421</v>
      </c>
      <c r="G37">
        <v>20</v>
      </c>
      <c r="H37" t="s">
        <v>229</v>
      </c>
    </row>
    <row r="38" spans="1:9">
      <c r="A38">
        <v>104</v>
      </c>
      <c r="B38" t="s">
        <v>204</v>
      </c>
      <c r="C38" t="s">
        <v>227</v>
      </c>
      <c r="E38" t="s">
        <v>233</v>
      </c>
      <c r="F38" s="4">
        <v>43444</v>
      </c>
      <c r="G38">
        <v>30</v>
      </c>
      <c r="H38" t="s">
        <v>229</v>
      </c>
    </row>
    <row r="39" spans="1:9">
      <c r="A39">
        <v>107</v>
      </c>
      <c r="B39" t="s">
        <v>207</v>
      </c>
      <c r="C39" t="s">
        <v>5</v>
      </c>
      <c r="E39" t="s">
        <v>237</v>
      </c>
      <c r="F39" s="4">
        <v>43450</v>
      </c>
      <c r="G39">
        <v>500</v>
      </c>
      <c r="H39" t="s">
        <v>229</v>
      </c>
    </row>
    <row r="40" spans="1:9">
      <c r="A40">
        <v>107</v>
      </c>
      <c r="B40" t="s">
        <v>207</v>
      </c>
      <c r="C40" t="s">
        <v>5</v>
      </c>
      <c r="E40" t="s">
        <v>238</v>
      </c>
      <c r="F40" s="4">
        <v>43452</v>
      </c>
      <c r="G40">
        <v>700</v>
      </c>
      <c r="H40" t="s">
        <v>229</v>
      </c>
    </row>
    <row r="41" spans="1:9">
      <c r="A41">
        <v>104</v>
      </c>
      <c r="B41" t="s">
        <v>204</v>
      </c>
      <c r="C41" t="s">
        <v>5</v>
      </c>
      <c r="E41" t="s">
        <v>231</v>
      </c>
      <c r="F41" s="4">
        <v>43472</v>
      </c>
      <c r="G41">
        <v>90</v>
      </c>
      <c r="H41" t="s">
        <v>229</v>
      </c>
    </row>
    <row r="42" spans="1:9">
      <c r="A42">
        <v>104</v>
      </c>
      <c r="B42" t="s">
        <v>204</v>
      </c>
      <c r="C42" t="s">
        <v>5</v>
      </c>
      <c r="E42" t="s">
        <v>232</v>
      </c>
      <c r="F42" s="4">
        <v>43473</v>
      </c>
      <c r="G42">
        <v>60</v>
      </c>
      <c r="H42" t="s">
        <v>229</v>
      </c>
    </row>
    <row r="43" spans="1:9">
      <c r="A43">
        <v>104</v>
      </c>
      <c r="B43" t="s">
        <v>204</v>
      </c>
      <c r="C43" t="s">
        <v>5</v>
      </c>
      <c r="E43" t="s">
        <v>233</v>
      </c>
      <c r="F43" s="4">
        <v>43473</v>
      </c>
      <c r="G43">
        <v>40</v>
      </c>
      <c r="H43" t="s">
        <v>229</v>
      </c>
    </row>
    <row r="44" spans="1:9">
      <c r="A44">
        <v>107</v>
      </c>
      <c r="B44" t="s">
        <v>207</v>
      </c>
      <c r="C44" t="s">
        <v>239</v>
      </c>
      <c r="E44" t="s">
        <v>237</v>
      </c>
      <c r="F44" s="4">
        <v>43485</v>
      </c>
      <c r="G44">
        <v>2</v>
      </c>
      <c r="H44" t="s">
        <v>236</v>
      </c>
      <c r="I44" t="s">
        <v>155</v>
      </c>
    </row>
    <row r="45" spans="1:9">
      <c r="A45">
        <v>107</v>
      </c>
      <c r="B45" t="s">
        <v>207</v>
      </c>
      <c r="C45" t="s">
        <v>239</v>
      </c>
      <c r="E45" t="s">
        <v>238</v>
      </c>
      <c r="F45" s="4">
        <v>43485</v>
      </c>
      <c r="G45">
        <v>2.5</v>
      </c>
      <c r="H45" t="s">
        <v>236</v>
      </c>
      <c r="I45" t="s">
        <v>155</v>
      </c>
    </row>
    <row r="46" spans="1:9">
      <c r="A46">
        <v>104</v>
      </c>
      <c r="B46" t="s">
        <v>204</v>
      </c>
      <c r="C46" t="s">
        <v>234</v>
      </c>
      <c r="D46" t="s">
        <v>235</v>
      </c>
      <c r="E46" t="s">
        <v>231</v>
      </c>
      <c r="F46" s="4">
        <v>43502</v>
      </c>
      <c r="G46">
        <v>10</v>
      </c>
      <c r="H46" t="s">
        <v>236</v>
      </c>
      <c r="I46" t="s">
        <v>171</v>
      </c>
    </row>
    <row r="47" spans="1:9">
      <c r="A47">
        <v>104</v>
      </c>
      <c r="B47" t="s">
        <v>204</v>
      </c>
      <c r="C47" t="s">
        <v>234</v>
      </c>
      <c r="D47" t="s">
        <v>235</v>
      </c>
      <c r="E47" t="s">
        <v>232</v>
      </c>
      <c r="F47" s="4">
        <v>43502</v>
      </c>
      <c r="G47">
        <v>5</v>
      </c>
      <c r="H47" t="s">
        <v>236</v>
      </c>
      <c r="I47" t="s">
        <v>171</v>
      </c>
    </row>
    <row r="48" spans="1:9">
      <c r="A48">
        <v>104</v>
      </c>
      <c r="B48" t="s">
        <v>204</v>
      </c>
      <c r="C48" t="s">
        <v>234</v>
      </c>
      <c r="D48" t="s">
        <v>235</v>
      </c>
      <c r="E48" t="s">
        <v>233</v>
      </c>
      <c r="F48" s="4">
        <v>43502</v>
      </c>
      <c r="G48">
        <v>7</v>
      </c>
      <c r="H48" t="s">
        <v>236</v>
      </c>
      <c r="I48" t="s">
        <v>171</v>
      </c>
    </row>
    <row r="49" spans="1:9">
      <c r="A49">
        <v>102</v>
      </c>
      <c r="B49" t="s">
        <v>226</v>
      </c>
      <c r="C49" t="s">
        <v>215</v>
      </c>
      <c r="E49" t="s">
        <v>230</v>
      </c>
      <c r="F49" s="4">
        <v>43649</v>
      </c>
      <c r="G49">
        <v>1</v>
      </c>
      <c r="H49" t="s">
        <v>217</v>
      </c>
    </row>
    <row r="50" spans="1:9">
      <c r="A50">
        <v>102</v>
      </c>
      <c r="B50" t="s">
        <v>226</v>
      </c>
      <c r="C50" t="s">
        <v>215</v>
      </c>
      <c r="E50" t="s">
        <v>228</v>
      </c>
      <c r="F50" s="4">
        <v>43649</v>
      </c>
      <c r="G50">
        <v>1.5</v>
      </c>
      <c r="H50" t="s">
        <v>217</v>
      </c>
    </row>
    <row r="51" spans="1:9">
      <c r="A51">
        <v>104</v>
      </c>
      <c r="B51" t="s">
        <v>204</v>
      </c>
      <c r="C51" t="s">
        <v>215</v>
      </c>
      <c r="E51" t="s">
        <v>48</v>
      </c>
      <c r="F51" s="4">
        <v>43649</v>
      </c>
      <c r="G51">
        <v>4</v>
      </c>
      <c r="H51" t="s">
        <v>217</v>
      </c>
    </row>
    <row r="52" spans="1:9">
      <c r="A52">
        <v>107</v>
      </c>
      <c r="B52" t="s">
        <v>207</v>
      </c>
      <c r="C52" t="s">
        <v>215</v>
      </c>
      <c r="E52" t="s">
        <v>139</v>
      </c>
      <c r="F52" s="4">
        <v>43656</v>
      </c>
      <c r="G52">
        <v>6</v>
      </c>
      <c r="H52" t="s">
        <v>217</v>
      </c>
    </row>
    <row r="53" spans="1:9">
      <c r="A53">
        <v>102</v>
      </c>
      <c r="B53" t="s">
        <v>226</v>
      </c>
      <c r="C53" t="s">
        <v>215</v>
      </c>
      <c r="E53" t="s">
        <v>230</v>
      </c>
      <c r="F53" s="4">
        <v>43687</v>
      </c>
      <c r="G53">
        <v>1</v>
      </c>
      <c r="H53" t="s">
        <v>217</v>
      </c>
    </row>
    <row r="54" spans="1:9">
      <c r="A54">
        <v>102</v>
      </c>
      <c r="B54" t="s">
        <v>226</v>
      </c>
      <c r="C54" t="s">
        <v>215</v>
      </c>
      <c r="E54" t="s">
        <v>228</v>
      </c>
      <c r="F54" s="4">
        <v>43687</v>
      </c>
      <c r="G54">
        <v>1.5</v>
      </c>
      <c r="H54" t="s">
        <v>217</v>
      </c>
    </row>
    <row r="55" spans="1:9">
      <c r="A55">
        <v>104</v>
      </c>
      <c r="B55" t="s">
        <v>204</v>
      </c>
      <c r="C55" t="s">
        <v>215</v>
      </c>
      <c r="E55" t="s">
        <v>48</v>
      </c>
      <c r="F55" s="4">
        <v>43687</v>
      </c>
      <c r="G55">
        <v>4.5</v>
      </c>
      <c r="H55" t="s">
        <v>217</v>
      </c>
    </row>
    <row r="56" spans="1:9">
      <c r="A56">
        <v>107</v>
      </c>
      <c r="B56" t="s">
        <v>207</v>
      </c>
      <c r="C56" t="s">
        <v>215</v>
      </c>
      <c r="E56" t="s">
        <v>139</v>
      </c>
      <c r="F56" s="4">
        <v>43688</v>
      </c>
      <c r="G56">
        <v>7</v>
      </c>
      <c r="H56" t="s">
        <v>217</v>
      </c>
    </row>
    <row r="57" spans="1:9">
      <c r="A57">
        <v>102</v>
      </c>
      <c r="B57" t="s">
        <v>226</v>
      </c>
      <c r="C57" t="s">
        <v>5</v>
      </c>
      <c r="E57" t="s">
        <v>228</v>
      </c>
      <c r="F57" s="4">
        <v>43784</v>
      </c>
      <c r="G57">
        <v>30</v>
      </c>
      <c r="H57" t="s">
        <v>229</v>
      </c>
    </row>
    <row r="58" spans="1:9">
      <c r="A58">
        <v>102</v>
      </c>
      <c r="B58" t="s">
        <v>226</v>
      </c>
      <c r="C58" t="s">
        <v>5</v>
      </c>
      <c r="E58" t="s">
        <v>230</v>
      </c>
      <c r="F58" s="4">
        <v>43784</v>
      </c>
      <c r="G58">
        <v>20</v>
      </c>
      <c r="H58" t="s">
        <v>229</v>
      </c>
    </row>
    <row r="59" spans="1:9">
      <c r="A59">
        <v>107</v>
      </c>
      <c r="B59" t="s">
        <v>207</v>
      </c>
      <c r="C59" t="s">
        <v>5</v>
      </c>
      <c r="E59" t="s">
        <v>237</v>
      </c>
      <c r="F59" s="4">
        <v>43815</v>
      </c>
      <c r="G59">
        <v>500</v>
      </c>
      <c r="H59" t="s">
        <v>229</v>
      </c>
    </row>
    <row r="60" spans="1:9">
      <c r="A60">
        <v>107</v>
      </c>
      <c r="B60" t="s">
        <v>207</v>
      </c>
      <c r="C60" t="s">
        <v>5</v>
      </c>
      <c r="E60" t="s">
        <v>238</v>
      </c>
      <c r="F60" s="4">
        <v>43817</v>
      </c>
      <c r="G60">
        <v>700</v>
      </c>
      <c r="H60" t="s">
        <v>229</v>
      </c>
    </row>
    <row r="61" spans="1:9">
      <c r="A61">
        <v>107</v>
      </c>
      <c r="B61" t="s">
        <v>207</v>
      </c>
      <c r="C61" t="s">
        <v>239</v>
      </c>
      <c r="E61" t="s">
        <v>237</v>
      </c>
      <c r="F61" s="4">
        <v>43850</v>
      </c>
      <c r="G61">
        <v>2</v>
      </c>
      <c r="H61" t="s">
        <v>236</v>
      </c>
      <c r="I61" t="s">
        <v>155</v>
      </c>
    </row>
    <row r="62" spans="1:9">
      <c r="A62">
        <v>107</v>
      </c>
      <c r="B62" t="s">
        <v>207</v>
      </c>
      <c r="C62" t="s">
        <v>239</v>
      </c>
      <c r="E62" t="s">
        <v>238</v>
      </c>
      <c r="F62" s="4">
        <v>43850</v>
      </c>
      <c r="G62">
        <v>2.5</v>
      </c>
      <c r="H62" t="s">
        <v>236</v>
      </c>
      <c r="I62" t="s">
        <v>155</v>
      </c>
    </row>
    <row r="63" spans="1:9">
      <c r="A63">
        <v>106</v>
      </c>
      <c r="B63" t="s">
        <v>240</v>
      </c>
      <c r="C63" t="s">
        <v>241</v>
      </c>
      <c r="E63" t="s">
        <v>242</v>
      </c>
      <c r="F63" s="4">
        <v>43902</v>
      </c>
      <c r="G63">
        <v>0.9</v>
      </c>
      <c r="H63" t="s">
        <v>236</v>
      </c>
    </row>
    <row r="64" spans="1:9">
      <c r="A64">
        <v>103</v>
      </c>
      <c r="B64" t="s">
        <v>203</v>
      </c>
      <c r="C64" t="s">
        <v>234</v>
      </c>
      <c r="D64" t="s">
        <v>235</v>
      </c>
      <c r="F64" s="4">
        <v>43920</v>
      </c>
      <c r="G64">
        <v>600</v>
      </c>
      <c r="H64" t="s">
        <v>236</v>
      </c>
      <c r="I64" t="s">
        <v>184</v>
      </c>
    </row>
    <row r="65" spans="1:8">
      <c r="A65">
        <v>103</v>
      </c>
      <c r="B65" t="s">
        <v>203</v>
      </c>
      <c r="C65" t="s">
        <v>241</v>
      </c>
      <c r="E65" t="s">
        <v>243</v>
      </c>
      <c r="F65" s="4">
        <v>43926</v>
      </c>
      <c r="G65">
        <v>1.2</v>
      </c>
      <c r="H65" t="s">
        <v>201</v>
      </c>
    </row>
    <row r="66" spans="1:8">
      <c r="A66">
        <v>106</v>
      </c>
      <c r="B66" t="s">
        <v>240</v>
      </c>
      <c r="C66" t="s">
        <v>7</v>
      </c>
      <c r="E66" t="s">
        <v>242</v>
      </c>
      <c r="F66" s="4">
        <v>43956</v>
      </c>
      <c r="G66">
        <v>2200</v>
      </c>
      <c r="H66" t="s">
        <v>236</v>
      </c>
    </row>
    <row r="67" spans="1:8">
      <c r="A67">
        <v>106</v>
      </c>
      <c r="B67" t="s">
        <v>240</v>
      </c>
      <c r="C67" t="s">
        <v>7</v>
      </c>
      <c r="E67" t="s">
        <v>242</v>
      </c>
      <c r="F67" s="4">
        <v>43966</v>
      </c>
      <c r="G67">
        <v>1400</v>
      </c>
      <c r="H67" t="s">
        <v>236</v>
      </c>
    </row>
    <row r="68" spans="1:8">
      <c r="A68">
        <v>106</v>
      </c>
      <c r="B68" t="s">
        <v>240</v>
      </c>
      <c r="C68" t="s">
        <v>241</v>
      </c>
      <c r="E68" t="s">
        <v>244</v>
      </c>
      <c r="F68" s="4">
        <v>43984</v>
      </c>
      <c r="G68">
        <v>0.6</v>
      </c>
      <c r="H68" t="s">
        <v>236</v>
      </c>
    </row>
    <row r="69" spans="1:8">
      <c r="A69">
        <v>102</v>
      </c>
      <c r="B69" t="s">
        <v>226</v>
      </c>
      <c r="C69" t="s">
        <v>215</v>
      </c>
      <c r="E69" t="s">
        <v>230</v>
      </c>
      <c r="F69" s="4">
        <v>44015</v>
      </c>
      <c r="G69">
        <v>1</v>
      </c>
      <c r="H69" t="s">
        <v>217</v>
      </c>
    </row>
    <row r="70" spans="1:8">
      <c r="A70">
        <v>102</v>
      </c>
      <c r="B70" t="s">
        <v>226</v>
      </c>
      <c r="C70" t="s">
        <v>215</v>
      </c>
      <c r="E70" t="s">
        <v>228</v>
      </c>
      <c r="F70" s="4">
        <v>44015</v>
      </c>
      <c r="G70">
        <v>1.5</v>
      </c>
      <c r="H70" t="s">
        <v>217</v>
      </c>
    </row>
    <row r="71" spans="1:8">
      <c r="A71">
        <v>107</v>
      </c>
      <c r="B71" t="s">
        <v>207</v>
      </c>
      <c r="C71" t="s">
        <v>215</v>
      </c>
      <c r="E71" t="s">
        <v>139</v>
      </c>
      <c r="F71" s="4">
        <v>44022</v>
      </c>
      <c r="G71">
        <v>6</v>
      </c>
      <c r="H71" t="s">
        <v>217</v>
      </c>
    </row>
    <row r="72" spans="1:8">
      <c r="A72">
        <v>103</v>
      </c>
      <c r="B72" t="s">
        <v>203</v>
      </c>
      <c r="C72" t="s">
        <v>215</v>
      </c>
      <c r="E72" t="s">
        <v>243</v>
      </c>
      <c r="F72" s="4">
        <v>44024</v>
      </c>
      <c r="G72">
        <v>15</v>
      </c>
      <c r="H72" t="s">
        <v>217</v>
      </c>
    </row>
    <row r="73" spans="1:8">
      <c r="A73">
        <v>106</v>
      </c>
      <c r="B73" t="s">
        <v>240</v>
      </c>
      <c r="C73" t="s">
        <v>215</v>
      </c>
      <c r="E73" t="s">
        <v>244</v>
      </c>
      <c r="F73" s="4">
        <v>44027</v>
      </c>
      <c r="G73">
        <v>2.5</v>
      </c>
      <c r="H73" t="s">
        <v>217</v>
      </c>
    </row>
    <row r="74" spans="1:8">
      <c r="A74">
        <v>103</v>
      </c>
      <c r="B74" t="s">
        <v>203</v>
      </c>
      <c r="C74" t="s">
        <v>215</v>
      </c>
      <c r="E74" t="s">
        <v>243</v>
      </c>
      <c r="F74" s="4">
        <v>44040</v>
      </c>
      <c r="G74">
        <v>15</v>
      </c>
      <c r="H74" t="s">
        <v>217</v>
      </c>
    </row>
    <row r="75" spans="1:8">
      <c r="A75">
        <v>102</v>
      </c>
      <c r="B75" t="s">
        <v>226</v>
      </c>
      <c r="C75" t="s">
        <v>215</v>
      </c>
      <c r="E75" t="s">
        <v>230</v>
      </c>
      <c r="F75" s="4">
        <v>44053</v>
      </c>
      <c r="G75">
        <v>1</v>
      </c>
      <c r="H75" t="s">
        <v>217</v>
      </c>
    </row>
    <row r="76" spans="1:8">
      <c r="A76">
        <v>102</v>
      </c>
      <c r="B76" t="s">
        <v>226</v>
      </c>
      <c r="C76" t="s">
        <v>215</v>
      </c>
      <c r="E76" t="s">
        <v>228</v>
      </c>
      <c r="F76" s="4">
        <v>44053</v>
      </c>
      <c r="G76">
        <v>1.5</v>
      </c>
      <c r="H76" t="s">
        <v>217</v>
      </c>
    </row>
    <row r="77" spans="1:8">
      <c r="A77">
        <v>103</v>
      </c>
      <c r="B77" t="s">
        <v>203</v>
      </c>
      <c r="C77" t="s">
        <v>215</v>
      </c>
      <c r="E77" t="s">
        <v>243</v>
      </c>
      <c r="F77" s="4">
        <v>44053</v>
      </c>
      <c r="G77">
        <v>15</v>
      </c>
      <c r="H77" t="s">
        <v>217</v>
      </c>
    </row>
    <row r="78" spans="1:8">
      <c r="A78">
        <v>107</v>
      </c>
      <c r="B78" t="s">
        <v>207</v>
      </c>
      <c r="C78" t="s">
        <v>215</v>
      </c>
      <c r="E78" t="s">
        <v>139</v>
      </c>
      <c r="F78" s="4">
        <v>44054</v>
      </c>
      <c r="G78">
        <v>7</v>
      </c>
      <c r="H78" t="s">
        <v>217</v>
      </c>
    </row>
    <row r="79" spans="1:8">
      <c r="A79">
        <v>106</v>
      </c>
      <c r="B79" t="s">
        <v>240</v>
      </c>
      <c r="C79" t="s">
        <v>215</v>
      </c>
      <c r="E79" t="s">
        <v>244</v>
      </c>
      <c r="F79" s="4">
        <v>44055</v>
      </c>
      <c r="G79">
        <v>3.5</v>
      </c>
      <c r="H79" t="s">
        <v>217</v>
      </c>
    </row>
    <row r="80" spans="1:8">
      <c r="A80">
        <v>103</v>
      </c>
      <c r="B80" t="s">
        <v>203</v>
      </c>
      <c r="C80" t="s">
        <v>7</v>
      </c>
      <c r="E80" t="s">
        <v>243</v>
      </c>
      <c r="F80" s="4">
        <v>44063</v>
      </c>
      <c r="G80">
        <v>3300</v>
      </c>
      <c r="H80" t="s">
        <v>236</v>
      </c>
    </row>
    <row r="81" spans="1:9">
      <c r="A81">
        <v>106</v>
      </c>
      <c r="B81" t="s">
        <v>240</v>
      </c>
      <c r="C81" t="s">
        <v>7</v>
      </c>
      <c r="E81" t="s">
        <v>244</v>
      </c>
      <c r="F81" s="4">
        <v>44071</v>
      </c>
      <c r="G81">
        <v>600</v>
      </c>
      <c r="H81" t="s">
        <v>236</v>
      </c>
    </row>
    <row r="82" spans="1:9">
      <c r="A82">
        <v>106</v>
      </c>
      <c r="B82" t="s">
        <v>240</v>
      </c>
      <c r="C82" t="s">
        <v>7</v>
      </c>
      <c r="E82" t="s">
        <v>244</v>
      </c>
      <c r="F82" s="4">
        <v>44081</v>
      </c>
      <c r="G82">
        <v>1800</v>
      </c>
      <c r="H82" t="s">
        <v>236</v>
      </c>
    </row>
    <row r="83" spans="1:9">
      <c r="A83">
        <v>106</v>
      </c>
      <c r="B83" t="s">
        <v>240</v>
      </c>
      <c r="C83" t="s">
        <v>241</v>
      </c>
      <c r="E83" t="s">
        <v>245</v>
      </c>
      <c r="F83" s="4">
        <v>44094</v>
      </c>
      <c r="G83">
        <v>0.6</v>
      </c>
      <c r="H83" t="s">
        <v>236</v>
      </c>
    </row>
    <row r="84" spans="1:9">
      <c r="A84">
        <v>101</v>
      </c>
      <c r="B84" t="s">
        <v>200</v>
      </c>
      <c r="C84" t="s">
        <v>241</v>
      </c>
      <c r="E84" t="s">
        <v>246</v>
      </c>
      <c r="F84" s="4">
        <v>44114</v>
      </c>
      <c r="G84">
        <v>36</v>
      </c>
      <c r="H84" t="s">
        <v>236</v>
      </c>
    </row>
    <row r="85" spans="1:9">
      <c r="A85">
        <v>103</v>
      </c>
      <c r="B85" t="s">
        <v>203</v>
      </c>
      <c r="C85" t="s">
        <v>241</v>
      </c>
      <c r="E85" t="s">
        <v>246</v>
      </c>
      <c r="F85" s="4">
        <v>44116</v>
      </c>
      <c r="G85">
        <v>1.3</v>
      </c>
      <c r="H85" t="s">
        <v>201</v>
      </c>
    </row>
    <row r="86" spans="1:9">
      <c r="A86">
        <v>102</v>
      </c>
      <c r="B86" t="s">
        <v>226</v>
      </c>
      <c r="C86" t="s">
        <v>5</v>
      </c>
      <c r="E86" t="s">
        <v>228</v>
      </c>
      <c r="F86" s="4">
        <v>44145</v>
      </c>
      <c r="G86">
        <v>30</v>
      </c>
      <c r="H86" t="s">
        <v>229</v>
      </c>
    </row>
    <row r="87" spans="1:9">
      <c r="A87">
        <v>102</v>
      </c>
      <c r="B87" t="s">
        <v>226</v>
      </c>
      <c r="C87" t="s">
        <v>5</v>
      </c>
      <c r="E87" t="s">
        <v>230</v>
      </c>
      <c r="F87" s="4">
        <v>44145</v>
      </c>
      <c r="G87">
        <v>20</v>
      </c>
      <c r="H87" t="s">
        <v>229</v>
      </c>
    </row>
    <row r="88" spans="1:9">
      <c r="A88">
        <v>106</v>
      </c>
      <c r="B88" t="s">
        <v>240</v>
      </c>
      <c r="C88" t="s">
        <v>7</v>
      </c>
      <c r="E88" t="s">
        <v>245</v>
      </c>
      <c r="F88" s="4">
        <v>44150</v>
      </c>
      <c r="G88">
        <v>600</v>
      </c>
      <c r="H88" t="s">
        <v>236</v>
      </c>
    </row>
    <row r="89" spans="1:9">
      <c r="A89">
        <v>104</v>
      </c>
      <c r="B89" t="s">
        <v>204</v>
      </c>
      <c r="C89" t="s">
        <v>5</v>
      </c>
      <c r="E89" t="s">
        <v>233</v>
      </c>
      <c r="F89" s="4">
        <v>44170</v>
      </c>
      <c r="G89">
        <v>70</v>
      </c>
      <c r="H89" t="s">
        <v>229</v>
      </c>
    </row>
    <row r="90" spans="1:9">
      <c r="A90">
        <v>104</v>
      </c>
      <c r="B90" t="s">
        <v>204</v>
      </c>
      <c r="C90" t="s">
        <v>5</v>
      </c>
      <c r="E90" t="s">
        <v>231</v>
      </c>
      <c r="F90" s="4">
        <v>44170</v>
      </c>
      <c r="G90">
        <v>50</v>
      </c>
      <c r="H90" t="s">
        <v>229</v>
      </c>
    </row>
    <row r="91" spans="1:9">
      <c r="A91">
        <v>102</v>
      </c>
      <c r="B91" t="s">
        <v>226</v>
      </c>
      <c r="C91" t="s">
        <v>234</v>
      </c>
      <c r="D91" t="s">
        <v>235</v>
      </c>
      <c r="E91" t="s">
        <v>228</v>
      </c>
      <c r="F91" s="4">
        <v>44175</v>
      </c>
      <c r="G91">
        <v>10</v>
      </c>
      <c r="H91" t="s">
        <v>236</v>
      </c>
      <c r="I91" t="s">
        <v>164</v>
      </c>
    </row>
    <row r="92" spans="1:9">
      <c r="A92">
        <v>102</v>
      </c>
      <c r="B92" t="s">
        <v>226</v>
      </c>
      <c r="C92" t="s">
        <v>234</v>
      </c>
      <c r="D92" t="s">
        <v>235</v>
      </c>
      <c r="E92" t="s">
        <v>230</v>
      </c>
      <c r="F92" s="4">
        <v>44175</v>
      </c>
      <c r="G92">
        <v>7</v>
      </c>
      <c r="H92" t="s">
        <v>236</v>
      </c>
      <c r="I92" t="s">
        <v>164</v>
      </c>
    </row>
    <row r="93" spans="1:9">
      <c r="A93">
        <v>104</v>
      </c>
      <c r="B93" t="s">
        <v>204</v>
      </c>
      <c r="C93" t="s">
        <v>5</v>
      </c>
      <c r="E93" t="s">
        <v>231</v>
      </c>
      <c r="F93" s="4">
        <v>44180</v>
      </c>
      <c r="G93">
        <v>40</v>
      </c>
      <c r="H93" t="s">
        <v>229</v>
      </c>
    </row>
    <row r="94" spans="1:9">
      <c r="A94">
        <v>104</v>
      </c>
      <c r="B94" t="s">
        <v>204</v>
      </c>
      <c r="C94" t="s">
        <v>5</v>
      </c>
      <c r="E94" t="s">
        <v>232</v>
      </c>
      <c r="F94" s="4">
        <v>44180</v>
      </c>
      <c r="G94">
        <v>60</v>
      </c>
      <c r="H94" t="s">
        <v>229</v>
      </c>
    </row>
    <row r="95" spans="1:9">
      <c r="A95">
        <v>107</v>
      </c>
      <c r="B95" t="s">
        <v>207</v>
      </c>
      <c r="C95" t="s">
        <v>5</v>
      </c>
      <c r="E95" t="s">
        <v>237</v>
      </c>
      <c r="F95" s="4">
        <v>44181</v>
      </c>
      <c r="G95">
        <v>500</v>
      </c>
      <c r="H95" t="s">
        <v>229</v>
      </c>
    </row>
    <row r="96" spans="1:9">
      <c r="A96">
        <v>106</v>
      </c>
      <c r="B96" t="s">
        <v>240</v>
      </c>
      <c r="C96" t="s">
        <v>7</v>
      </c>
      <c r="E96" t="s">
        <v>245</v>
      </c>
      <c r="F96" s="4">
        <v>44183</v>
      </c>
      <c r="G96">
        <v>2500</v>
      </c>
      <c r="H96" t="s">
        <v>236</v>
      </c>
    </row>
    <row r="97" spans="1:9">
      <c r="A97">
        <v>107</v>
      </c>
      <c r="B97" t="s">
        <v>207</v>
      </c>
      <c r="C97" t="s">
        <v>5</v>
      </c>
      <c r="E97" t="s">
        <v>238</v>
      </c>
      <c r="F97" s="4">
        <v>44183</v>
      </c>
      <c r="G97">
        <v>700</v>
      </c>
      <c r="H97" t="s">
        <v>229</v>
      </c>
    </row>
    <row r="98" spans="1:9">
      <c r="A98">
        <v>106</v>
      </c>
      <c r="B98" t="s">
        <v>240</v>
      </c>
      <c r="C98" t="s">
        <v>7</v>
      </c>
      <c r="E98" t="s">
        <v>245</v>
      </c>
      <c r="F98" s="4">
        <v>44200</v>
      </c>
      <c r="G98">
        <v>2900</v>
      </c>
      <c r="H98" t="s">
        <v>236</v>
      </c>
    </row>
    <row r="99" spans="1:9">
      <c r="A99">
        <v>107</v>
      </c>
      <c r="B99" t="s">
        <v>207</v>
      </c>
      <c r="C99" t="s">
        <v>239</v>
      </c>
      <c r="E99" t="s">
        <v>237</v>
      </c>
      <c r="F99" s="4">
        <v>44216</v>
      </c>
      <c r="G99">
        <v>2</v>
      </c>
      <c r="H99" t="s">
        <v>236</v>
      </c>
      <c r="I99" t="s">
        <v>155</v>
      </c>
    </row>
    <row r="100" spans="1:9">
      <c r="A100">
        <v>107</v>
      </c>
      <c r="B100" t="s">
        <v>207</v>
      </c>
      <c r="C100" t="s">
        <v>239</v>
      </c>
      <c r="E100" t="s">
        <v>238</v>
      </c>
      <c r="F100" s="4">
        <v>44216</v>
      </c>
      <c r="G100">
        <v>2.5</v>
      </c>
      <c r="H100" t="s">
        <v>236</v>
      </c>
      <c r="I100" t="s">
        <v>155</v>
      </c>
    </row>
    <row r="101" spans="1:9">
      <c r="A101">
        <v>106</v>
      </c>
      <c r="B101" t="s">
        <v>240</v>
      </c>
      <c r="C101" t="s">
        <v>241</v>
      </c>
      <c r="E101" t="s">
        <v>247</v>
      </c>
      <c r="F101" s="4">
        <v>44265</v>
      </c>
      <c r="G101">
        <v>0.9</v>
      </c>
      <c r="H101" t="s">
        <v>236</v>
      </c>
    </row>
    <row r="102" spans="1:9">
      <c r="A102">
        <v>103</v>
      </c>
      <c r="B102" t="s">
        <v>203</v>
      </c>
      <c r="C102" t="s">
        <v>248</v>
      </c>
      <c r="E102" t="s">
        <v>246</v>
      </c>
      <c r="F102" s="4">
        <v>44269</v>
      </c>
      <c r="G102">
        <v>1.3</v>
      </c>
      <c r="H102" t="s">
        <v>201</v>
      </c>
    </row>
    <row r="103" spans="1:9">
      <c r="A103">
        <v>101</v>
      </c>
      <c r="B103" t="s">
        <v>200</v>
      </c>
      <c r="C103" t="s">
        <v>248</v>
      </c>
      <c r="E103" t="s">
        <v>246</v>
      </c>
      <c r="F103" s="4">
        <v>44285</v>
      </c>
      <c r="G103">
        <v>1.3</v>
      </c>
      <c r="H103" t="s">
        <v>201</v>
      </c>
    </row>
    <row r="104" spans="1:9">
      <c r="A104">
        <v>103</v>
      </c>
      <c r="B104" t="s">
        <v>203</v>
      </c>
      <c r="C104" t="s">
        <v>241</v>
      </c>
      <c r="E104" t="s">
        <v>243</v>
      </c>
      <c r="F104" s="4">
        <v>44289</v>
      </c>
      <c r="G104">
        <v>1.2</v>
      </c>
      <c r="H104" t="s">
        <v>201</v>
      </c>
    </row>
    <row r="105" spans="1:9">
      <c r="A105">
        <v>101</v>
      </c>
      <c r="B105" t="s">
        <v>200</v>
      </c>
      <c r="C105" t="s">
        <v>241</v>
      </c>
      <c r="E105" t="s">
        <v>249</v>
      </c>
      <c r="F105" s="4">
        <v>44301</v>
      </c>
      <c r="G105">
        <v>30</v>
      </c>
      <c r="H105" t="s">
        <v>236</v>
      </c>
    </row>
    <row r="106" spans="1:9">
      <c r="A106">
        <v>104</v>
      </c>
      <c r="B106" t="s">
        <v>204</v>
      </c>
      <c r="C106" t="s">
        <v>234</v>
      </c>
      <c r="D106" t="s">
        <v>250</v>
      </c>
      <c r="E106" t="s">
        <v>48</v>
      </c>
      <c r="F106" s="4">
        <v>44318</v>
      </c>
      <c r="G106">
        <v>10</v>
      </c>
      <c r="H106" t="s">
        <v>236</v>
      </c>
      <c r="I106" t="s">
        <v>172</v>
      </c>
    </row>
    <row r="107" spans="1:9">
      <c r="A107">
        <v>106</v>
      </c>
      <c r="B107" t="s">
        <v>240</v>
      </c>
      <c r="C107" t="s">
        <v>7</v>
      </c>
      <c r="E107" t="s">
        <v>247</v>
      </c>
      <c r="F107" s="4">
        <v>44321</v>
      </c>
      <c r="G107">
        <v>2200</v>
      </c>
      <c r="H107" t="s">
        <v>236</v>
      </c>
    </row>
    <row r="108" spans="1:9">
      <c r="A108">
        <v>106</v>
      </c>
      <c r="B108" t="s">
        <v>240</v>
      </c>
      <c r="C108" t="s">
        <v>7</v>
      </c>
      <c r="E108" t="s">
        <v>247</v>
      </c>
      <c r="F108" s="4">
        <v>44331</v>
      </c>
      <c r="G108">
        <v>1400</v>
      </c>
      <c r="H108" t="s">
        <v>236</v>
      </c>
    </row>
    <row r="109" spans="1:9">
      <c r="A109">
        <v>106</v>
      </c>
      <c r="B109" t="s">
        <v>240</v>
      </c>
      <c r="C109" t="s">
        <v>241</v>
      </c>
      <c r="E109" t="s">
        <v>251</v>
      </c>
      <c r="F109" s="4">
        <v>44349</v>
      </c>
      <c r="G109">
        <v>0.6</v>
      </c>
      <c r="H109" t="s">
        <v>236</v>
      </c>
    </row>
    <row r="110" spans="1:9">
      <c r="A110">
        <v>106</v>
      </c>
      <c r="B110" t="s">
        <v>240</v>
      </c>
      <c r="C110" t="s">
        <v>215</v>
      </c>
      <c r="E110" t="s">
        <v>251</v>
      </c>
      <c r="F110" s="4">
        <v>44367</v>
      </c>
      <c r="G110">
        <v>3</v>
      </c>
      <c r="H110" t="s">
        <v>217</v>
      </c>
    </row>
    <row r="111" spans="1:9">
      <c r="A111">
        <v>102</v>
      </c>
      <c r="B111" t="s">
        <v>226</v>
      </c>
      <c r="C111" t="s">
        <v>215</v>
      </c>
      <c r="E111" t="s">
        <v>230</v>
      </c>
      <c r="F111" s="4">
        <v>44380</v>
      </c>
      <c r="G111">
        <v>0.8</v>
      </c>
      <c r="H111" t="s">
        <v>217</v>
      </c>
    </row>
    <row r="112" spans="1:9">
      <c r="A112">
        <v>102</v>
      </c>
      <c r="B112" t="s">
        <v>226</v>
      </c>
      <c r="C112" t="s">
        <v>215</v>
      </c>
      <c r="E112" t="s">
        <v>228</v>
      </c>
      <c r="F112" s="4">
        <v>44380</v>
      </c>
      <c r="G112">
        <v>1.5</v>
      </c>
      <c r="H112" t="s">
        <v>217</v>
      </c>
    </row>
    <row r="113" spans="1:8">
      <c r="A113">
        <v>104</v>
      </c>
      <c r="B113" t="s">
        <v>204</v>
      </c>
      <c r="C113" t="s">
        <v>215</v>
      </c>
      <c r="E113" t="s">
        <v>48</v>
      </c>
      <c r="F113" s="4">
        <v>44382</v>
      </c>
      <c r="G113">
        <v>5</v>
      </c>
      <c r="H113" t="s">
        <v>217</v>
      </c>
    </row>
    <row r="114" spans="1:8">
      <c r="A114">
        <v>106</v>
      </c>
      <c r="B114" t="s">
        <v>240</v>
      </c>
      <c r="C114" t="s">
        <v>215</v>
      </c>
      <c r="E114" t="s">
        <v>251</v>
      </c>
      <c r="F114" s="4">
        <v>44384</v>
      </c>
      <c r="G114">
        <v>3</v>
      </c>
      <c r="H114" t="s">
        <v>217</v>
      </c>
    </row>
    <row r="115" spans="1:8">
      <c r="A115">
        <v>107</v>
      </c>
      <c r="B115" t="s">
        <v>207</v>
      </c>
      <c r="C115" t="s">
        <v>215</v>
      </c>
      <c r="E115" t="s">
        <v>139</v>
      </c>
      <c r="F115" s="4">
        <v>44387</v>
      </c>
      <c r="G115">
        <v>7</v>
      </c>
      <c r="H115" t="s">
        <v>217</v>
      </c>
    </row>
    <row r="116" spans="1:8">
      <c r="A116">
        <v>103</v>
      </c>
      <c r="B116" t="s">
        <v>203</v>
      </c>
      <c r="C116" t="s">
        <v>215</v>
      </c>
      <c r="E116" t="s">
        <v>243</v>
      </c>
      <c r="F116" s="4">
        <v>44389</v>
      </c>
      <c r="G116">
        <v>15</v>
      </c>
      <c r="H116" t="s">
        <v>217</v>
      </c>
    </row>
    <row r="117" spans="1:8">
      <c r="A117">
        <v>107</v>
      </c>
      <c r="B117" t="s">
        <v>207</v>
      </c>
      <c r="C117" t="s">
        <v>7</v>
      </c>
      <c r="E117" t="s">
        <v>237</v>
      </c>
      <c r="F117" s="4">
        <v>44392</v>
      </c>
      <c r="G117">
        <v>300</v>
      </c>
      <c r="H117" t="s">
        <v>236</v>
      </c>
    </row>
    <row r="118" spans="1:8">
      <c r="A118">
        <v>107</v>
      </c>
      <c r="B118" t="s">
        <v>207</v>
      </c>
      <c r="C118" t="s">
        <v>7</v>
      </c>
      <c r="E118" t="s">
        <v>237</v>
      </c>
      <c r="F118" s="4">
        <v>44397</v>
      </c>
      <c r="G118">
        <v>400</v>
      </c>
      <c r="H118" t="s">
        <v>236</v>
      </c>
    </row>
    <row r="119" spans="1:8">
      <c r="A119">
        <v>103</v>
      </c>
      <c r="B119" t="s">
        <v>203</v>
      </c>
      <c r="C119" t="s">
        <v>215</v>
      </c>
      <c r="E119" t="s">
        <v>243</v>
      </c>
      <c r="F119" s="4">
        <v>44401</v>
      </c>
      <c r="G119">
        <v>15</v>
      </c>
      <c r="H119" t="s">
        <v>217</v>
      </c>
    </row>
    <row r="120" spans="1:8">
      <c r="A120">
        <v>104</v>
      </c>
      <c r="B120" t="s">
        <v>204</v>
      </c>
      <c r="C120" t="s">
        <v>215</v>
      </c>
      <c r="E120" t="s">
        <v>48</v>
      </c>
      <c r="F120" s="4">
        <v>44407</v>
      </c>
      <c r="G120">
        <v>5.5</v>
      </c>
      <c r="H120" t="s">
        <v>217</v>
      </c>
    </row>
    <row r="121" spans="1:8">
      <c r="A121">
        <v>106</v>
      </c>
      <c r="B121" t="s">
        <v>240</v>
      </c>
      <c r="C121" t="s">
        <v>215</v>
      </c>
      <c r="E121" t="s">
        <v>251</v>
      </c>
      <c r="F121" s="4">
        <v>44407</v>
      </c>
      <c r="G121">
        <v>3.5</v>
      </c>
      <c r="H121" t="s">
        <v>217</v>
      </c>
    </row>
    <row r="122" spans="1:8">
      <c r="A122">
        <v>103</v>
      </c>
      <c r="B122" t="s">
        <v>203</v>
      </c>
      <c r="C122" t="s">
        <v>215</v>
      </c>
      <c r="E122" t="s">
        <v>243</v>
      </c>
      <c r="F122" s="4">
        <v>44415</v>
      </c>
      <c r="G122">
        <v>15</v>
      </c>
      <c r="H122" t="s">
        <v>217</v>
      </c>
    </row>
    <row r="123" spans="1:8">
      <c r="A123">
        <v>102</v>
      </c>
      <c r="B123" t="s">
        <v>226</v>
      </c>
      <c r="C123" t="s">
        <v>215</v>
      </c>
      <c r="E123" t="s">
        <v>230</v>
      </c>
      <c r="F123" s="4">
        <v>44418</v>
      </c>
      <c r="G123">
        <v>0.8</v>
      </c>
      <c r="H123" t="s">
        <v>217</v>
      </c>
    </row>
    <row r="124" spans="1:8">
      <c r="A124">
        <v>102</v>
      </c>
      <c r="B124" t="s">
        <v>226</v>
      </c>
      <c r="C124" t="s">
        <v>215</v>
      </c>
      <c r="E124" t="s">
        <v>228</v>
      </c>
      <c r="F124" s="4">
        <v>44418</v>
      </c>
      <c r="G124">
        <v>1.5</v>
      </c>
      <c r="H124" t="s">
        <v>217</v>
      </c>
    </row>
    <row r="125" spans="1:8">
      <c r="A125">
        <v>101</v>
      </c>
      <c r="B125" t="s">
        <v>200</v>
      </c>
      <c r="C125" t="s">
        <v>7</v>
      </c>
      <c r="E125" t="s">
        <v>249</v>
      </c>
      <c r="F125" s="4">
        <v>44420</v>
      </c>
      <c r="G125">
        <v>3300</v>
      </c>
      <c r="H125" t="s">
        <v>236</v>
      </c>
    </row>
    <row r="126" spans="1:8">
      <c r="A126">
        <v>106</v>
      </c>
      <c r="B126" t="s">
        <v>240</v>
      </c>
      <c r="C126" t="s">
        <v>215</v>
      </c>
      <c r="E126" t="s">
        <v>251</v>
      </c>
      <c r="F126" s="4">
        <v>44425</v>
      </c>
      <c r="G126">
        <v>3</v>
      </c>
      <c r="H126" t="s">
        <v>217</v>
      </c>
    </row>
    <row r="127" spans="1:8">
      <c r="A127">
        <v>104</v>
      </c>
      <c r="B127" t="s">
        <v>204</v>
      </c>
      <c r="C127" t="s">
        <v>7</v>
      </c>
      <c r="E127" t="s">
        <v>233</v>
      </c>
      <c r="F127" s="4">
        <v>44432</v>
      </c>
      <c r="G127">
        <v>900</v>
      </c>
      <c r="H127" t="s">
        <v>236</v>
      </c>
    </row>
    <row r="128" spans="1:8">
      <c r="A128">
        <v>103</v>
      </c>
      <c r="B128" t="s">
        <v>203</v>
      </c>
      <c r="C128" t="s">
        <v>7</v>
      </c>
      <c r="E128" t="s">
        <v>243</v>
      </c>
      <c r="F128" s="4">
        <v>44433</v>
      </c>
      <c r="G128">
        <v>3300</v>
      </c>
      <c r="H128" t="s">
        <v>236</v>
      </c>
    </row>
    <row r="129" spans="1:8">
      <c r="A129">
        <v>106</v>
      </c>
      <c r="B129" t="s">
        <v>240</v>
      </c>
      <c r="C129" t="s">
        <v>7</v>
      </c>
      <c r="E129" t="s">
        <v>251</v>
      </c>
      <c r="F129" s="4">
        <v>44436</v>
      </c>
      <c r="G129">
        <v>600</v>
      </c>
      <c r="H129" t="s">
        <v>236</v>
      </c>
    </row>
    <row r="130" spans="1:8">
      <c r="A130">
        <v>104</v>
      </c>
      <c r="B130" t="s">
        <v>204</v>
      </c>
      <c r="C130" t="s">
        <v>7</v>
      </c>
      <c r="E130" t="s">
        <v>233</v>
      </c>
      <c r="F130" s="4">
        <v>44444</v>
      </c>
      <c r="G130">
        <v>800</v>
      </c>
      <c r="H130" t="s">
        <v>236</v>
      </c>
    </row>
    <row r="131" spans="1:8">
      <c r="A131">
        <v>106</v>
      </c>
      <c r="B131" t="s">
        <v>240</v>
      </c>
      <c r="C131" t="s">
        <v>7</v>
      </c>
      <c r="E131" t="s">
        <v>251</v>
      </c>
      <c r="F131" s="4">
        <v>44446</v>
      </c>
      <c r="G131">
        <v>1800</v>
      </c>
      <c r="H131" t="s">
        <v>236</v>
      </c>
    </row>
    <row r="132" spans="1:8">
      <c r="A132">
        <v>104</v>
      </c>
      <c r="B132" t="s">
        <v>204</v>
      </c>
      <c r="C132" t="s">
        <v>7</v>
      </c>
      <c r="E132" t="s">
        <v>231</v>
      </c>
      <c r="F132" s="4">
        <v>44451</v>
      </c>
      <c r="G132">
        <v>800</v>
      </c>
      <c r="H132" t="s">
        <v>236</v>
      </c>
    </row>
    <row r="133" spans="1:8">
      <c r="A133">
        <v>106</v>
      </c>
      <c r="B133" t="s">
        <v>240</v>
      </c>
      <c r="C133" t="s">
        <v>241</v>
      </c>
      <c r="E133" t="s">
        <v>245</v>
      </c>
      <c r="F133" s="4">
        <v>44459</v>
      </c>
      <c r="G133">
        <v>0.6</v>
      </c>
      <c r="H133" t="s">
        <v>236</v>
      </c>
    </row>
    <row r="134" spans="1:8">
      <c r="A134">
        <v>104</v>
      </c>
      <c r="B134" t="s">
        <v>204</v>
      </c>
      <c r="C134" t="s">
        <v>7</v>
      </c>
      <c r="E134" t="s">
        <v>231</v>
      </c>
      <c r="F134" s="4">
        <v>44462</v>
      </c>
      <c r="G134">
        <v>1200</v>
      </c>
      <c r="H134" t="s">
        <v>236</v>
      </c>
    </row>
    <row r="135" spans="1:8">
      <c r="A135">
        <v>101</v>
      </c>
      <c r="B135" t="s">
        <v>200</v>
      </c>
      <c r="C135" t="s">
        <v>241</v>
      </c>
      <c r="E135" t="s">
        <v>246</v>
      </c>
      <c r="F135" s="4">
        <v>44472</v>
      </c>
      <c r="G135">
        <v>36</v>
      </c>
    </row>
    <row r="136" spans="1:8">
      <c r="A136">
        <v>103</v>
      </c>
      <c r="B136" t="s">
        <v>203</v>
      </c>
      <c r="C136" t="s">
        <v>241</v>
      </c>
      <c r="E136" t="s">
        <v>246</v>
      </c>
      <c r="F136" s="4">
        <v>44475</v>
      </c>
      <c r="G136">
        <v>1.3</v>
      </c>
      <c r="H136" t="s">
        <v>201</v>
      </c>
    </row>
    <row r="137" spans="1:8">
      <c r="A137">
        <v>104</v>
      </c>
      <c r="B137" t="s">
        <v>204</v>
      </c>
      <c r="C137" t="s">
        <v>7</v>
      </c>
      <c r="E137" t="s">
        <v>232</v>
      </c>
      <c r="F137" s="4">
        <v>44481</v>
      </c>
      <c r="G137">
        <v>950</v>
      </c>
      <c r="H137" t="s">
        <v>236</v>
      </c>
    </row>
    <row r="138" spans="1:8">
      <c r="A138">
        <v>104</v>
      </c>
      <c r="B138" t="s">
        <v>204</v>
      </c>
      <c r="C138" t="s">
        <v>7</v>
      </c>
      <c r="E138" t="s">
        <v>232</v>
      </c>
      <c r="F138" s="4">
        <v>44503</v>
      </c>
      <c r="G138">
        <v>750</v>
      </c>
      <c r="H138" t="s">
        <v>236</v>
      </c>
    </row>
    <row r="139" spans="1:8">
      <c r="A139">
        <v>102</v>
      </c>
      <c r="B139" t="s">
        <v>226</v>
      </c>
      <c r="C139" t="s">
        <v>7</v>
      </c>
      <c r="E139" t="s">
        <v>228</v>
      </c>
      <c r="F139" s="4">
        <v>44510</v>
      </c>
      <c r="G139">
        <v>210</v>
      </c>
      <c r="H139" t="s">
        <v>236</v>
      </c>
    </row>
    <row r="140" spans="1:8">
      <c r="A140">
        <v>102</v>
      </c>
      <c r="B140" t="s">
        <v>226</v>
      </c>
      <c r="C140" t="s">
        <v>7</v>
      </c>
      <c r="E140" t="s">
        <v>230</v>
      </c>
      <c r="F140" s="4">
        <v>44510</v>
      </c>
      <c r="G140">
        <v>120</v>
      </c>
      <c r="H140" t="s">
        <v>236</v>
      </c>
    </row>
    <row r="141" spans="1:8">
      <c r="A141">
        <v>106</v>
      </c>
      <c r="B141" t="s">
        <v>240</v>
      </c>
      <c r="C141" t="s">
        <v>7</v>
      </c>
      <c r="E141" t="s">
        <v>245</v>
      </c>
      <c r="F141" s="4">
        <v>44515</v>
      </c>
      <c r="G141">
        <v>600</v>
      </c>
      <c r="H141" t="s">
        <v>236</v>
      </c>
    </row>
    <row r="142" spans="1:8">
      <c r="A142">
        <v>102</v>
      </c>
      <c r="B142" t="s">
        <v>226</v>
      </c>
      <c r="C142" t="s">
        <v>5</v>
      </c>
      <c r="E142" t="s">
        <v>228</v>
      </c>
      <c r="F142" s="4">
        <v>44517</v>
      </c>
      <c r="G142">
        <v>30</v>
      </c>
      <c r="H142" t="s">
        <v>229</v>
      </c>
    </row>
    <row r="143" spans="1:8">
      <c r="A143">
        <v>102</v>
      </c>
      <c r="B143" t="s">
        <v>226</v>
      </c>
      <c r="C143" t="s">
        <v>5</v>
      </c>
      <c r="E143" t="s">
        <v>230</v>
      </c>
      <c r="F143" s="4">
        <v>44517</v>
      </c>
      <c r="G143">
        <v>20</v>
      </c>
      <c r="H143" t="s">
        <v>229</v>
      </c>
    </row>
    <row r="144" spans="1:8">
      <c r="A144">
        <v>104</v>
      </c>
      <c r="B144" t="s">
        <v>204</v>
      </c>
      <c r="C144" t="s">
        <v>5</v>
      </c>
      <c r="E144" t="s">
        <v>233</v>
      </c>
      <c r="F144" s="4">
        <v>44528</v>
      </c>
      <c r="G144">
        <v>70</v>
      </c>
      <c r="H144" t="s">
        <v>229</v>
      </c>
    </row>
    <row r="145" spans="1:9">
      <c r="A145">
        <v>104</v>
      </c>
      <c r="B145" t="s">
        <v>204</v>
      </c>
      <c r="C145" t="s">
        <v>5</v>
      </c>
      <c r="E145" t="s">
        <v>231</v>
      </c>
      <c r="F145" s="4">
        <v>44533</v>
      </c>
      <c r="G145">
        <v>90</v>
      </c>
      <c r="H145" t="s">
        <v>229</v>
      </c>
    </row>
    <row r="146" spans="1:9">
      <c r="A146">
        <v>107</v>
      </c>
      <c r="B146" t="s">
        <v>207</v>
      </c>
      <c r="C146" t="s">
        <v>5</v>
      </c>
      <c r="E146" t="s">
        <v>237</v>
      </c>
      <c r="F146" s="4">
        <v>44546</v>
      </c>
      <c r="G146">
        <v>500</v>
      </c>
      <c r="H146" t="s">
        <v>229</v>
      </c>
    </row>
    <row r="147" spans="1:9">
      <c r="A147">
        <v>104</v>
      </c>
      <c r="B147" t="s">
        <v>204</v>
      </c>
      <c r="C147" t="s">
        <v>5</v>
      </c>
      <c r="E147" t="s">
        <v>232</v>
      </c>
      <c r="F147" s="4">
        <v>44548</v>
      </c>
      <c r="G147">
        <v>60</v>
      </c>
      <c r="H147" t="s">
        <v>229</v>
      </c>
    </row>
    <row r="148" spans="1:9">
      <c r="A148">
        <v>106</v>
      </c>
      <c r="B148" t="s">
        <v>240</v>
      </c>
      <c r="C148" t="s">
        <v>7</v>
      </c>
      <c r="E148" t="s">
        <v>245</v>
      </c>
      <c r="F148" s="4">
        <v>44548</v>
      </c>
      <c r="G148">
        <v>2500</v>
      </c>
      <c r="H148" t="s">
        <v>236</v>
      </c>
    </row>
    <row r="149" spans="1:9">
      <c r="A149">
        <v>107</v>
      </c>
      <c r="B149" t="s">
        <v>207</v>
      </c>
      <c r="C149" t="s">
        <v>5</v>
      </c>
      <c r="E149" t="s">
        <v>238</v>
      </c>
      <c r="F149" s="4">
        <v>44548</v>
      </c>
      <c r="G149">
        <v>700</v>
      </c>
      <c r="H149" t="s">
        <v>229</v>
      </c>
    </row>
    <row r="150" spans="1:9">
      <c r="A150">
        <v>106</v>
      </c>
      <c r="B150" t="s">
        <v>240</v>
      </c>
      <c r="C150" t="s">
        <v>7</v>
      </c>
      <c r="E150" t="s">
        <v>245</v>
      </c>
      <c r="F150" s="4">
        <v>44565</v>
      </c>
      <c r="G150">
        <v>2900</v>
      </c>
      <c r="H150" t="s">
        <v>236</v>
      </c>
    </row>
    <row r="151" spans="1:9">
      <c r="A151">
        <v>107</v>
      </c>
      <c r="B151" t="s">
        <v>207</v>
      </c>
      <c r="C151" t="s">
        <v>239</v>
      </c>
      <c r="E151" t="s">
        <v>237</v>
      </c>
      <c r="F151" s="4">
        <v>44581</v>
      </c>
      <c r="G151">
        <v>3</v>
      </c>
      <c r="H151" t="s">
        <v>236</v>
      </c>
      <c r="I151" t="s">
        <v>155</v>
      </c>
    </row>
    <row r="152" spans="1:9">
      <c r="A152">
        <v>107</v>
      </c>
      <c r="B152" t="s">
        <v>207</v>
      </c>
      <c r="C152" t="s">
        <v>239</v>
      </c>
      <c r="E152" t="s">
        <v>238</v>
      </c>
      <c r="F152" s="4">
        <v>44581</v>
      </c>
      <c r="G152">
        <v>3.5</v>
      </c>
      <c r="H152" t="s">
        <v>236</v>
      </c>
      <c r="I152" t="s">
        <v>155</v>
      </c>
    </row>
    <row r="153" spans="1:9">
      <c r="A153">
        <v>106</v>
      </c>
      <c r="B153" t="s">
        <v>240</v>
      </c>
      <c r="C153" t="s">
        <v>241</v>
      </c>
      <c r="E153" t="s">
        <v>247</v>
      </c>
      <c r="F153" s="4">
        <v>44626</v>
      </c>
      <c r="G153">
        <v>0.9</v>
      </c>
      <c r="H153" t="s">
        <v>236</v>
      </c>
    </row>
    <row r="154" spans="1:9">
      <c r="A154">
        <v>103</v>
      </c>
      <c r="B154" t="s">
        <v>203</v>
      </c>
      <c r="C154" t="s">
        <v>248</v>
      </c>
      <c r="E154" t="s">
        <v>246</v>
      </c>
      <c r="F154" s="4">
        <v>44639</v>
      </c>
      <c r="G154">
        <v>1.3</v>
      </c>
      <c r="H154" t="s">
        <v>201</v>
      </c>
    </row>
    <row r="155" spans="1:9">
      <c r="A155">
        <v>101</v>
      </c>
      <c r="B155" t="s">
        <v>200</v>
      </c>
      <c r="C155" t="s">
        <v>248</v>
      </c>
      <c r="E155" t="s">
        <v>246</v>
      </c>
      <c r="F155" s="4">
        <v>44656</v>
      </c>
      <c r="G155">
        <v>1.3</v>
      </c>
      <c r="H155" t="s">
        <v>201</v>
      </c>
    </row>
    <row r="156" spans="1:9">
      <c r="A156">
        <v>103</v>
      </c>
      <c r="B156" t="s">
        <v>203</v>
      </c>
      <c r="C156" t="s">
        <v>241</v>
      </c>
      <c r="E156" t="s">
        <v>243</v>
      </c>
      <c r="F156" s="4">
        <v>44659</v>
      </c>
      <c r="G156">
        <v>1.2</v>
      </c>
      <c r="H156" t="s">
        <v>201</v>
      </c>
    </row>
    <row r="157" spans="1:9">
      <c r="A157">
        <v>101</v>
      </c>
      <c r="B157" t="s">
        <v>200</v>
      </c>
      <c r="C157" t="s">
        <v>241</v>
      </c>
      <c r="E157" t="s">
        <v>249</v>
      </c>
      <c r="F157" s="4">
        <v>44666</v>
      </c>
      <c r="G157">
        <v>30</v>
      </c>
      <c r="H157" t="s">
        <v>236</v>
      </c>
    </row>
    <row r="158" spans="1:9">
      <c r="A158">
        <v>106</v>
      </c>
      <c r="B158" t="s">
        <v>240</v>
      </c>
      <c r="C158" t="s">
        <v>7</v>
      </c>
      <c r="E158" t="s">
        <v>247</v>
      </c>
      <c r="F158" s="4">
        <v>44686</v>
      </c>
      <c r="G158">
        <v>2250</v>
      </c>
      <c r="H158" t="s">
        <v>236</v>
      </c>
    </row>
    <row r="159" spans="1:9">
      <c r="A159">
        <v>104</v>
      </c>
      <c r="B159" t="s">
        <v>204</v>
      </c>
      <c r="C159" t="s">
        <v>234</v>
      </c>
      <c r="D159" t="s">
        <v>250</v>
      </c>
      <c r="E159" t="s">
        <v>48</v>
      </c>
      <c r="F159" s="4">
        <v>44694</v>
      </c>
      <c r="G159">
        <v>10</v>
      </c>
      <c r="H159" t="s">
        <v>236</v>
      </c>
      <c r="I159" t="s">
        <v>172</v>
      </c>
    </row>
    <row r="160" spans="1:9">
      <c r="A160">
        <v>106</v>
      </c>
      <c r="B160" t="s">
        <v>240</v>
      </c>
      <c r="C160" t="s">
        <v>7</v>
      </c>
      <c r="E160" t="s">
        <v>247</v>
      </c>
      <c r="F160" s="4">
        <v>44696</v>
      </c>
      <c r="G160">
        <v>1300</v>
      </c>
      <c r="H160" t="s">
        <v>236</v>
      </c>
    </row>
    <row r="161" spans="1:8">
      <c r="A161">
        <v>106</v>
      </c>
      <c r="B161" t="s">
        <v>240</v>
      </c>
      <c r="C161" t="s">
        <v>241</v>
      </c>
      <c r="E161" t="s">
        <v>244</v>
      </c>
      <c r="F161" s="4">
        <v>44711</v>
      </c>
      <c r="G161">
        <v>0.6</v>
      </c>
      <c r="H161" t="s">
        <v>236</v>
      </c>
    </row>
    <row r="162" spans="1:8">
      <c r="A162">
        <v>104</v>
      </c>
      <c r="B162" t="s">
        <v>204</v>
      </c>
      <c r="C162" t="s">
        <v>215</v>
      </c>
      <c r="E162" t="s">
        <v>48</v>
      </c>
      <c r="F162" s="4">
        <v>44717</v>
      </c>
      <c r="G162">
        <v>3</v>
      </c>
      <c r="H162" t="s">
        <v>217</v>
      </c>
    </row>
    <row r="163" spans="1:8">
      <c r="A163">
        <v>106</v>
      </c>
      <c r="B163" t="s">
        <v>240</v>
      </c>
      <c r="C163" t="s">
        <v>215</v>
      </c>
      <c r="E163" t="s">
        <v>244</v>
      </c>
      <c r="F163" s="4">
        <v>44742</v>
      </c>
      <c r="G163">
        <v>3</v>
      </c>
      <c r="H163" t="s">
        <v>217</v>
      </c>
    </row>
    <row r="164" spans="1:8">
      <c r="A164">
        <v>104</v>
      </c>
      <c r="B164" t="s">
        <v>204</v>
      </c>
      <c r="C164" t="s">
        <v>215</v>
      </c>
      <c r="E164" t="s">
        <v>48</v>
      </c>
      <c r="F164" s="4">
        <v>44744</v>
      </c>
      <c r="G164">
        <v>5.5</v>
      </c>
      <c r="H164" t="s">
        <v>217</v>
      </c>
    </row>
    <row r="165" spans="1:8">
      <c r="A165">
        <v>102</v>
      </c>
      <c r="B165" t="s">
        <v>226</v>
      </c>
      <c r="C165" t="s">
        <v>215</v>
      </c>
      <c r="E165" t="s">
        <v>230</v>
      </c>
      <c r="F165" s="4">
        <v>44745</v>
      </c>
      <c r="G165">
        <v>0.8</v>
      </c>
      <c r="H165" t="s">
        <v>217</v>
      </c>
    </row>
    <row r="166" spans="1:8">
      <c r="A166">
        <v>102</v>
      </c>
      <c r="B166" t="s">
        <v>226</v>
      </c>
      <c r="C166" t="s">
        <v>215</v>
      </c>
      <c r="E166" t="s">
        <v>228</v>
      </c>
      <c r="F166" s="4">
        <v>44745</v>
      </c>
      <c r="G166">
        <v>1.5</v>
      </c>
      <c r="H166" t="s">
        <v>217</v>
      </c>
    </row>
    <row r="167" spans="1:8">
      <c r="A167">
        <v>107</v>
      </c>
      <c r="B167" t="s">
        <v>207</v>
      </c>
      <c r="C167" t="s">
        <v>215</v>
      </c>
      <c r="E167" t="s">
        <v>238</v>
      </c>
      <c r="F167" s="4">
        <v>44752</v>
      </c>
      <c r="G167">
        <v>5</v>
      </c>
      <c r="H167" t="s">
        <v>217</v>
      </c>
    </row>
    <row r="168" spans="1:8">
      <c r="A168">
        <v>103</v>
      </c>
      <c r="B168" t="s">
        <v>203</v>
      </c>
      <c r="C168" t="s">
        <v>215</v>
      </c>
      <c r="E168" t="s">
        <v>243</v>
      </c>
      <c r="F168" s="4">
        <v>44754</v>
      </c>
      <c r="G168">
        <v>15</v>
      </c>
      <c r="H168" t="s">
        <v>217</v>
      </c>
    </row>
    <row r="169" spans="1:8">
      <c r="A169">
        <v>106</v>
      </c>
      <c r="B169" t="s">
        <v>240</v>
      </c>
      <c r="C169" t="s">
        <v>215</v>
      </c>
      <c r="E169" t="s">
        <v>244</v>
      </c>
      <c r="F169" s="4">
        <v>44757</v>
      </c>
      <c r="G169">
        <v>3</v>
      </c>
      <c r="H169" t="s">
        <v>217</v>
      </c>
    </row>
    <row r="170" spans="1:8">
      <c r="A170">
        <v>107</v>
      </c>
      <c r="B170" t="s">
        <v>207</v>
      </c>
      <c r="C170" t="s">
        <v>7</v>
      </c>
      <c r="E170" t="s">
        <v>237</v>
      </c>
      <c r="F170" s="4">
        <v>44757</v>
      </c>
      <c r="G170">
        <v>600</v>
      </c>
      <c r="H170" t="s">
        <v>236</v>
      </c>
    </row>
    <row r="171" spans="1:8">
      <c r="A171">
        <v>107</v>
      </c>
      <c r="B171" t="s">
        <v>207</v>
      </c>
      <c r="C171" t="s">
        <v>7</v>
      </c>
      <c r="E171" t="s">
        <v>237</v>
      </c>
      <c r="F171" s="4">
        <v>44762</v>
      </c>
      <c r="G171">
        <v>500</v>
      </c>
      <c r="H171" t="s">
        <v>236</v>
      </c>
    </row>
    <row r="172" spans="1:8">
      <c r="A172">
        <v>103</v>
      </c>
      <c r="B172" t="s">
        <v>203</v>
      </c>
      <c r="C172" t="s">
        <v>215</v>
      </c>
      <c r="E172" t="s">
        <v>243</v>
      </c>
      <c r="F172" s="4">
        <v>44766</v>
      </c>
      <c r="G172">
        <v>15</v>
      </c>
      <c r="H172" t="s">
        <v>217</v>
      </c>
    </row>
    <row r="173" spans="1:8">
      <c r="A173">
        <v>104</v>
      </c>
      <c r="B173" t="s">
        <v>204</v>
      </c>
      <c r="C173" t="s">
        <v>215</v>
      </c>
      <c r="E173" t="s">
        <v>48</v>
      </c>
      <c r="F173" s="4">
        <v>44772</v>
      </c>
      <c r="G173">
        <v>5</v>
      </c>
      <c r="H173" t="s">
        <v>217</v>
      </c>
    </row>
    <row r="174" spans="1:8">
      <c r="A174">
        <v>106</v>
      </c>
      <c r="B174" t="s">
        <v>240</v>
      </c>
      <c r="C174" t="s">
        <v>215</v>
      </c>
      <c r="E174" t="s">
        <v>244</v>
      </c>
      <c r="F174" s="4">
        <v>44772</v>
      </c>
      <c r="G174">
        <v>2.5</v>
      </c>
      <c r="H174" t="s">
        <v>217</v>
      </c>
    </row>
    <row r="175" spans="1:8">
      <c r="A175">
        <v>103</v>
      </c>
      <c r="B175" t="s">
        <v>203</v>
      </c>
      <c r="C175" t="s">
        <v>215</v>
      </c>
      <c r="E175" t="s">
        <v>243</v>
      </c>
      <c r="F175" s="4">
        <v>44780</v>
      </c>
      <c r="G175">
        <v>15</v>
      </c>
      <c r="H175" t="s">
        <v>217</v>
      </c>
    </row>
    <row r="176" spans="1:8">
      <c r="A176">
        <v>102</v>
      </c>
      <c r="B176" t="s">
        <v>226</v>
      </c>
      <c r="C176" t="s">
        <v>215</v>
      </c>
      <c r="E176" t="s">
        <v>230</v>
      </c>
      <c r="F176" s="4">
        <v>44783</v>
      </c>
      <c r="G176">
        <v>0.8</v>
      </c>
      <c r="H176" t="s">
        <v>217</v>
      </c>
    </row>
    <row r="177" spans="1:8">
      <c r="A177">
        <v>102</v>
      </c>
      <c r="B177" t="s">
        <v>226</v>
      </c>
      <c r="C177" t="s">
        <v>215</v>
      </c>
      <c r="E177" t="s">
        <v>228</v>
      </c>
      <c r="F177" s="4">
        <v>44783</v>
      </c>
      <c r="G177">
        <v>1.5</v>
      </c>
      <c r="H177" t="s">
        <v>217</v>
      </c>
    </row>
    <row r="178" spans="1:8">
      <c r="A178">
        <v>107</v>
      </c>
      <c r="B178" t="s">
        <v>207</v>
      </c>
      <c r="C178" t="s">
        <v>7</v>
      </c>
      <c r="E178" t="s">
        <v>238</v>
      </c>
      <c r="F178" s="4">
        <v>44785</v>
      </c>
      <c r="G178">
        <v>1200</v>
      </c>
      <c r="H178" t="s">
        <v>236</v>
      </c>
    </row>
    <row r="179" spans="1:8">
      <c r="A179">
        <v>107</v>
      </c>
      <c r="B179" t="s">
        <v>207</v>
      </c>
      <c r="C179" t="s">
        <v>7</v>
      </c>
      <c r="E179" t="s">
        <v>238</v>
      </c>
      <c r="F179" s="4">
        <v>44785</v>
      </c>
      <c r="G179">
        <v>600</v>
      </c>
      <c r="H179" t="s">
        <v>236</v>
      </c>
    </row>
    <row r="180" spans="1:8">
      <c r="A180">
        <v>101</v>
      </c>
      <c r="B180" t="s">
        <v>200</v>
      </c>
      <c r="C180" t="s">
        <v>7</v>
      </c>
      <c r="E180" t="s">
        <v>249</v>
      </c>
      <c r="F180" s="4">
        <v>44790</v>
      </c>
      <c r="G180">
        <v>3500</v>
      </c>
      <c r="H180" t="s">
        <v>236</v>
      </c>
    </row>
    <row r="181" spans="1:8">
      <c r="A181">
        <v>106</v>
      </c>
      <c r="B181" t="s">
        <v>240</v>
      </c>
      <c r="C181" t="s">
        <v>215</v>
      </c>
      <c r="E181" t="s">
        <v>244</v>
      </c>
      <c r="F181" s="4">
        <v>44790</v>
      </c>
      <c r="G181">
        <v>3</v>
      </c>
      <c r="H181" t="s">
        <v>217</v>
      </c>
    </row>
    <row r="182" spans="1:8">
      <c r="A182">
        <v>103</v>
      </c>
      <c r="B182" t="s">
        <v>203</v>
      </c>
      <c r="C182" t="s">
        <v>7</v>
      </c>
      <c r="E182" t="s">
        <v>243</v>
      </c>
      <c r="F182" s="4">
        <v>44791</v>
      </c>
      <c r="G182">
        <v>3300</v>
      </c>
      <c r="H182" t="s">
        <v>236</v>
      </c>
    </row>
    <row r="183" spans="1:8">
      <c r="A183">
        <v>104</v>
      </c>
      <c r="B183" t="s">
        <v>204</v>
      </c>
      <c r="C183" t="s">
        <v>7</v>
      </c>
      <c r="E183" t="s">
        <v>233</v>
      </c>
      <c r="F183" s="4">
        <v>44793</v>
      </c>
      <c r="G183">
        <v>950</v>
      </c>
      <c r="H183" t="s">
        <v>236</v>
      </c>
    </row>
    <row r="184" spans="1:8">
      <c r="A184">
        <v>106</v>
      </c>
      <c r="B184" t="s">
        <v>240</v>
      </c>
      <c r="C184" t="s">
        <v>7</v>
      </c>
      <c r="E184" t="s">
        <v>244</v>
      </c>
      <c r="F184" s="4">
        <v>44797</v>
      </c>
      <c r="G184">
        <v>650</v>
      </c>
      <c r="H184" t="s">
        <v>236</v>
      </c>
    </row>
    <row r="185" spans="1:8">
      <c r="A185">
        <v>106</v>
      </c>
      <c r="B185" t="s">
        <v>240</v>
      </c>
      <c r="C185" t="s">
        <v>7</v>
      </c>
      <c r="E185" t="s">
        <v>244</v>
      </c>
      <c r="F185" s="4">
        <v>44809</v>
      </c>
      <c r="G185">
        <v>1900</v>
      </c>
      <c r="H185" t="s">
        <v>236</v>
      </c>
    </row>
    <row r="186" spans="1:8">
      <c r="A186">
        <v>104</v>
      </c>
      <c r="B186" t="s">
        <v>204</v>
      </c>
      <c r="C186" t="s">
        <v>7</v>
      </c>
      <c r="E186" t="s">
        <v>233</v>
      </c>
      <c r="F186" s="4">
        <v>44811</v>
      </c>
      <c r="G186">
        <v>830</v>
      </c>
      <c r="H186" t="s">
        <v>236</v>
      </c>
    </row>
    <row r="187" spans="1:8">
      <c r="A187">
        <v>104</v>
      </c>
      <c r="B187" t="s">
        <v>204</v>
      </c>
      <c r="C187" t="s">
        <v>7</v>
      </c>
      <c r="E187" t="s">
        <v>231</v>
      </c>
      <c r="F187" s="4">
        <v>44815</v>
      </c>
      <c r="G187">
        <v>750</v>
      </c>
      <c r="H187" t="s">
        <v>236</v>
      </c>
    </row>
    <row r="188" spans="1:8">
      <c r="A188">
        <v>104</v>
      </c>
      <c r="B188" t="s">
        <v>204</v>
      </c>
      <c r="C188" t="s">
        <v>7</v>
      </c>
      <c r="E188" t="s">
        <v>231</v>
      </c>
      <c r="F188" s="4">
        <v>44824</v>
      </c>
      <c r="G188">
        <v>1150</v>
      </c>
      <c r="H188" t="s">
        <v>236</v>
      </c>
    </row>
    <row r="189" spans="1:8">
      <c r="A189">
        <v>106</v>
      </c>
      <c r="B189" t="s">
        <v>240</v>
      </c>
      <c r="C189" t="s">
        <v>241</v>
      </c>
      <c r="E189" t="s">
        <v>252</v>
      </c>
      <c r="F189" s="4">
        <v>44824</v>
      </c>
      <c r="G189">
        <v>0.6</v>
      </c>
      <c r="H189" t="s">
        <v>236</v>
      </c>
    </row>
    <row r="190" spans="1:8">
      <c r="A190">
        <v>103</v>
      </c>
      <c r="B190" t="s">
        <v>203</v>
      </c>
      <c r="C190" t="s">
        <v>241</v>
      </c>
      <c r="E190" t="s">
        <v>246</v>
      </c>
      <c r="F190" s="4">
        <v>44846</v>
      </c>
      <c r="G190">
        <v>1.3</v>
      </c>
      <c r="H190" t="s">
        <v>201</v>
      </c>
    </row>
    <row r="191" spans="1:8">
      <c r="A191">
        <v>104</v>
      </c>
      <c r="B191" t="s">
        <v>204</v>
      </c>
      <c r="C191" t="s">
        <v>7</v>
      </c>
      <c r="E191" t="s">
        <v>232</v>
      </c>
      <c r="F191" s="4">
        <v>44851</v>
      </c>
      <c r="G191">
        <v>850</v>
      </c>
      <c r="H191" t="s">
        <v>236</v>
      </c>
    </row>
    <row r="192" spans="1:8">
      <c r="A192">
        <v>104</v>
      </c>
      <c r="B192" t="s">
        <v>204</v>
      </c>
      <c r="C192" t="s">
        <v>7</v>
      </c>
      <c r="E192" t="s">
        <v>232</v>
      </c>
      <c r="F192" s="4">
        <v>44871</v>
      </c>
      <c r="G192">
        <v>900</v>
      </c>
      <c r="H192" t="s">
        <v>236</v>
      </c>
    </row>
    <row r="193" spans="1:9">
      <c r="A193">
        <v>102</v>
      </c>
      <c r="B193" t="s">
        <v>226</v>
      </c>
      <c r="C193" t="s">
        <v>5</v>
      </c>
      <c r="E193" t="s">
        <v>228</v>
      </c>
      <c r="F193" s="4">
        <v>44875</v>
      </c>
      <c r="G193">
        <v>30</v>
      </c>
      <c r="H193" t="s">
        <v>229</v>
      </c>
    </row>
    <row r="194" spans="1:9">
      <c r="A194">
        <v>102</v>
      </c>
      <c r="B194" t="s">
        <v>226</v>
      </c>
      <c r="C194" t="s">
        <v>5</v>
      </c>
      <c r="E194" t="s">
        <v>230</v>
      </c>
      <c r="F194" s="4">
        <v>44875</v>
      </c>
      <c r="G194">
        <v>20</v>
      </c>
      <c r="H194" t="s">
        <v>229</v>
      </c>
    </row>
    <row r="195" spans="1:9">
      <c r="A195">
        <v>102</v>
      </c>
      <c r="B195" t="s">
        <v>226</v>
      </c>
      <c r="C195" t="s">
        <v>7</v>
      </c>
      <c r="E195" t="s">
        <v>228</v>
      </c>
      <c r="F195" s="4">
        <v>44877</v>
      </c>
      <c r="G195">
        <v>300</v>
      </c>
      <c r="H195" t="s">
        <v>236</v>
      </c>
    </row>
    <row r="196" spans="1:9">
      <c r="A196">
        <v>102</v>
      </c>
      <c r="B196" t="s">
        <v>226</v>
      </c>
      <c r="C196" t="s">
        <v>7</v>
      </c>
      <c r="E196" t="s">
        <v>230</v>
      </c>
      <c r="F196" s="4">
        <v>44877</v>
      </c>
      <c r="G196">
        <v>200</v>
      </c>
      <c r="H196" t="s">
        <v>236</v>
      </c>
    </row>
    <row r="197" spans="1:9">
      <c r="A197">
        <v>106</v>
      </c>
      <c r="B197" t="s">
        <v>240</v>
      </c>
      <c r="C197" t="s">
        <v>7</v>
      </c>
      <c r="E197" t="s">
        <v>252</v>
      </c>
      <c r="F197" s="4">
        <v>44880</v>
      </c>
      <c r="G197">
        <v>50</v>
      </c>
      <c r="H197" t="s">
        <v>236</v>
      </c>
    </row>
    <row r="198" spans="1:9">
      <c r="A198">
        <v>104</v>
      </c>
      <c r="B198" t="s">
        <v>204</v>
      </c>
      <c r="C198" t="s">
        <v>5</v>
      </c>
      <c r="E198" t="s">
        <v>233</v>
      </c>
      <c r="F198" s="4">
        <v>44899</v>
      </c>
      <c r="G198">
        <v>70</v>
      </c>
      <c r="H198" t="s">
        <v>229</v>
      </c>
    </row>
    <row r="199" spans="1:9">
      <c r="A199">
        <v>104</v>
      </c>
      <c r="B199" t="s">
        <v>204</v>
      </c>
      <c r="C199" t="s">
        <v>5</v>
      </c>
      <c r="E199" t="s">
        <v>231</v>
      </c>
      <c r="F199" s="4">
        <v>44902</v>
      </c>
      <c r="G199">
        <v>90</v>
      </c>
      <c r="H199" t="s">
        <v>229</v>
      </c>
    </row>
    <row r="200" spans="1:9">
      <c r="A200">
        <v>102</v>
      </c>
      <c r="B200" t="s">
        <v>226</v>
      </c>
      <c r="C200" t="s">
        <v>234</v>
      </c>
      <c r="D200" t="s">
        <v>235</v>
      </c>
      <c r="E200" t="s">
        <v>228</v>
      </c>
      <c r="F200" s="4">
        <v>44906</v>
      </c>
      <c r="G200">
        <v>15</v>
      </c>
      <c r="H200" t="s">
        <v>236</v>
      </c>
      <c r="I200" t="s">
        <v>164</v>
      </c>
    </row>
    <row r="201" spans="1:9">
      <c r="A201">
        <v>102</v>
      </c>
      <c r="B201" t="s">
        <v>226</v>
      </c>
      <c r="C201" t="s">
        <v>234</v>
      </c>
      <c r="D201" t="s">
        <v>235</v>
      </c>
      <c r="E201" t="s">
        <v>230</v>
      </c>
      <c r="F201" s="4">
        <v>44906</v>
      </c>
      <c r="G201">
        <v>10</v>
      </c>
      <c r="H201" t="s">
        <v>236</v>
      </c>
      <c r="I201" t="s">
        <v>164</v>
      </c>
    </row>
    <row r="202" spans="1:9">
      <c r="A202">
        <v>107</v>
      </c>
      <c r="B202" t="s">
        <v>207</v>
      </c>
      <c r="C202" t="s">
        <v>5</v>
      </c>
      <c r="E202" t="s">
        <v>237</v>
      </c>
      <c r="F202" s="4">
        <v>44911</v>
      </c>
      <c r="G202">
        <v>500</v>
      </c>
      <c r="H202" t="s">
        <v>229</v>
      </c>
    </row>
    <row r="203" spans="1:9">
      <c r="A203">
        <v>106</v>
      </c>
      <c r="B203" t="s">
        <v>240</v>
      </c>
      <c r="C203" t="s">
        <v>7</v>
      </c>
      <c r="E203" t="s">
        <v>252</v>
      </c>
      <c r="F203" s="4">
        <v>44913</v>
      </c>
      <c r="G203">
        <v>200</v>
      </c>
      <c r="H203" t="s">
        <v>236</v>
      </c>
    </row>
    <row r="204" spans="1:9">
      <c r="A204">
        <v>107</v>
      </c>
      <c r="B204" t="s">
        <v>207</v>
      </c>
      <c r="C204" t="s">
        <v>5</v>
      </c>
      <c r="E204" t="s">
        <v>238</v>
      </c>
      <c r="F204" s="4">
        <v>44913</v>
      </c>
      <c r="G204">
        <v>700</v>
      </c>
      <c r="H204" t="s">
        <v>229</v>
      </c>
    </row>
    <row r="205" spans="1:9">
      <c r="A205">
        <v>104</v>
      </c>
      <c r="B205" t="s">
        <v>204</v>
      </c>
      <c r="C205" t="s">
        <v>5</v>
      </c>
      <c r="E205" t="s">
        <v>232</v>
      </c>
      <c r="F205" s="4">
        <v>44938</v>
      </c>
      <c r="G205">
        <v>60</v>
      </c>
      <c r="H205" t="s">
        <v>229</v>
      </c>
    </row>
    <row r="206" spans="1:9">
      <c r="A206">
        <v>106</v>
      </c>
      <c r="B206" t="s">
        <v>240</v>
      </c>
      <c r="C206" t="s">
        <v>7</v>
      </c>
      <c r="E206" t="s">
        <v>252</v>
      </c>
      <c r="F206" s="4">
        <v>44940</v>
      </c>
      <c r="G206">
        <v>250</v>
      </c>
      <c r="H206" t="s">
        <v>236</v>
      </c>
    </row>
    <row r="207" spans="1:9">
      <c r="A207">
        <v>107</v>
      </c>
      <c r="B207" t="s">
        <v>207</v>
      </c>
      <c r="C207" t="s">
        <v>239</v>
      </c>
      <c r="E207" t="s">
        <v>237</v>
      </c>
      <c r="F207" s="4">
        <v>44946</v>
      </c>
      <c r="G207">
        <v>4</v>
      </c>
      <c r="H207" t="s">
        <v>236</v>
      </c>
      <c r="I207" t="s">
        <v>155</v>
      </c>
    </row>
    <row r="208" spans="1:9">
      <c r="A208">
        <v>107</v>
      </c>
      <c r="B208" t="s">
        <v>207</v>
      </c>
      <c r="C208" t="s">
        <v>239</v>
      </c>
      <c r="E208" t="s">
        <v>238</v>
      </c>
      <c r="F208" s="4">
        <v>44946</v>
      </c>
      <c r="G208">
        <v>5</v>
      </c>
      <c r="H208" t="s">
        <v>236</v>
      </c>
      <c r="I208" t="s">
        <v>155</v>
      </c>
    </row>
    <row r="209" spans="1:8">
      <c r="A209">
        <v>103</v>
      </c>
      <c r="B209" t="s">
        <v>203</v>
      </c>
      <c r="C209" t="s">
        <v>248</v>
      </c>
      <c r="E209" t="s">
        <v>246</v>
      </c>
      <c r="F209" s="4">
        <v>45005</v>
      </c>
      <c r="G209">
        <v>1.3</v>
      </c>
      <c r="H209" t="s">
        <v>201</v>
      </c>
    </row>
  </sheetData>
  <autoFilter ref="A1:I209" xr:uid="{00000000-0009-0000-0000-000003000000}"/>
  <sortState xmlns:xlrd2="http://schemas.microsoft.com/office/spreadsheetml/2017/richdata2" ref="A2:I209">
    <sortCondition ref="F2:F209"/>
    <sortCondition ref="A2:A20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"/>
  <sheetViews>
    <sheetView zoomScale="85" zoomScaleNormal="85" workbookViewId="0">
      <selection activeCell="F1" sqref="F1:F1048576"/>
    </sheetView>
  </sheetViews>
  <sheetFormatPr defaultColWidth="9" defaultRowHeight="14.4"/>
  <cols>
    <col min="2" max="2" width="17" customWidth="1"/>
    <col min="3" max="3" width="28.6640625" customWidth="1"/>
    <col min="4" max="4" width="19.109375" customWidth="1"/>
    <col min="5" max="6" width="10.6640625" customWidth="1"/>
  </cols>
  <sheetData>
    <row r="1" spans="1:8">
      <c r="A1" s="5" t="s">
        <v>196</v>
      </c>
      <c r="B1" s="5" t="s">
        <v>199</v>
      </c>
      <c r="C1" s="6" t="s">
        <v>222</v>
      </c>
      <c r="D1" s="6" t="s">
        <v>148</v>
      </c>
      <c r="E1" s="6" t="s">
        <v>253</v>
      </c>
      <c r="F1" s="6" t="s">
        <v>254</v>
      </c>
      <c r="G1" s="6" t="s">
        <v>224</v>
      </c>
      <c r="H1" s="6" t="s">
        <v>255</v>
      </c>
    </row>
    <row r="2" spans="1:8">
      <c r="A2">
        <v>101</v>
      </c>
      <c r="B2" t="s">
        <v>200</v>
      </c>
      <c r="C2" t="s">
        <v>246</v>
      </c>
      <c r="D2" t="s">
        <v>99</v>
      </c>
      <c r="E2" s="4">
        <v>44114</v>
      </c>
      <c r="F2" s="4">
        <v>44285</v>
      </c>
      <c r="G2">
        <v>1.1000000000000001</v>
      </c>
      <c r="H2" t="s">
        <v>201</v>
      </c>
    </row>
    <row r="3" spans="1:8">
      <c r="A3">
        <v>101</v>
      </c>
      <c r="B3" t="s">
        <v>200</v>
      </c>
      <c r="C3" t="s">
        <v>249</v>
      </c>
      <c r="D3" t="s">
        <v>99</v>
      </c>
      <c r="E3" s="4">
        <v>44296</v>
      </c>
      <c r="F3" s="4">
        <v>44420</v>
      </c>
      <c r="G3">
        <v>0.9</v>
      </c>
      <c r="H3" t="s">
        <v>201</v>
      </c>
    </row>
    <row r="4" spans="1:8">
      <c r="A4">
        <v>101</v>
      </c>
      <c r="B4" t="s">
        <v>200</v>
      </c>
      <c r="C4" t="s">
        <v>246</v>
      </c>
      <c r="D4" t="s">
        <v>99</v>
      </c>
      <c r="E4" s="4">
        <v>44472</v>
      </c>
      <c r="F4" s="4">
        <v>44656</v>
      </c>
      <c r="G4">
        <v>1.1000000000000001</v>
      </c>
      <c r="H4" t="s">
        <v>201</v>
      </c>
    </row>
    <row r="5" spans="1:8">
      <c r="A5">
        <v>101</v>
      </c>
      <c r="B5" t="s">
        <v>200</v>
      </c>
      <c r="C5" t="s">
        <v>249</v>
      </c>
      <c r="D5" t="s">
        <v>99</v>
      </c>
      <c r="E5" s="4">
        <v>44666</v>
      </c>
      <c r="F5" s="4">
        <v>44794</v>
      </c>
      <c r="G5">
        <v>0.9</v>
      </c>
      <c r="H5" t="s">
        <v>201</v>
      </c>
    </row>
    <row r="6" spans="1:8">
      <c r="A6">
        <v>103</v>
      </c>
      <c r="B6" t="s">
        <v>203</v>
      </c>
      <c r="C6" t="s">
        <v>243</v>
      </c>
      <c r="D6" t="s">
        <v>99</v>
      </c>
      <c r="E6" s="4">
        <v>43926</v>
      </c>
      <c r="F6" s="4">
        <v>44063</v>
      </c>
      <c r="G6">
        <v>1.2</v>
      </c>
      <c r="H6" t="s">
        <v>201</v>
      </c>
    </row>
    <row r="7" spans="1:8">
      <c r="A7">
        <v>103</v>
      </c>
      <c r="B7" t="s">
        <v>203</v>
      </c>
      <c r="C7" t="s">
        <v>246</v>
      </c>
      <c r="D7" t="s">
        <v>99</v>
      </c>
      <c r="E7" s="4">
        <v>44116</v>
      </c>
      <c r="F7" s="4">
        <v>44270</v>
      </c>
      <c r="G7">
        <v>1.3</v>
      </c>
      <c r="H7" t="s">
        <v>201</v>
      </c>
    </row>
    <row r="8" spans="1:8">
      <c r="A8">
        <v>103</v>
      </c>
      <c r="B8" t="s">
        <v>203</v>
      </c>
      <c r="C8" t="s">
        <v>243</v>
      </c>
      <c r="D8" t="s">
        <v>99</v>
      </c>
      <c r="E8" s="4">
        <v>44289</v>
      </c>
      <c r="F8" s="4">
        <v>44433</v>
      </c>
      <c r="G8">
        <v>1.2</v>
      </c>
      <c r="H8" t="s">
        <v>201</v>
      </c>
    </row>
    <row r="9" spans="1:8">
      <c r="A9">
        <v>103</v>
      </c>
      <c r="B9" t="s">
        <v>203</v>
      </c>
      <c r="C9" t="s">
        <v>246</v>
      </c>
      <c r="D9" t="s">
        <v>99</v>
      </c>
      <c r="E9" s="4">
        <v>44475</v>
      </c>
      <c r="F9" s="4">
        <v>44639</v>
      </c>
      <c r="G9">
        <v>1.3</v>
      </c>
      <c r="H9" t="s">
        <v>201</v>
      </c>
    </row>
    <row r="10" spans="1:8">
      <c r="A10">
        <v>103</v>
      </c>
      <c r="B10" t="s">
        <v>203</v>
      </c>
      <c r="C10" t="s">
        <v>243</v>
      </c>
      <c r="D10" t="s">
        <v>99</v>
      </c>
      <c r="E10" s="4">
        <v>44659</v>
      </c>
      <c r="F10" s="4">
        <v>44791</v>
      </c>
      <c r="G10">
        <v>1.2</v>
      </c>
      <c r="H10" t="s">
        <v>201</v>
      </c>
    </row>
    <row r="11" spans="1:8">
      <c r="A11">
        <v>103</v>
      </c>
      <c r="B11" t="s">
        <v>203</v>
      </c>
      <c r="C11" t="s">
        <v>246</v>
      </c>
      <c r="D11" t="s">
        <v>99</v>
      </c>
      <c r="E11" s="4">
        <v>44846</v>
      </c>
      <c r="F11" s="4">
        <v>45005</v>
      </c>
      <c r="G11">
        <v>1.3</v>
      </c>
      <c r="H11" t="s">
        <v>201</v>
      </c>
    </row>
    <row r="12" spans="1:8">
      <c r="A12">
        <v>102</v>
      </c>
      <c r="B12" t="s">
        <v>226</v>
      </c>
      <c r="C12" t="s">
        <v>228</v>
      </c>
      <c r="D12" t="s">
        <v>11</v>
      </c>
      <c r="E12" s="4">
        <v>42649</v>
      </c>
      <c r="G12">
        <v>30</v>
      </c>
      <c r="H12" t="s">
        <v>229</v>
      </c>
    </row>
    <row r="13" spans="1:8">
      <c r="A13">
        <v>102</v>
      </c>
      <c r="B13" t="s">
        <v>226</v>
      </c>
      <c r="C13" t="s">
        <v>230</v>
      </c>
      <c r="D13" t="s">
        <v>11</v>
      </c>
      <c r="E13" s="4">
        <v>42653</v>
      </c>
      <c r="G13">
        <v>20</v>
      </c>
      <c r="H13" t="s">
        <v>229</v>
      </c>
    </row>
    <row r="14" spans="1:8">
      <c r="A14">
        <v>106</v>
      </c>
      <c r="B14" t="s">
        <v>240</v>
      </c>
      <c r="C14" t="s">
        <v>242</v>
      </c>
      <c r="D14" t="s">
        <v>99</v>
      </c>
      <c r="E14" s="4">
        <v>43900</v>
      </c>
      <c r="F14" s="4">
        <v>43966</v>
      </c>
      <c r="G14">
        <v>0.15</v>
      </c>
      <c r="H14" t="s">
        <v>201</v>
      </c>
    </row>
    <row r="15" spans="1:8">
      <c r="A15">
        <v>106</v>
      </c>
      <c r="B15" t="s">
        <v>240</v>
      </c>
      <c r="C15" t="s">
        <v>244</v>
      </c>
      <c r="D15" t="s">
        <v>99</v>
      </c>
      <c r="E15" s="4">
        <v>43984</v>
      </c>
      <c r="F15" s="4">
        <v>44082</v>
      </c>
      <c r="G15">
        <v>0.1</v>
      </c>
      <c r="H15" t="s">
        <v>201</v>
      </c>
    </row>
    <row r="16" spans="1:8">
      <c r="A16">
        <v>106</v>
      </c>
      <c r="B16" t="s">
        <v>240</v>
      </c>
      <c r="C16" t="s">
        <v>245</v>
      </c>
      <c r="D16" t="s">
        <v>99</v>
      </c>
      <c r="E16" s="4">
        <v>44094</v>
      </c>
      <c r="F16" s="4">
        <v>44206</v>
      </c>
      <c r="G16">
        <v>0.2</v>
      </c>
      <c r="H16" t="s">
        <v>201</v>
      </c>
    </row>
    <row r="17" spans="1:8">
      <c r="A17">
        <v>106</v>
      </c>
      <c r="B17" t="s">
        <v>240</v>
      </c>
      <c r="C17" t="s">
        <v>247</v>
      </c>
      <c r="D17" t="s">
        <v>99</v>
      </c>
      <c r="E17" s="4">
        <v>44265</v>
      </c>
      <c r="F17" s="4">
        <v>44331</v>
      </c>
      <c r="G17">
        <v>0.15</v>
      </c>
      <c r="H17" t="s">
        <v>201</v>
      </c>
    </row>
    <row r="18" spans="1:8">
      <c r="A18">
        <v>106</v>
      </c>
      <c r="B18" t="s">
        <v>240</v>
      </c>
      <c r="C18" t="s">
        <v>251</v>
      </c>
      <c r="D18" t="s">
        <v>99</v>
      </c>
      <c r="E18" s="4">
        <v>44349</v>
      </c>
      <c r="F18" s="4">
        <v>44447</v>
      </c>
      <c r="G18">
        <v>0.1</v>
      </c>
      <c r="H18" t="s">
        <v>201</v>
      </c>
    </row>
    <row r="19" spans="1:8">
      <c r="A19">
        <v>106</v>
      </c>
      <c r="B19" t="s">
        <v>240</v>
      </c>
      <c r="C19" t="s">
        <v>245</v>
      </c>
      <c r="D19" t="s">
        <v>99</v>
      </c>
      <c r="E19" s="4">
        <v>44459</v>
      </c>
      <c r="F19" s="4">
        <v>44571</v>
      </c>
      <c r="G19">
        <v>0.2</v>
      </c>
      <c r="H19" t="s">
        <v>201</v>
      </c>
    </row>
    <row r="20" spans="1:8">
      <c r="A20">
        <v>106</v>
      </c>
      <c r="B20" t="s">
        <v>240</v>
      </c>
      <c r="C20" t="s">
        <v>247</v>
      </c>
      <c r="D20" t="s">
        <v>99</v>
      </c>
      <c r="E20" s="4">
        <v>44626</v>
      </c>
      <c r="F20" s="4">
        <v>44697</v>
      </c>
      <c r="G20">
        <v>0.15</v>
      </c>
      <c r="H20" t="s">
        <v>201</v>
      </c>
    </row>
    <row r="21" spans="1:8">
      <c r="A21">
        <v>106</v>
      </c>
      <c r="B21" t="s">
        <v>240</v>
      </c>
      <c r="C21" t="s">
        <v>244</v>
      </c>
      <c r="D21" t="s">
        <v>99</v>
      </c>
      <c r="E21" s="4">
        <v>44711</v>
      </c>
      <c r="F21" s="4">
        <v>44809</v>
      </c>
      <c r="G21">
        <v>0.15</v>
      </c>
      <c r="H21" t="s">
        <v>201</v>
      </c>
    </row>
    <row r="22" spans="1:8">
      <c r="A22">
        <v>106</v>
      </c>
      <c r="B22" t="s">
        <v>240</v>
      </c>
      <c r="C22" t="s">
        <v>252</v>
      </c>
      <c r="D22" t="s">
        <v>99</v>
      </c>
      <c r="E22" s="4">
        <v>44824</v>
      </c>
      <c r="F22" s="4">
        <v>44940</v>
      </c>
      <c r="G22">
        <v>0.25</v>
      </c>
      <c r="H22" t="s">
        <v>201</v>
      </c>
    </row>
    <row r="23" spans="1:8">
      <c r="A23">
        <v>104</v>
      </c>
      <c r="B23" t="s">
        <v>204</v>
      </c>
      <c r="C23" t="s">
        <v>231</v>
      </c>
      <c r="D23" t="s">
        <v>11</v>
      </c>
      <c r="E23" s="4">
        <v>42742</v>
      </c>
      <c r="G23">
        <v>90</v>
      </c>
      <c r="H23" t="s">
        <v>229</v>
      </c>
    </row>
    <row r="24" spans="1:8">
      <c r="A24">
        <v>104</v>
      </c>
      <c r="B24" t="s">
        <v>204</v>
      </c>
      <c r="C24" t="s">
        <v>232</v>
      </c>
      <c r="D24" t="s">
        <v>11</v>
      </c>
      <c r="E24" s="4">
        <v>42743</v>
      </c>
      <c r="G24">
        <v>60</v>
      </c>
      <c r="H24" t="s">
        <v>229</v>
      </c>
    </row>
    <row r="25" spans="1:8">
      <c r="A25">
        <v>104</v>
      </c>
      <c r="B25" t="s">
        <v>204</v>
      </c>
      <c r="C25" t="s">
        <v>233</v>
      </c>
      <c r="D25" t="s">
        <v>11</v>
      </c>
      <c r="E25" s="4">
        <v>42743</v>
      </c>
      <c r="G25">
        <v>40</v>
      </c>
      <c r="H25" t="s">
        <v>229</v>
      </c>
    </row>
    <row r="26" spans="1:8">
      <c r="A26">
        <v>104</v>
      </c>
      <c r="B26" t="s">
        <v>204</v>
      </c>
      <c r="C26" t="s">
        <v>233</v>
      </c>
      <c r="D26" t="s">
        <v>11</v>
      </c>
      <c r="E26" s="4">
        <v>43444</v>
      </c>
      <c r="G26">
        <v>30</v>
      </c>
      <c r="H26" t="s">
        <v>229</v>
      </c>
    </row>
    <row r="27" spans="1:8">
      <c r="A27">
        <v>107</v>
      </c>
      <c r="B27" t="s">
        <v>207</v>
      </c>
      <c r="C27" t="s">
        <v>237</v>
      </c>
      <c r="D27" t="s">
        <v>11</v>
      </c>
      <c r="E27" s="4">
        <v>43110</v>
      </c>
      <c r="G27">
        <v>500</v>
      </c>
      <c r="H27" t="s">
        <v>229</v>
      </c>
    </row>
    <row r="28" spans="1:8">
      <c r="A28">
        <v>107</v>
      </c>
      <c r="B28" t="s">
        <v>207</v>
      </c>
      <c r="C28" t="s">
        <v>238</v>
      </c>
      <c r="D28" t="s">
        <v>11</v>
      </c>
      <c r="E28" s="4">
        <v>43111</v>
      </c>
      <c r="G28">
        <v>700</v>
      </c>
      <c r="H28" t="s">
        <v>229</v>
      </c>
    </row>
  </sheetData>
  <sortState xmlns:xlrd2="http://schemas.microsoft.com/office/spreadsheetml/2017/richdata2" ref="A2:H28">
    <sortCondition ref="B2:B28"/>
    <sortCondition ref="E2:E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6"/>
  <sheetViews>
    <sheetView workbookViewId="0">
      <selection activeCell="C46" sqref="C46"/>
    </sheetView>
  </sheetViews>
  <sheetFormatPr defaultColWidth="9" defaultRowHeight="14.4"/>
  <cols>
    <col min="1" max="1" width="31.88671875" customWidth="1"/>
    <col min="2" max="2" width="26.5546875" customWidth="1"/>
    <col min="3" max="3" width="14.109375" customWidth="1"/>
    <col min="4" max="4" width="32" customWidth="1"/>
    <col min="5" max="5" width="21.6640625" customWidth="1"/>
    <col min="6" max="6" width="17" customWidth="1"/>
    <col min="7" max="7" width="21.6640625" customWidth="1"/>
    <col min="9" max="9" width="237.5546875" customWidth="1"/>
  </cols>
  <sheetData>
    <row r="1" spans="1:10">
      <c r="A1" t="s">
        <v>256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  <c r="I1" t="s">
        <v>263</v>
      </c>
      <c r="J1" t="s">
        <v>264</v>
      </c>
    </row>
    <row r="2" spans="1:10">
      <c r="A2" t="s">
        <v>10</v>
      </c>
      <c r="B2" t="s">
        <v>8</v>
      </c>
      <c r="C2" t="s">
        <v>9</v>
      </c>
      <c r="E2" t="s">
        <v>12</v>
      </c>
      <c r="F2" t="s">
        <v>13</v>
      </c>
      <c r="G2" t="s">
        <v>14</v>
      </c>
      <c r="I2" t="str">
        <f>"INSERT INTO "&amp;$J$1&amp;"("&amp;$A$1&amp;","&amp;$B$1&amp;","&amp;$C$1&amp;","&amp;$D$1&amp;","&amp;$E$1&amp;","&amp;$F$1&amp;","&amp;$G$1&amp;") values ('"&amp;A2&amp;"','"&amp;B2&amp;"','"&amp;C2&amp;"','"&amp;D2&amp;"','"&amp;E2&amp;"','"&amp;F2&amp;"','"&amp;G2&amp;"');"</f>
        <v>INSERT INTO Plant(plantVariety,species,commonName,plantationPeriod,pruningPeriod,floweringPeriod,harvestPeriod) values ('RAINHA CLAUDIA CARANGUEJEIRA','Prunus domestica','Ameixoeira','','Novembro a dezembro','Fevereiro a março','Julho a agosto');</v>
      </c>
    </row>
    <row r="3" spans="1:10">
      <c r="A3" t="s">
        <v>15</v>
      </c>
      <c r="B3" t="s">
        <v>8</v>
      </c>
      <c r="C3" t="s">
        <v>9</v>
      </c>
      <c r="E3" t="s">
        <v>12</v>
      </c>
      <c r="F3" t="s">
        <v>13</v>
      </c>
      <c r="G3" t="s">
        <v>14</v>
      </c>
      <c r="I3" t="str">
        <f t="shared" ref="I3:I66" si="0">"INSERT INTO "&amp;$J$1&amp;"("&amp;$A$1&amp;","&amp;$B$1&amp;","&amp;$C$1&amp;","&amp;$D$1&amp;","&amp;$E$1&amp;","&amp;$F$1&amp;","&amp;$G$1&amp;") values ('"&amp;A3&amp;"','"&amp;B3&amp;"','"&amp;C3&amp;"','"&amp;D3&amp;"','"&amp;E3&amp;"','"&amp;F3&amp;"','"&amp;G3&amp;"');"</f>
        <v>INSERT INTO Plant(plantVariety,species,commonName,plantationPeriod,pruningPeriod,floweringPeriod,harvestPeriod) values ('PRESIDENT','Prunus domestica','Ameixoeira','','Novembro a dezembro','Fevereiro a março','Julho a agosto');</v>
      </c>
    </row>
    <row r="4" spans="1:10">
      <c r="A4" t="s">
        <v>16</v>
      </c>
      <c r="B4" t="s">
        <v>8</v>
      </c>
      <c r="C4" t="s">
        <v>9</v>
      </c>
      <c r="E4" t="s">
        <v>12</v>
      </c>
      <c r="F4" t="s">
        <v>13</v>
      </c>
      <c r="G4" t="s">
        <v>14</v>
      </c>
      <c r="I4" t="str">
        <f t="shared" si="0"/>
        <v>INSERT INTO Plant(plantVariety,species,commonName,plantationPeriod,pruningPeriod,floweringPeriod,harvestPeriod) values ('STANLEY','Prunus domestica','Ameixoeira','','Novembro a dezembro','Fevereiro a março','Julho a agosto');</v>
      </c>
    </row>
    <row r="5" spans="1:10">
      <c r="A5" t="s">
        <v>17</v>
      </c>
      <c r="B5" t="s">
        <v>8</v>
      </c>
      <c r="C5" t="s">
        <v>9</v>
      </c>
      <c r="E5" t="s">
        <v>12</v>
      </c>
      <c r="F5" t="s">
        <v>13</v>
      </c>
      <c r="G5" t="s">
        <v>14</v>
      </c>
      <c r="I5" t="str">
        <f t="shared" si="0"/>
        <v>INSERT INTO Plant(plantVariety,species,commonName,plantationPeriod,pruningPeriod,floweringPeriod,harvestPeriod) values ('ANGELENO','Prunus domestica','Ameixoeira','','Novembro a dezembro','Fevereiro a março','Julho a agosto');</v>
      </c>
    </row>
    <row r="6" spans="1:10">
      <c r="A6" t="s">
        <v>18</v>
      </c>
      <c r="B6" t="s">
        <v>8</v>
      </c>
      <c r="C6" t="s">
        <v>9</v>
      </c>
      <c r="E6" t="s">
        <v>12</v>
      </c>
      <c r="F6" t="s">
        <v>13</v>
      </c>
      <c r="G6" t="s">
        <v>14</v>
      </c>
      <c r="I6" t="str">
        <f t="shared" si="0"/>
        <v>INSERT INTO Plant(plantVariety,species,commonName,plantationPeriod,pruningPeriod,floweringPeriod,harvestPeriod) values ('BLACK BEAUTY','Prunus domestica','Ameixoeira','','Novembro a dezembro','Fevereiro a março','Julho a agosto');</v>
      </c>
    </row>
    <row r="7" spans="1:10">
      <c r="A7" t="s">
        <v>19</v>
      </c>
      <c r="B7" t="s">
        <v>8</v>
      </c>
      <c r="C7" t="s">
        <v>9</v>
      </c>
      <c r="E7" t="s">
        <v>12</v>
      </c>
      <c r="F7" t="s">
        <v>13</v>
      </c>
      <c r="G7" t="s">
        <v>14</v>
      </c>
      <c r="I7" t="str">
        <f t="shared" si="0"/>
        <v>INSERT INTO Plant(plantVariety,species,commonName,plantationPeriod,pruningPeriod,floweringPeriod,harvestPeriod) values ('BLACK STAR','Prunus domestica','Ameixoeira','','Novembro a dezembro','Fevereiro a março','Julho a agosto');</v>
      </c>
    </row>
    <row r="8" spans="1:10">
      <c r="A8" t="s">
        <v>20</v>
      </c>
      <c r="B8" t="s">
        <v>8</v>
      </c>
      <c r="C8" t="s">
        <v>9</v>
      </c>
      <c r="E8" t="s">
        <v>12</v>
      </c>
      <c r="F8" t="s">
        <v>13</v>
      </c>
      <c r="G8" t="s">
        <v>14</v>
      </c>
      <c r="I8" t="str">
        <f t="shared" si="0"/>
        <v>INSERT INTO Plant(plantVariety,species,commonName,plantationPeriod,pruningPeriod,floweringPeriod,harvestPeriod) values ('BLACK GOLD','Prunus domestica','Ameixoeira','','Novembro a dezembro','Fevereiro a março','Julho a agosto');</v>
      </c>
    </row>
    <row r="9" spans="1:10">
      <c r="A9" t="s">
        <v>21</v>
      </c>
      <c r="B9" t="s">
        <v>8</v>
      </c>
      <c r="C9" t="s">
        <v>9</v>
      </c>
      <c r="E9" t="s">
        <v>12</v>
      </c>
      <c r="F9" t="s">
        <v>13</v>
      </c>
      <c r="G9" t="s">
        <v>14</v>
      </c>
      <c r="I9" t="str">
        <f t="shared" si="0"/>
        <v>INSERT INTO Plant(plantVariety,species,commonName,plantationPeriod,pruningPeriod,floweringPeriod,harvestPeriod) values ('BLACK DIAMOND','Prunus domestica','Ameixoeira','','Novembro a dezembro','Fevereiro a março','Julho a agosto');</v>
      </c>
    </row>
    <row r="10" spans="1:10">
      <c r="A10" t="s">
        <v>22</v>
      </c>
      <c r="B10" t="s">
        <v>8</v>
      </c>
      <c r="C10" t="s">
        <v>9</v>
      </c>
      <c r="E10" t="s">
        <v>12</v>
      </c>
      <c r="F10" t="s">
        <v>13</v>
      </c>
      <c r="G10" t="s">
        <v>14</v>
      </c>
      <c r="I10" t="str">
        <f t="shared" si="0"/>
        <v>INSERT INTO Plant(plantVariety,species,commonName,plantationPeriod,pruningPeriod,floweringPeriod,harvestPeriod) values ('BLACK AMBER','Prunus domestica','Ameixoeira','','Novembro a dezembro','Fevereiro a março','Julho a agosto');</v>
      </c>
    </row>
    <row r="11" spans="1:10">
      <c r="A11" t="s">
        <v>23</v>
      </c>
      <c r="B11" t="s">
        <v>8</v>
      </c>
      <c r="C11" t="s">
        <v>9</v>
      </c>
      <c r="E11" t="s">
        <v>12</v>
      </c>
      <c r="F11" t="s">
        <v>13</v>
      </c>
      <c r="G11" t="s">
        <v>14</v>
      </c>
      <c r="I11" t="str">
        <f t="shared" si="0"/>
        <v>INSERT INTO Plant(plantVariety,species,commonName,plantationPeriod,pruningPeriod,floweringPeriod,harvestPeriod) values ('BLACK SPLENDOR','Prunus domestica','Ameixoeira','','Novembro a dezembro','Fevereiro a março','Julho a agosto');</v>
      </c>
    </row>
    <row r="12" spans="1:10">
      <c r="A12" t="s">
        <v>24</v>
      </c>
      <c r="B12" t="s">
        <v>8</v>
      </c>
      <c r="C12" t="s">
        <v>9</v>
      </c>
      <c r="E12" t="s">
        <v>12</v>
      </c>
      <c r="F12" t="s">
        <v>13</v>
      </c>
      <c r="G12" t="s">
        <v>14</v>
      </c>
      <c r="I12" t="str">
        <f t="shared" si="0"/>
        <v>INSERT INTO Plant(plantVariety,species,commonName,plantationPeriod,pruningPeriod,floweringPeriod,harvestPeriod) values ('FORTUNA','Prunus domestica','Ameixoeira','','Novembro a dezembro','Fevereiro a março','Julho a agosto');</v>
      </c>
    </row>
    <row r="13" spans="1:10">
      <c r="A13" t="s">
        <v>25</v>
      </c>
      <c r="B13" t="s">
        <v>8</v>
      </c>
      <c r="C13" t="s">
        <v>9</v>
      </c>
      <c r="E13" t="s">
        <v>12</v>
      </c>
      <c r="F13" t="s">
        <v>13</v>
      </c>
      <c r="G13" t="s">
        <v>14</v>
      </c>
      <c r="I13" t="str">
        <f t="shared" si="0"/>
        <v>INSERT INTO Plant(plantVariety,species,commonName,plantationPeriod,pruningPeriod,floweringPeriod,harvestPeriod) values ('FRIAR','Prunus domestica','Ameixoeira','','Novembro a dezembro','Fevereiro a março','Julho a agosto');</v>
      </c>
    </row>
    <row r="14" spans="1:10">
      <c r="A14" t="s">
        <v>26</v>
      </c>
      <c r="B14" t="s">
        <v>8</v>
      </c>
      <c r="C14" t="s">
        <v>9</v>
      </c>
      <c r="E14" t="s">
        <v>12</v>
      </c>
      <c r="F14" t="s">
        <v>13</v>
      </c>
      <c r="G14" t="s">
        <v>14</v>
      </c>
      <c r="I14" t="str">
        <f t="shared" si="0"/>
        <v>INSERT INTO Plant(plantVariety,species,commonName,plantationPeriod,pruningPeriod,floweringPeriod,harvestPeriod) values ('EL DORADO','Prunus domestica','Ameixoeira','','Novembro a dezembro','Fevereiro a março','Julho a agosto');</v>
      </c>
    </row>
    <row r="15" spans="1:10">
      <c r="A15" t="s">
        <v>27</v>
      </c>
      <c r="B15" t="s">
        <v>8</v>
      </c>
      <c r="C15" t="s">
        <v>9</v>
      </c>
      <c r="E15" t="s">
        <v>12</v>
      </c>
      <c r="F15" t="s">
        <v>13</v>
      </c>
      <c r="G15" t="s">
        <v>14</v>
      </c>
      <c r="I15" t="str">
        <f t="shared" si="0"/>
        <v>INSERT INTO Plant(plantVariety,species,commonName,plantationPeriod,pruningPeriod,floweringPeriod,harvestPeriod) values ('ELEPHANT HEART','Prunus domestica','Ameixoeira','','Novembro a dezembro','Fevereiro a março','Julho a agosto');</v>
      </c>
    </row>
    <row r="16" spans="1:10">
      <c r="A16" t="s">
        <v>28</v>
      </c>
      <c r="B16" t="s">
        <v>8</v>
      </c>
      <c r="C16" t="s">
        <v>9</v>
      </c>
      <c r="E16" t="s">
        <v>12</v>
      </c>
      <c r="F16" t="s">
        <v>13</v>
      </c>
      <c r="G16" t="s">
        <v>14</v>
      </c>
      <c r="I16" t="str">
        <f t="shared" si="0"/>
        <v>INSERT INTO Plant(plantVariety,species,commonName,plantationPeriod,pruningPeriod,floweringPeriod,harvestPeriod) values ('GOLDEN JAPAN','Prunus domestica','Ameixoeira','','Novembro a dezembro','Fevereiro a março','Julho a agosto');</v>
      </c>
    </row>
    <row r="17" spans="1:9">
      <c r="A17" t="s">
        <v>29</v>
      </c>
      <c r="B17" t="s">
        <v>8</v>
      </c>
      <c r="C17" t="s">
        <v>9</v>
      </c>
      <c r="E17" t="s">
        <v>12</v>
      </c>
      <c r="F17" t="s">
        <v>13</v>
      </c>
      <c r="G17" t="s">
        <v>14</v>
      </c>
      <c r="I17" t="str">
        <f t="shared" si="0"/>
        <v>INSERT INTO Plant(plantVariety,species,commonName,plantationPeriod,pruningPeriod,floweringPeriod,harvestPeriod) values ('HARRY PITCHON','Prunus domestica','Ameixoeira','','Novembro a dezembro','Fevereiro a março','Julho a agosto');</v>
      </c>
    </row>
    <row r="18" spans="1:9">
      <c r="A18" t="s">
        <v>30</v>
      </c>
      <c r="B18" t="s">
        <v>8</v>
      </c>
      <c r="C18" t="s">
        <v>9</v>
      </c>
      <c r="E18" t="s">
        <v>12</v>
      </c>
      <c r="F18" t="s">
        <v>13</v>
      </c>
      <c r="G18" t="s">
        <v>14</v>
      </c>
      <c r="I18" t="str">
        <f t="shared" si="0"/>
        <v>INSERT INTO Plant(plantVariety,species,commonName,plantationPeriod,pruningPeriod,floweringPeriod,harvestPeriod) values ('LAETITIA','Prunus domestica','Ameixoeira','','Novembro a dezembro','Fevereiro a março','Julho a agosto');</v>
      </c>
    </row>
    <row r="19" spans="1:9">
      <c r="A19" t="s">
        <v>31</v>
      </c>
      <c r="B19" t="s">
        <v>8</v>
      </c>
      <c r="C19" t="s">
        <v>9</v>
      </c>
      <c r="E19" t="s">
        <v>12</v>
      </c>
      <c r="F19" t="s">
        <v>13</v>
      </c>
      <c r="G19" t="s">
        <v>14</v>
      </c>
      <c r="I19" t="str">
        <f t="shared" si="0"/>
        <v>INSERT INTO Plant(plantVariety,species,commonName,plantationPeriod,pruningPeriod,floweringPeriod,harvestPeriod) values ('METLEY','Prunus domestica','Ameixoeira','','Novembro a dezembro','Fevereiro a março','Julho a agosto');</v>
      </c>
    </row>
    <row r="20" spans="1:9">
      <c r="A20" t="s">
        <v>32</v>
      </c>
      <c r="B20" t="s">
        <v>8</v>
      </c>
      <c r="C20" t="s">
        <v>9</v>
      </c>
      <c r="E20" t="s">
        <v>12</v>
      </c>
      <c r="F20" t="s">
        <v>13</v>
      </c>
      <c r="G20" t="s">
        <v>14</v>
      </c>
      <c r="I20" t="str">
        <f t="shared" si="0"/>
        <v>INSERT INTO Plant(plantVariety,species,commonName,plantationPeriod,pruningPeriod,floweringPeriod,harvestPeriod) values ('MIRABELLE DE NANCY','Prunus domestica','Ameixoeira','','Novembro a dezembro','Fevereiro a março','Julho a agosto');</v>
      </c>
    </row>
    <row r="21" spans="1:9">
      <c r="A21" t="s">
        <v>33</v>
      </c>
      <c r="B21" t="s">
        <v>8</v>
      </c>
      <c r="C21" t="s">
        <v>9</v>
      </c>
      <c r="E21" t="s">
        <v>12</v>
      </c>
      <c r="F21" t="s">
        <v>13</v>
      </c>
      <c r="G21" t="s">
        <v>14</v>
      </c>
      <c r="I21" t="str">
        <f t="shared" si="0"/>
        <v>INSERT INTO Plant(plantVariety,species,commonName,plantationPeriod,pruningPeriod,floweringPeriod,harvestPeriod) values ('QUEEN ROSE','Prunus domestica','Ameixoeira','','Novembro a dezembro','Fevereiro a março','Julho a agosto');</v>
      </c>
    </row>
    <row r="22" spans="1:9">
      <c r="A22" t="s">
        <v>34</v>
      </c>
      <c r="B22" t="s">
        <v>8</v>
      </c>
      <c r="C22" t="s">
        <v>9</v>
      </c>
      <c r="E22" t="s">
        <v>12</v>
      </c>
      <c r="F22" t="s">
        <v>13</v>
      </c>
      <c r="G22" t="s">
        <v>14</v>
      </c>
      <c r="I22" t="str">
        <f t="shared" si="0"/>
        <v>INSERT INTO Plant(plantVariety,species,commonName,plantationPeriod,pruningPeriod,floweringPeriod,harvestPeriod) values ('RED BEAUT','Prunus domestica','Ameixoeira','','Novembro a dezembro','Fevereiro a março','Julho a agosto');</v>
      </c>
    </row>
    <row r="23" spans="1:9">
      <c r="A23" t="s">
        <v>35</v>
      </c>
      <c r="B23" t="s">
        <v>8</v>
      </c>
      <c r="C23" t="s">
        <v>9</v>
      </c>
      <c r="E23" t="s">
        <v>12</v>
      </c>
      <c r="F23" t="s">
        <v>13</v>
      </c>
      <c r="G23" t="s">
        <v>14</v>
      </c>
      <c r="I23" t="str">
        <f t="shared" si="0"/>
        <v>INSERT INTO Plant(plantVariety,species,commonName,plantationPeriod,pruningPeriod,floweringPeriod,harvestPeriod) values ('SANTA ROSA','Prunus domestica','Ameixoeira','','Novembro a dezembro','Fevereiro a março','Julho a agosto');</v>
      </c>
    </row>
    <row r="24" spans="1:9">
      <c r="A24" t="s">
        <v>36</v>
      </c>
      <c r="B24" t="s">
        <v>8</v>
      </c>
      <c r="C24" t="s">
        <v>9</v>
      </c>
      <c r="E24" t="s">
        <v>12</v>
      </c>
      <c r="F24" t="s">
        <v>13</v>
      </c>
      <c r="G24" t="s">
        <v>14</v>
      </c>
      <c r="I24" t="str">
        <f t="shared" si="0"/>
        <v>INSERT INTO Plant(plantVariety,species,commonName,plantationPeriod,pruningPeriod,floweringPeriod,harvestPeriod) values ('SHIRO','Prunus domestica','Ameixoeira','','Novembro a dezembro','Fevereiro a março','Julho a agosto');</v>
      </c>
    </row>
    <row r="25" spans="1:9">
      <c r="A25" t="s">
        <v>37</v>
      </c>
      <c r="B25" t="s">
        <v>8</v>
      </c>
      <c r="C25" t="s">
        <v>9</v>
      </c>
      <c r="E25" t="s">
        <v>12</v>
      </c>
      <c r="F25" t="s">
        <v>13</v>
      </c>
      <c r="G25" t="s">
        <v>14</v>
      </c>
      <c r="I25" t="str">
        <f t="shared" si="0"/>
        <v>INSERT INTO Plant(plantVariety,species,commonName,plantationPeriod,pruningPeriod,floweringPeriod,harvestPeriod) values ('SUNGOLD','Prunus domestica','Ameixoeira','','Novembro a dezembro','Fevereiro a março','Julho a agosto');</v>
      </c>
    </row>
    <row r="26" spans="1:9">
      <c r="A26" t="s">
        <v>38</v>
      </c>
      <c r="B26" t="s">
        <v>8</v>
      </c>
      <c r="C26" t="s">
        <v>9</v>
      </c>
      <c r="E26" t="s">
        <v>12</v>
      </c>
      <c r="F26" t="s">
        <v>13</v>
      </c>
      <c r="G26" t="s">
        <v>14</v>
      </c>
      <c r="I26" t="str">
        <f t="shared" si="0"/>
        <v>INSERT INTO Plant(plantVariety,species,commonName,plantationPeriod,pruningPeriod,floweringPeriod,harvestPeriod) values ('WILSON PERFECTION','Prunus domestica','Ameixoeira','','Novembro a dezembro','Fevereiro a março','Julho a agosto');</v>
      </c>
    </row>
    <row r="27" spans="1:9">
      <c r="A27" t="s">
        <v>39</v>
      </c>
      <c r="B27" t="s">
        <v>8</v>
      </c>
      <c r="C27" t="s">
        <v>9</v>
      </c>
      <c r="E27" t="s">
        <v>12</v>
      </c>
      <c r="F27" t="s">
        <v>13</v>
      </c>
      <c r="G27" t="s">
        <v>14</v>
      </c>
      <c r="I27" t="str">
        <f t="shared" si="0"/>
        <v>INSERT INTO Plant(plantVariety,species,commonName,plantationPeriod,pruningPeriod,floweringPeriod,harvestPeriod) values ('AUTUMN GIANT','Prunus domestica','Ameixoeira','','Novembro a dezembro','Fevereiro a março','Julho a agosto');</v>
      </c>
    </row>
    <row r="28" spans="1:9">
      <c r="A28" t="s">
        <v>42</v>
      </c>
      <c r="B28" t="s">
        <v>40</v>
      </c>
      <c r="C28" t="s">
        <v>41</v>
      </c>
      <c r="E28" t="s">
        <v>12</v>
      </c>
      <c r="F28" t="s">
        <v>13</v>
      </c>
      <c r="G28" t="s">
        <v>14</v>
      </c>
      <c r="I28" t="str">
        <f t="shared" si="0"/>
        <v>INSERT INTO Plant(plantVariety,species,commonName,plantationPeriod,pruningPeriod,floweringPeriod,harvestPeriod) values ('BULIDA','Prunus armeniaca','Damasqueiro','','Novembro a dezembro','Fevereiro a março','Julho a agosto');</v>
      </c>
    </row>
    <row r="29" spans="1:9">
      <c r="A29" t="s">
        <v>43</v>
      </c>
      <c r="B29" t="s">
        <v>40</v>
      </c>
      <c r="C29" t="s">
        <v>41</v>
      </c>
      <c r="E29" t="s">
        <v>12</v>
      </c>
      <c r="F29" t="s">
        <v>13</v>
      </c>
      <c r="G29" t="s">
        <v>14</v>
      </c>
      <c r="I29" t="str">
        <f t="shared" si="0"/>
        <v>INSERT INTO Plant(plantVariety,species,commonName,plantationPeriod,pruningPeriod,floweringPeriod,harvestPeriod) values ('CANINO','Prunus armeniaca','Damasqueiro','','Novembro a dezembro','Fevereiro a março','Julho a agosto');</v>
      </c>
    </row>
    <row r="30" spans="1:9">
      <c r="A30" t="s">
        <v>44</v>
      </c>
      <c r="B30" t="s">
        <v>40</v>
      </c>
      <c r="C30" t="s">
        <v>41</v>
      </c>
      <c r="E30" t="s">
        <v>12</v>
      </c>
      <c r="F30" t="s">
        <v>13</v>
      </c>
      <c r="G30" t="s">
        <v>14</v>
      </c>
      <c r="I30" t="str">
        <f t="shared" si="0"/>
        <v>INSERT INTO Plant(plantVariety,species,commonName,plantationPeriod,pruningPeriod,floweringPeriod,harvestPeriod) values ('LIABAUD','Prunus armeniaca','Damasqueiro','','Novembro a dezembro','Fevereiro a março','Julho a agosto');</v>
      </c>
    </row>
    <row r="31" spans="1:9">
      <c r="A31" t="s">
        <v>45</v>
      </c>
      <c r="B31" t="s">
        <v>40</v>
      </c>
      <c r="C31" t="s">
        <v>41</v>
      </c>
      <c r="E31" t="s">
        <v>12</v>
      </c>
      <c r="F31" t="s">
        <v>13</v>
      </c>
      <c r="G31" t="s">
        <v>14</v>
      </c>
      <c r="I31" t="str">
        <f t="shared" si="0"/>
        <v>INSERT INTO Plant(plantVariety,species,commonName,plantationPeriod,pruningPeriod,floweringPeriod,harvestPeriod) values ('MAILLOT JAUNE','Prunus armeniaca','Damasqueiro','','Novembro a dezembro','Fevereiro a março','Julho a agosto');</v>
      </c>
    </row>
    <row r="32" spans="1:9">
      <c r="A32" t="s">
        <v>46</v>
      </c>
      <c r="B32" t="s">
        <v>40</v>
      </c>
      <c r="C32" t="s">
        <v>41</v>
      </c>
      <c r="E32" t="s">
        <v>12</v>
      </c>
      <c r="F32" t="s">
        <v>13</v>
      </c>
      <c r="G32" t="s">
        <v>14</v>
      </c>
      <c r="I32" t="str">
        <f t="shared" si="0"/>
        <v>INSERT INTO Plant(plantVariety,species,commonName,plantationPeriod,pruningPeriod,floweringPeriod,harvestPeriod) values ('POLONAIS','Prunus armeniaca','Damasqueiro','','Novembro a dezembro','Fevereiro a março','Julho a agosto');</v>
      </c>
    </row>
    <row r="33" spans="1:9">
      <c r="A33" t="s">
        <v>49</v>
      </c>
      <c r="B33" t="s">
        <v>47</v>
      </c>
      <c r="C33" t="s">
        <v>48</v>
      </c>
      <c r="E33" t="s">
        <v>12</v>
      </c>
      <c r="F33" t="s">
        <v>50</v>
      </c>
      <c r="G33" t="s">
        <v>51</v>
      </c>
      <c r="I33" t="str">
        <f t="shared" si="0"/>
        <v>INSERT INTO Plant(plantVariety,species,commonName,plantationPeriod,pruningPeriod,floweringPeriod,harvestPeriod) values ('AKANE','Malus domestica','Macieira','','Novembro a dezembro','Março a abril','Agosto a setembro');</v>
      </c>
    </row>
    <row r="34" spans="1:9">
      <c r="A34" t="s">
        <v>52</v>
      </c>
      <c r="B34" t="s">
        <v>47</v>
      </c>
      <c r="C34" t="s">
        <v>48</v>
      </c>
      <c r="E34" t="s">
        <v>12</v>
      </c>
      <c r="F34" t="s">
        <v>50</v>
      </c>
      <c r="G34" t="s">
        <v>51</v>
      </c>
      <c r="I34" t="str">
        <f t="shared" si="0"/>
        <v>INSERT INTO Plant(plantVariety,species,commonName,plantationPeriod,pruningPeriod,floweringPeriod,harvestPeriod) values ('BELGOLDEN','Malus domestica','Macieira','','Novembro a dezembro','Março a abril','Agosto a setembro');</v>
      </c>
    </row>
    <row r="35" spans="1:9">
      <c r="A35" t="s">
        <v>53</v>
      </c>
      <c r="B35" t="s">
        <v>47</v>
      </c>
      <c r="C35" t="s">
        <v>48</v>
      </c>
      <c r="E35" t="s">
        <v>12</v>
      </c>
      <c r="F35" t="s">
        <v>50</v>
      </c>
      <c r="G35" t="s">
        <v>51</v>
      </c>
      <c r="I35" t="str">
        <f t="shared" si="0"/>
        <v>INSERT INTO Plant(plantVariety,species,commonName,plantationPeriod,pruningPeriod,floweringPeriod,harvestPeriod) values ('BRAVO DE ESMOLFE','Malus domestica','Macieira','','Novembro a dezembro','Março a abril','Agosto a setembro');</v>
      </c>
    </row>
    <row r="36" spans="1:9">
      <c r="A36" t="s">
        <v>54</v>
      </c>
      <c r="B36" t="s">
        <v>47</v>
      </c>
      <c r="C36" t="s">
        <v>48</v>
      </c>
      <c r="E36" t="s">
        <v>12</v>
      </c>
      <c r="F36" t="s">
        <v>50</v>
      </c>
      <c r="G36" t="s">
        <v>51</v>
      </c>
      <c r="I36" t="str">
        <f t="shared" si="0"/>
        <v>INSERT INTO Plant(plantVariety,species,commonName,plantationPeriod,pruningPeriod,floweringPeriod,harvestPeriod) values ('CASA NOVA DE ALCOBAÇA','Malus domestica','Macieira','','Novembro a dezembro','Março a abril','Agosto a setembro');</v>
      </c>
    </row>
    <row r="37" spans="1:9">
      <c r="A37" t="s">
        <v>55</v>
      </c>
      <c r="B37" t="s">
        <v>47</v>
      </c>
      <c r="C37" t="s">
        <v>48</v>
      </c>
      <c r="E37" t="s">
        <v>12</v>
      </c>
      <c r="F37" t="s">
        <v>50</v>
      </c>
      <c r="G37" t="s">
        <v>51</v>
      </c>
      <c r="I37" t="str">
        <f t="shared" si="0"/>
        <v>INSERT INTO Plant(plantVariety,species,commonName,plantationPeriod,pruningPeriod,floweringPeriod,harvestPeriod) values ('EROVAN','Malus domestica','Macieira','','Novembro a dezembro','Março a abril','Agosto a setembro');</v>
      </c>
    </row>
    <row r="38" spans="1:9">
      <c r="A38" t="s">
        <v>56</v>
      </c>
      <c r="B38" t="s">
        <v>47</v>
      </c>
      <c r="C38" t="s">
        <v>48</v>
      </c>
      <c r="E38" t="s">
        <v>12</v>
      </c>
      <c r="F38" t="s">
        <v>50</v>
      </c>
      <c r="G38" t="s">
        <v>51</v>
      </c>
      <c r="I38" t="str">
        <f t="shared" si="0"/>
        <v>INSERT INTO Plant(plantVariety,species,commonName,plantationPeriod,pruningPeriod,floweringPeriod,harvestPeriod) values ('FUJI','Malus domestica','Macieira','','Novembro a dezembro','Março a abril','Agosto a setembro');</v>
      </c>
    </row>
    <row r="39" spans="1:9">
      <c r="A39" t="s">
        <v>57</v>
      </c>
      <c r="B39" t="s">
        <v>47</v>
      </c>
      <c r="C39" t="s">
        <v>48</v>
      </c>
      <c r="E39" t="s">
        <v>12</v>
      </c>
      <c r="F39" t="s">
        <v>50</v>
      </c>
      <c r="G39" t="s">
        <v>51</v>
      </c>
      <c r="I39" t="str">
        <f t="shared" si="0"/>
        <v>INSERT INTO Plant(plantVariety,species,commonName,plantationPeriod,pruningPeriod,floweringPeriod,harvestPeriod) values ('GRANNY SMITH','Malus domestica','Macieira','','Novembro a dezembro','Março a abril','Agosto a setembro');</v>
      </c>
    </row>
    <row r="40" spans="1:9">
      <c r="A40" t="s">
        <v>58</v>
      </c>
      <c r="B40" t="s">
        <v>47</v>
      </c>
      <c r="C40" t="s">
        <v>48</v>
      </c>
      <c r="E40" t="s">
        <v>12</v>
      </c>
      <c r="F40" t="s">
        <v>50</v>
      </c>
      <c r="G40" t="s">
        <v>51</v>
      </c>
      <c r="I40" t="str">
        <f t="shared" si="0"/>
        <v>INSERT INTO Plant(plantVariety,species,commonName,plantationPeriod,pruningPeriod,floweringPeriod,harvestPeriod) values ('GOLDEN DELICIOUS','Malus domestica','Macieira','','Novembro a dezembro','Março a abril','Agosto a setembro');</v>
      </c>
    </row>
    <row r="41" spans="1:9">
      <c r="A41" t="s">
        <v>59</v>
      </c>
      <c r="B41" t="s">
        <v>47</v>
      </c>
      <c r="C41" t="s">
        <v>48</v>
      </c>
      <c r="E41" t="s">
        <v>12</v>
      </c>
      <c r="F41" t="s">
        <v>50</v>
      </c>
      <c r="G41" t="s">
        <v>51</v>
      </c>
      <c r="I41" t="str">
        <f t="shared" si="0"/>
        <v>INSERT INTO Plant(plantVariety,species,commonName,plantationPeriod,pruningPeriod,floweringPeriod,harvestPeriod) values ('HI-EARLY','Malus domestica','Macieira','','Novembro a dezembro','Março a abril','Agosto a setembro');</v>
      </c>
    </row>
    <row r="42" spans="1:9">
      <c r="A42" t="s">
        <v>60</v>
      </c>
      <c r="B42" t="s">
        <v>47</v>
      </c>
      <c r="C42" t="s">
        <v>48</v>
      </c>
      <c r="E42" t="s">
        <v>12</v>
      </c>
      <c r="F42" t="s">
        <v>50</v>
      </c>
      <c r="G42" t="s">
        <v>51</v>
      </c>
      <c r="I42" t="str">
        <f t="shared" si="0"/>
        <v>INSERT INTO Plant(plantVariety,species,commonName,plantationPeriod,pruningPeriod,floweringPeriod,harvestPeriod) values ('JONAGORED','Malus domestica','Macieira','','Novembro a dezembro','Março a abril','Agosto a setembro');</v>
      </c>
    </row>
    <row r="43" spans="1:9">
      <c r="A43" t="s">
        <v>61</v>
      </c>
      <c r="B43" t="s">
        <v>47</v>
      </c>
      <c r="C43" t="s">
        <v>48</v>
      </c>
      <c r="E43" t="s">
        <v>12</v>
      </c>
      <c r="F43" t="s">
        <v>50</v>
      </c>
      <c r="G43" t="s">
        <v>51</v>
      </c>
      <c r="I43" t="str">
        <f t="shared" si="0"/>
        <v>INSERT INTO Plant(plantVariety,species,commonName,plantationPeriod,pruningPeriod,floweringPeriod,harvestPeriod) values ('LYSGOLDEN','Malus domestica','Macieira','','Novembro a dezembro','Março a abril','Agosto a setembro');</v>
      </c>
    </row>
    <row r="44" spans="1:9">
      <c r="A44" t="s">
        <v>62</v>
      </c>
      <c r="B44" t="s">
        <v>47</v>
      </c>
      <c r="C44" t="s">
        <v>48</v>
      </c>
      <c r="E44" t="s">
        <v>12</v>
      </c>
      <c r="F44" t="s">
        <v>50</v>
      </c>
      <c r="G44" t="s">
        <v>51</v>
      </c>
      <c r="I44" t="str">
        <f t="shared" si="0"/>
        <v>INSERT INTO Plant(plantVariety,species,commonName,plantationPeriod,pruningPeriod,floweringPeriod,harvestPeriod) values ('MUTSU','Malus domestica','Macieira','','Novembro a dezembro','Março a abril','Agosto a setembro');</v>
      </c>
    </row>
    <row r="45" spans="1:9">
      <c r="A45" t="s">
        <v>63</v>
      </c>
      <c r="B45" t="s">
        <v>47</v>
      </c>
      <c r="C45" t="s">
        <v>48</v>
      </c>
      <c r="E45" t="s">
        <v>64</v>
      </c>
      <c r="F45" t="s">
        <v>65</v>
      </c>
      <c r="G45" t="s">
        <v>12</v>
      </c>
      <c r="I45" t="str">
        <f t="shared" si="0"/>
        <v>INSERT INTO Plant(plantVariety,species,commonName,plantationPeriod,pruningPeriod,floweringPeriod,harvestPeriod) values ('PORTA DA LOJA','Malus domestica','Macieira','','Janeiro','Abril a maio','Novembro a dezembro');</v>
      </c>
    </row>
    <row r="46" spans="1:9">
      <c r="A46" t="s">
        <v>66</v>
      </c>
      <c r="B46" t="s">
        <v>47</v>
      </c>
      <c r="C46" t="s">
        <v>48</v>
      </c>
      <c r="E46" t="s">
        <v>12</v>
      </c>
      <c r="F46" t="s">
        <v>50</v>
      </c>
      <c r="G46" t="s">
        <v>51</v>
      </c>
      <c r="I46" t="str">
        <f t="shared" si="0"/>
        <v>INSERT INTO Plant(plantVariety,species,commonName,plantationPeriod,pruningPeriod,floweringPeriod,harvestPeriod) values ('REINETTE OU CANADA','Malus domestica','Macieira','','Novembro a dezembro','Março a abril','Agosto a setembro');</v>
      </c>
    </row>
    <row r="47" spans="1:9">
      <c r="A47" t="s">
        <v>67</v>
      </c>
      <c r="B47" t="s">
        <v>47</v>
      </c>
      <c r="C47" t="s">
        <v>48</v>
      </c>
      <c r="E47" t="s">
        <v>12</v>
      </c>
      <c r="F47" t="s">
        <v>50</v>
      </c>
      <c r="G47" t="s">
        <v>51</v>
      </c>
      <c r="I47" t="str">
        <f t="shared" si="0"/>
        <v>INSERT INTO Plant(plantVariety,species,commonName,plantationPeriod,pruningPeriod,floweringPeriod,harvestPeriod) values ('REINETTE OU GRAND FAY','Malus domestica','Macieira','','Novembro a dezembro','Março a abril','Agosto a setembro');</v>
      </c>
    </row>
    <row r="48" spans="1:9">
      <c r="A48" t="s">
        <v>68</v>
      </c>
      <c r="B48" t="s">
        <v>47</v>
      </c>
      <c r="C48" t="s">
        <v>48</v>
      </c>
      <c r="E48" t="s">
        <v>12</v>
      </c>
      <c r="F48" t="s">
        <v>50</v>
      </c>
      <c r="G48" t="s">
        <v>51</v>
      </c>
      <c r="I48" t="str">
        <f t="shared" si="0"/>
        <v>INSERT INTO Plant(plantVariety,species,commonName,plantationPeriod,pruningPeriod,floweringPeriod,harvestPeriod) values ('RISCADINHA DE PALMELA','Malus domestica','Macieira','','Novembro a dezembro','Março a abril','Agosto a setembro');</v>
      </c>
    </row>
    <row r="49" spans="1:9">
      <c r="A49" t="s">
        <v>69</v>
      </c>
      <c r="B49" t="s">
        <v>47</v>
      </c>
      <c r="C49" t="s">
        <v>48</v>
      </c>
      <c r="E49" t="s">
        <v>12</v>
      </c>
      <c r="F49" t="s">
        <v>50</v>
      </c>
      <c r="G49" t="s">
        <v>51</v>
      </c>
      <c r="I49" t="str">
        <f t="shared" si="0"/>
        <v>INSERT INTO Plant(plantVariety,species,commonName,plantationPeriod,pruningPeriod,floweringPeriod,harvestPeriod) values ('ROYAL GALA','Malus domestica','Macieira','','Novembro a dezembro','Março a abril','Agosto a setembro');</v>
      </c>
    </row>
    <row r="50" spans="1:9">
      <c r="A50" t="s">
        <v>70</v>
      </c>
      <c r="B50" t="s">
        <v>47</v>
      </c>
      <c r="C50" t="s">
        <v>48</v>
      </c>
      <c r="E50" t="s">
        <v>12</v>
      </c>
      <c r="F50" t="s">
        <v>50</v>
      </c>
      <c r="G50" t="s">
        <v>51</v>
      </c>
      <c r="I50" t="str">
        <f t="shared" si="0"/>
        <v>INSERT INTO Plant(plantVariety,species,commonName,plantationPeriod,pruningPeriod,floweringPeriod,harvestPeriod) values ('REDCHIEF','Malus domestica','Macieira','','Novembro a dezembro','Março a abril','Agosto a setembro');</v>
      </c>
    </row>
    <row r="51" spans="1:9">
      <c r="A51" t="s">
        <v>71</v>
      </c>
      <c r="B51" t="s">
        <v>47</v>
      </c>
      <c r="C51" t="s">
        <v>48</v>
      </c>
      <c r="E51" t="s">
        <v>12</v>
      </c>
      <c r="F51" t="s">
        <v>50</v>
      </c>
      <c r="G51" t="s">
        <v>51</v>
      </c>
      <c r="I51" t="str">
        <f t="shared" si="0"/>
        <v>INSERT INTO Plant(plantVariety,species,commonName,plantationPeriod,pruningPeriod,floweringPeriod,harvestPeriod) values ('STARKING','Malus domestica','Macieira','','Novembro a dezembro','Março a abril','Agosto a setembro');</v>
      </c>
    </row>
    <row r="52" spans="1:9">
      <c r="A52" t="s">
        <v>72</v>
      </c>
      <c r="B52" t="s">
        <v>47</v>
      </c>
      <c r="C52" t="s">
        <v>48</v>
      </c>
      <c r="E52" t="s">
        <v>12</v>
      </c>
      <c r="F52" t="s">
        <v>50</v>
      </c>
      <c r="G52" t="s">
        <v>51</v>
      </c>
      <c r="I52" t="str">
        <f t="shared" si="0"/>
        <v>INSERT INTO Plant(plantVariety,species,commonName,plantationPeriod,pruningPeriod,floweringPeriod,harvestPeriod) values ('SUMMER RED','Malus domestica','Macieira','','Novembro a dezembro','Março a abril','Agosto a setembro');</v>
      </c>
    </row>
    <row r="53" spans="1:9">
      <c r="A53" t="s">
        <v>265</v>
      </c>
      <c r="B53" t="s">
        <v>47</v>
      </c>
      <c r="C53" t="s">
        <v>48</v>
      </c>
      <c r="E53" t="s">
        <v>12</v>
      </c>
      <c r="F53" t="s">
        <v>50</v>
      </c>
      <c r="G53" t="s">
        <v>51</v>
      </c>
      <c r="I53" t="str">
        <f t="shared" si="0"/>
        <v>INSERT INTO Plant(plantVariety,species,commonName,plantationPeriod,pruningPeriod,floweringPeriod,harvestPeriod) values ('WELLSPUR DELICIOUS','Malus domestica','Macieira','','Novembro a dezembro','Março a abril','Agosto a setembro');</v>
      </c>
    </row>
    <row r="54" spans="1:9">
      <c r="A54" t="s">
        <v>74</v>
      </c>
      <c r="B54" t="s">
        <v>47</v>
      </c>
      <c r="C54" t="s">
        <v>48</v>
      </c>
      <c r="E54" t="s">
        <v>12</v>
      </c>
      <c r="F54" t="s">
        <v>50</v>
      </c>
      <c r="G54" t="s">
        <v>51</v>
      </c>
      <c r="I54" t="str">
        <f t="shared" si="0"/>
        <v>INSERT INTO Plant(plantVariety,species,commonName,plantationPeriod,pruningPeriod,floweringPeriod,harvestPeriod) values ('NOIVA','Malus domestica','Macieira','','Novembro a dezembro','Março a abril','Agosto a setembro');</v>
      </c>
    </row>
    <row r="55" spans="1:9">
      <c r="A55" t="s">
        <v>75</v>
      </c>
      <c r="B55" t="s">
        <v>47</v>
      </c>
      <c r="C55" t="s">
        <v>48</v>
      </c>
      <c r="E55" t="s">
        <v>12</v>
      </c>
      <c r="F55" t="s">
        <v>50</v>
      </c>
      <c r="G55" t="s">
        <v>51</v>
      </c>
      <c r="I55" t="str">
        <f t="shared" si="0"/>
        <v>INSERT INTO Plant(plantVariety,species,commonName,plantationPeriod,pruningPeriod,floweringPeriod,harvestPeriod) values ('OLHO ABERTO','Malus domestica','Macieira','','Novembro a dezembro','Março a abril','Agosto a setembro');</v>
      </c>
    </row>
    <row r="56" spans="1:9">
      <c r="A56" t="s">
        <v>76</v>
      </c>
      <c r="B56" t="s">
        <v>47</v>
      </c>
      <c r="C56" t="s">
        <v>48</v>
      </c>
      <c r="E56" t="s">
        <v>12</v>
      </c>
      <c r="F56" t="s">
        <v>50</v>
      </c>
      <c r="G56" t="s">
        <v>51</v>
      </c>
      <c r="I56" t="str">
        <f t="shared" si="0"/>
        <v>INSERT INTO Plant(plantVariety,species,commonName,plantationPeriod,pruningPeriod,floweringPeriod,harvestPeriod) values ('CAMOESA ROSA','Malus domestica','Macieira','','Novembro a dezembro','Março a abril','Agosto a setembro');</v>
      </c>
    </row>
    <row r="57" spans="1:9">
      <c r="A57" t="s">
        <v>77</v>
      </c>
      <c r="B57" t="s">
        <v>47</v>
      </c>
      <c r="C57" t="s">
        <v>48</v>
      </c>
      <c r="E57" t="s">
        <v>12</v>
      </c>
      <c r="F57" t="s">
        <v>50</v>
      </c>
      <c r="G57" t="s">
        <v>51</v>
      </c>
      <c r="I57" t="str">
        <f t="shared" si="0"/>
        <v>INSERT INTO Plant(plantVariety,species,commonName,plantationPeriod,pruningPeriod,floweringPeriod,harvestPeriod) values ('MALÁPIO','Malus domestica','Macieira','','Novembro a dezembro','Março a abril','Agosto a setembro');</v>
      </c>
    </row>
    <row r="58" spans="1:9">
      <c r="A58" t="s">
        <v>78</v>
      </c>
      <c r="B58" t="s">
        <v>47</v>
      </c>
      <c r="C58" t="s">
        <v>48</v>
      </c>
      <c r="E58" t="s">
        <v>12</v>
      </c>
      <c r="F58" t="s">
        <v>50</v>
      </c>
      <c r="G58" t="s">
        <v>51</v>
      </c>
      <c r="I58" t="str">
        <f t="shared" si="0"/>
        <v>INSERT INTO Plant(plantVariety,species,commonName,plantationPeriod,pruningPeriod,floweringPeriod,harvestPeriod) values ('GRONHO DOCE','Malus domestica','Macieira','','Novembro a dezembro','Março a abril','Agosto a setembro');</v>
      </c>
    </row>
    <row r="59" spans="1:9">
      <c r="A59" t="s">
        <v>79</v>
      </c>
      <c r="B59" t="s">
        <v>47</v>
      </c>
      <c r="C59" t="s">
        <v>48</v>
      </c>
      <c r="E59" t="s">
        <v>12</v>
      </c>
      <c r="F59" t="s">
        <v>50</v>
      </c>
      <c r="G59" t="s">
        <v>51</v>
      </c>
      <c r="I59" t="str">
        <f t="shared" si="0"/>
        <v>INSERT INTO Plant(plantVariety,species,commonName,plantationPeriod,pruningPeriod,floweringPeriod,harvestPeriod) values ('PÉ DE BOI ','Malus domestica','Macieira','','Novembro a dezembro','Março a abril','Agosto a setembro');</v>
      </c>
    </row>
    <row r="60" spans="1:9">
      <c r="A60" t="s">
        <v>80</v>
      </c>
      <c r="B60" t="s">
        <v>47</v>
      </c>
      <c r="C60" t="s">
        <v>48</v>
      </c>
      <c r="E60" t="s">
        <v>12</v>
      </c>
      <c r="F60" t="s">
        <v>50</v>
      </c>
      <c r="G60" t="s">
        <v>51</v>
      </c>
      <c r="I60" t="str">
        <f t="shared" si="0"/>
        <v>INSERT INTO Plant(plantVariety,species,commonName,plantationPeriod,pruningPeriod,floweringPeriod,harvestPeriod) values ('PINOVA','Malus domestica','Macieira','','Novembro a dezembro','Março a abril','Agosto a setembro');</v>
      </c>
    </row>
    <row r="61" spans="1:9">
      <c r="A61" t="s">
        <v>81</v>
      </c>
      <c r="B61" t="s">
        <v>47</v>
      </c>
      <c r="C61" t="s">
        <v>48</v>
      </c>
      <c r="E61" t="s">
        <v>12</v>
      </c>
      <c r="F61" t="s">
        <v>50</v>
      </c>
      <c r="G61" t="s">
        <v>51</v>
      </c>
      <c r="I61" t="str">
        <f t="shared" si="0"/>
        <v>INSERT INTO Plant(plantVariety,species,commonName,plantationPeriod,pruningPeriod,floweringPeriod,harvestPeriod) values ('PARDO LINDO','Malus domestica','Macieira','','Novembro a dezembro','Março a abril','Agosto a setembro');</v>
      </c>
    </row>
    <row r="62" spans="1:9">
      <c r="A62" t="s">
        <v>82</v>
      </c>
      <c r="B62" t="s">
        <v>47</v>
      </c>
      <c r="C62" t="s">
        <v>48</v>
      </c>
      <c r="E62" t="s">
        <v>12</v>
      </c>
      <c r="F62" t="s">
        <v>50</v>
      </c>
      <c r="G62" t="s">
        <v>51</v>
      </c>
      <c r="I62" t="str">
        <f t="shared" si="0"/>
        <v>INSERT INTO Plant(plantVariety,species,commonName,plantationPeriod,pruningPeriod,floweringPeriod,harvestPeriod) values ('PIPO DE BASTO','Malus domestica','Macieira','','Novembro a dezembro','Março a abril','Agosto a setembro');</v>
      </c>
    </row>
    <row r="63" spans="1:9">
      <c r="A63" t="s">
        <v>83</v>
      </c>
      <c r="B63" t="s">
        <v>47</v>
      </c>
      <c r="C63" t="s">
        <v>48</v>
      </c>
      <c r="E63" t="s">
        <v>12</v>
      </c>
      <c r="F63" t="s">
        <v>50</v>
      </c>
      <c r="G63" t="s">
        <v>51</v>
      </c>
      <c r="I63" t="str">
        <f t="shared" si="0"/>
        <v>INSERT INTO Plant(plantVariety,species,commonName,plantationPeriod,pruningPeriod,floweringPeriod,harvestPeriod) values ('PRIMA','Malus domestica','Macieira','','Novembro a dezembro','Março a abril','Agosto a setembro');</v>
      </c>
    </row>
    <row r="64" spans="1:9">
      <c r="A64" t="s">
        <v>84</v>
      </c>
      <c r="B64" t="s">
        <v>47</v>
      </c>
      <c r="C64" t="s">
        <v>48</v>
      </c>
      <c r="E64" t="s">
        <v>12</v>
      </c>
      <c r="F64" t="s">
        <v>50</v>
      </c>
      <c r="G64" t="s">
        <v>51</v>
      </c>
      <c r="I64" t="str">
        <f t="shared" si="0"/>
        <v>INSERT INTO Plant(plantVariety,species,commonName,plantationPeriod,pruningPeriod,floweringPeriod,harvestPeriod) values ('QUERINA','Malus domestica','Macieira','','Novembro a dezembro','Março a abril','Agosto a setembro');</v>
      </c>
    </row>
    <row r="65" spans="1:9">
      <c r="A65" t="s">
        <v>85</v>
      </c>
      <c r="B65" t="s">
        <v>47</v>
      </c>
      <c r="C65" t="s">
        <v>48</v>
      </c>
      <c r="E65" t="s">
        <v>12</v>
      </c>
      <c r="F65" t="s">
        <v>50</v>
      </c>
      <c r="G65" t="s">
        <v>51</v>
      </c>
      <c r="I65" t="str">
        <f t="shared" si="0"/>
        <v>INSERT INTO Plant(plantVariety,species,commonName,plantationPeriod,pruningPeriod,floweringPeriod,harvestPeriod) values ('VISTA BELLA','Malus domestica','Macieira','','Novembro a dezembro','Março a abril','Agosto a setembro');</v>
      </c>
    </row>
    <row r="66" spans="1:9">
      <c r="A66" t="s">
        <v>86</v>
      </c>
      <c r="B66" t="s">
        <v>47</v>
      </c>
      <c r="C66" t="s">
        <v>48</v>
      </c>
      <c r="E66" t="s">
        <v>12</v>
      </c>
      <c r="F66" t="s">
        <v>50</v>
      </c>
      <c r="G66" t="s">
        <v>51</v>
      </c>
      <c r="I66" t="str">
        <f t="shared" si="0"/>
        <v>INSERT INTO Plant(plantVariety,species,commonName,plantationPeriod,pruningPeriod,floweringPeriod,harvestPeriod) values ('GOLDEN SMOOTHEE','Malus domestica','Macieira','','Novembro a dezembro','Março a abril','Agosto a setembro');</v>
      </c>
    </row>
    <row r="67" spans="1:9">
      <c r="A67" t="s">
        <v>87</v>
      </c>
      <c r="B67" t="s">
        <v>47</v>
      </c>
      <c r="C67" t="s">
        <v>48</v>
      </c>
      <c r="E67" t="s">
        <v>12</v>
      </c>
      <c r="F67" t="s">
        <v>50</v>
      </c>
      <c r="G67" t="s">
        <v>51</v>
      </c>
      <c r="I67" t="str">
        <f t="shared" ref="I67:I96" si="1">"INSERT INTO "&amp;$J$1&amp;"("&amp;$A$1&amp;","&amp;$B$1&amp;","&amp;$C$1&amp;","&amp;$D$1&amp;","&amp;$E$1&amp;","&amp;$F$1&amp;","&amp;$G$1&amp;") values ('"&amp;A67&amp;"','"&amp;B67&amp;"','"&amp;C67&amp;"','"&amp;D67&amp;"','"&amp;E67&amp;"','"&amp;F67&amp;"','"&amp;G67&amp;"');"</f>
        <v>INSERT INTO Plant(plantVariety,species,commonName,plantationPeriod,pruningPeriod,floweringPeriod,harvestPeriod) values ('GOLDEN SUPREMA','Malus domestica','Macieira','','Novembro a dezembro','Março a abril','Agosto a setembro');</v>
      </c>
    </row>
    <row r="68" spans="1:9">
      <c r="A68" t="s">
        <v>88</v>
      </c>
      <c r="B68" t="s">
        <v>47</v>
      </c>
      <c r="C68" t="s">
        <v>48</v>
      </c>
      <c r="E68" t="s">
        <v>12</v>
      </c>
      <c r="F68" t="s">
        <v>50</v>
      </c>
      <c r="G68" t="s">
        <v>51</v>
      </c>
      <c r="I68" t="str">
        <f t="shared" si="1"/>
        <v>INSERT INTO Plant(plantVariety,species,commonName,plantationPeriod,pruningPeriod,floweringPeriod,harvestPeriod) values ('GLOSTER 69','Malus domestica','Macieira','','Novembro a dezembro','Março a abril','Agosto a setembro');</v>
      </c>
    </row>
    <row r="69" spans="1:9">
      <c r="A69" t="s">
        <v>89</v>
      </c>
      <c r="B69" t="s">
        <v>47</v>
      </c>
      <c r="C69" t="s">
        <v>48</v>
      </c>
      <c r="E69" t="s">
        <v>12</v>
      </c>
      <c r="F69" t="s">
        <v>50</v>
      </c>
      <c r="G69" t="s">
        <v>51</v>
      </c>
      <c r="I69" t="str">
        <f t="shared" si="1"/>
        <v>INSERT INTO Plant(plantVariety,species,commonName,plantationPeriod,pruningPeriod,floweringPeriod,harvestPeriod) values ('FREEDOM','Malus domestica','Macieira','','Novembro a dezembro','Março a abril','Agosto a setembro');</v>
      </c>
    </row>
    <row r="70" spans="1:9">
      <c r="A70" t="s">
        <v>92</v>
      </c>
      <c r="B70" t="s">
        <v>90</v>
      </c>
      <c r="C70" t="s">
        <v>91</v>
      </c>
      <c r="I70" t="str">
        <f t="shared" si="1"/>
        <v>INSERT INTO Plant(plantVariety,species,commonName,plantationPeriod,pruningPeriod,floweringPeriod,harvestPeriod) values ('SNINSEIKI','Pyrus pyrifolia','Pera Nashi','','','','');</v>
      </c>
    </row>
    <row r="71" spans="1:9">
      <c r="A71" t="s">
        <v>93</v>
      </c>
      <c r="B71" t="s">
        <v>90</v>
      </c>
      <c r="C71" t="s">
        <v>91</v>
      </c>
      <c r="I71" t="str">
        <f t="shared" si="1"/>
        <v>INSERT INTO Plant(plantVariety,species,commonName,plantationPeriod,pruningPeriod,floweringPeriod,harvestPeriod) values ('KUMOI','Pyrus pyrifolia','Pera Nashi','','','','');</v>
      </c>
    </row>
    <row r="72" spans="1:9">
      <c r="A72" t="s">
        <v>94</v>
      </c>
      <c r="B72" t="s">
        <v>90</v>
      </c>
      <c r="C72" t="s">
        <v>91</v>
      </c>
      <c r="I72" t="str">
        <f t="shared" si="1"/>
        <v>INSERT INTO Plant(plantVariety,species,commonName,plantationPeriod,pruningPeriod,floweringPeriod,harvestPeriod) values ('HOSUI','Pyrus pyrifolia','Pera Nashi','','','','');</v>
      </c>
    </row>
    <row r="73" spans="1:9">
      <c r="A73" t="s">
        <v>95</v>
      </c>
      <c r="B73" t="s">
        <v>90</v>
      </c>
      <c r="C73" t="s">
        <v>91</v>
      </c>
      <c r="I73" t="str">
        <f t="shared" si="1"/>
        <v>INSERT INTO Plant(plantVariety,species,commonName,plantationPeriod,pruningPeriod,floweringPeriod,harvestPeriod) values ('NIJISSEIKI','Pyrus pyrifolia','Pera Nashi','','','','');</v>
      </c>
    </row>
    <row r="74" spans="1:9">
      <c r="A74" t="s">
        <v>98</v>
      </c>
      <c r="B74" t="s">
        <v>96</v>
      </c>
      <c r="C74" t="s">
        <v>97</v>
      </c>
      <c r="G74" t="s">
        <v>100</v>
      </c>
      <c r="I74" t="str">
        <f t="shared" si="1"/>
        <v>INSERT INTO Plant(plantVariety,species,commonName,plantationPeriod,pruningPeriod,floweringPeriod,harvestPeriod) values ('Carson Hybrid','Daucus carota subsp. Sativus','Cenoura','','','','80 dias');</v>
      </c>
    </row>
    <row r="75" spans="1:9">
      <c r="A75" t="s">
        <v>101</v>
      </c>
      <c r="B75" t="s">
        <v>96</v>
      </c>
      <c r="C75" t="s">
        <v>97</v>
      </c>
      <c r="G75" t="s">
        <v>100</v>
      </c>
      <c r="I75" t="str">
        <f t="shared" si="1"/>
        <v>INSERT INTO Plant(plantVariety,species,commonName,plantationPeriod,pruningPeriod,floweringPeriod,harvestPeriod) values ('Red Cored Chantenay','Daucus carota subsp. Sativus','Cenoura','','','','80 dias');</v>
      </c>
    </row>
    <row r="76" spans="1:9">
      <c r="A76" t="s">
        <v>102</v>
      </c>
      <c r="B76" t="s">
        <v>96</v>
      </c>
      <c r="C76" t="s">
        <v>97</v>
      </c>
      <c r="G76" t="s">
        <v>100</v>
      </c>
      <c r="I76" t="str">
        <f t="shared" si="1"/>
        <v>INSERT INTO Plant(plantVariety,species,commonName,plantationPeriod,pruningPeriod,floweringPeriod,harvestPeriod) values ('Danvers Half Long','Daucus carota subsp. Sativus','Cenoura','','','','80 dias');</v>
      </c>
    </row>
    <row r="77" spans="1:9">
      <c r="A77" t="s">
        <v>103</v>
      </c>
      <c r="B77" t="s">
        <v>96</v>
      </c>
      <c r="C77" t="s">
        <v>97</v>
      </c>
      <c r="G77" t="s">
        <v>100</v>
      </c>
      <c r="I77" t="str">
        <f t="shared" si="1"/>
        <v>INSERT INTO Plant(plantVariety,species,commonName,plantationPeriod,pruningPeriod,floweringPeriod,harvestPeriod) values ('Imperator 58','Daucus carota subsp. Sativus','Cenoura','','','','80 dias');</v>
      </c>
    </row>
    <row r="78" spans="1:9">
      <c r="A78" t="s">
        <v>104</v>
      </c>
      <c r="B78" t="s">
        <v>96</v>
      </c>
      <c r="C78" t="s">
        <v>97</v>
      </c>
      <c r="G78" t="s">
        <v>100</v>
      </c>
      <c r="I78" t="str">
        <f t="shared" si="1"/>
        <v>INSERT INTO Plant(plantVariety,species,commonName,plantationPeriod,pruningPeriod,floweringPeriod,harvestPeriod) values ('Sugarsnax Hybrid','Daucus carota subsp. Sativus','Cenoura','','','','80 dias');</v>
      </c>
    </row>
    <row r="79" spans="1:9">
      <c r="A79" t="s">
        <v>105</v>
      </c>
      <c r="B79" t="s">
        <v>96</v>
      </c>
      <c r="C79" t="s">
        <v>97</v>
      </c>
      <c r="G79" t="s">
        <v>100</v>
      </c>
      <c r="I79" t="str">
        <f t="shared" si="1"/>
        <v>INSERT INTO Plant(plantVariety,species,commonName,plantationPeriod,pruningPeriod,floweringPeriod,harvestPeriod) values ('Nelson Hybrid','Daucus carota subsp. Sativus','Cenoura','','','','80 dias');</v>
      </c>
    </row>
    <row r="80" spans="1:9">
      <c r="A80" t="s">
        <v>106</v>
      </c>
      <c r="B80" t="s">
        <v>96</v>
      </c>
      <c r="C80" t="s">
        <v>97</v>
      </c>
      <c r="G80" t="s">
        <v>100</v>
      </c>
      <c r="I80" t="str">
        <f t="shared" si="1"/>
        <v>INSERT INTO Plant(plantVariety,species,commonName,plantationPeriod,pruningPeriod,floweringPeriod,harvestPeriod) values ('Scarlet Nantes','Daucus carota subsp. Sativus','Cenoura','','','','80 dias');</v>
      </c>
    </row>
    <row r="81" spans="1:9">
      <c r="A81" t="s">
        <v>109</v>
      </c>
      <c r="B81" t="s">
        <v>107</v>
      </c>
      <c r="C81" t="s">
        <v>108</v>
      </c>
      <c r="I81" t="str">
        <f t="shared" si="1"/>
        <v>INSERT INTO Plant(plantVariety,species,commonName,plantationPeriod,pruningPeriod,floweringPeriod,harvestPeriod) values ('Amarelo','Lupinus luteus','Tremoço','','','','');</v>
      </c>
    </row>
    <row r="82" spans="1:9">
      <c r="A82" t="s">
        <v>111</v>
      </c>
      <c r="B82" t="s">
        <v>110</v>
      </c>
      <c r="C82" t="s">
        <v>108</v>
      </c>
      <c r="I82" t="str">
        <f t="shared" si="1"/>
        <v>INSERT INTO Plant(plantVariety,species,commonName,plantationPeriod,pruningPeriod,floweringPeriod,harvestPeriod) values ('Branco','Lupinus albus','Tremoço','','','','');</v>
      </c>
    </row>
    <row r="83" spans="1:9">
      <c r="A83" t="s">
        <v>114</v>
      </c>
      <c r="B83" t="s">
        <v>112</v>
      </c>
      <c r="C83" t="s">
        <v>113</v>
      </c>
      <c r="D83" t="s">
        <v>115</v>
      </c>
      <c r="G83" t="s">
        <v>116</v>
      </c>
      <c r="I83" t="str">
        <f t="shared" si="1"/>
        <v>INSERT INTO Plant(plantVariety,species,commonName,plantationPeriod,pruningPeriod,floweringPeriod,harvestPeriod) values ('MAS 24.C','Zea mays','Milho','Abril a junho','','','Julho a setembro');</v>
      </c>
    </row>
    <row r="84" spans="1:9">
      <c r="A84" t="s">
        <v>117</v>
      </c>
      <c r="B84" t="s">
        <v>112</v>
      </c>
      <c r="C84" t="s">
        <v>113</v>
      </c>
      <c r="D84" t="s">
        <v>115</v>
      </c>
      <c r="G84" t="s">
        <v>116</v>
      </c>
      <c r="I84" t="str">
        <f t="shared" si="1"/>
        <v>INSERT INTO Plant(plantVariety,species,commonName,plantationPeriod,pruningPeriod,floweringPeriod,harvestPeriod) values ('Doce Golden Bantam','Zea mays','Milho','Abril a junho','','','Julho a setembro');</v>
      </c>
    </row>
    <row r="85" spans="1:9">
      <c r="A85" t="s">
        <v>120</v>
      </c>
      <c r="B85" t="s">
        <v>118</v>
      </c>
      <c r="C85" t="s">
        <v>119</v>
      </c>
      <c r="D85" t="s">
        <v>121</v>
      </c>
      <c r="G85" t="s">
        <v>122</v>
      </c>
      <c r="I85" t="str">
        <f t="shared" si="1"/>
        <v>INSERT INTO Plant(plantVariety,species,commonName,plantationPeriod,pruningPeriod,floweringPeriod,harvestPeriod) values ('Senhora Conceição','Brassica rapa','Nabo greleiro','Março a setembro','','','Junho a fevereiro');</v>
      </c>
    </row>
    <row r="86" spans="1:9">
      <c r="A86" t="s">
        <v>125</v>
      </c>
      <c r="B86" t="s">
        <v>123</v>
      </c>
      <c r="C86" t="s">
        <v>124</v>
      </c>
      <c r="G86" t="s">
        <v>126</v>
      </c>
      <c r="I86" t="str">
        <f t="shared" si="1"/>
        <v>INSERT INTO Plant(plantVariety,species,commonName,plantationPeriod,pruningPeriod,floweringPeriod,harvestPeriod) values ('COBRANÇOSA','Olea europaea','Oliveira','','','','Outubro a novembro');</v>
      </c>
    </row>
    <row r="87" spans="1:9">
      <c r="A87" t="s">
        <v>127</v>
      </c>
      <c r="B87" t="s">
        <v>123</v>
      </c>
      <c r="C87" t="s">
        <v>124</v>
      </c>
      <c r="G87" t="s">
        <v>126</v>
      </c>
      <c r="I87" t="str">
        <f t="shared" si="1"/>
        <v>INSERT INTO Plant(plantVariety,species,commonName,plantationPeriod,pruningPeriod,floweringPeriod,harvestPeriod) values ('ARBEQUINA','Olea europaea','Oliveira','','','','Outubro a novembro');</v>
      </c>
    </row>
    <row r="88" spans="1:9">
      <c r="A88" t="s">
        <v>128</v>
      </c>
      <c r="B88" t="s">
        <v>123</v>
      </c>
      <c r="C88" t="s">
        <v>124</v>
      </c>
      <c r="G88" t="s">
        <v>126</v>
      </c>
      <c r="I88" t="str">
        <f t="shared" si="1"/>
        <v>INSERT INTO Plant(plantVariety,species,commonName,plantationPeriod,pruningPeriod,floweringPeriod,harvestPeriod) values ('HOJIBLANCA','Olea europaea','Oliveira','','','','Outubro a novembro');</v>
      </c>
    </row>
    <row r="89" spans="1:9">
      <c r="A89" t="s">
        <v>129</v>
      </c>
      <c r="B89" t="s">
        <v>123</v>
      </c>
      <c r="C89" t="s">
        <v>124</v>
      </c>
      <c r="G89" t="s">
        <v>126</v>
      </c>
      <c r="I89" t="str">
        <f t="shared" si="1"/>
        <v>INSERT INTO Plant(plantVariety,species,commonName,plantationPeriod,pruningPeriod,floweringPeriod,harvestPeriod) values ('NEGRINHA DO FREIXO','Olea europaea','Oliveira','','','','Outubro a novembro');</v>
      </c>
    </row>
    <row r="90" spans="1:9">
      <c r="A90" t="s">
        <v>130</v>
      </c>
      <c r="B90" t="s">
        <v>123</v>
      </c>
      <c r="C90" t="s">
        <v>124</v>
      </c>
      <c r="G90" t="s">
        <v>126</v>
      </c>
      <c r="I90" t="str">
        <f t="shared" si="1"/>
        <v>INSERT INTO Plant(plantVariety,species,commonName,plantationPeriod,pruningPeriod,floweringPeriod,harvestPeriod) values ('PICUAL','Olea europaea','Oliveira','','','','Outubro a novembro');</v>
      </c>
    </row>
    <row r="91" spans="1:9">
      <c r="A91" t="s">
        <v>131</v>
      </c>
      <c r="B91" t="s">
        <v>123</v>
      </c>
      <c r="C91" t="s">
        <v>124</v>
      </c>
      <c r="G91" t="s">
        <v>126</v>
      </c>
      <c r="I91" t="str">
        <f t="shared" si="1"/>
        <v>INSERT INTO Plant(plantVariety,species,commonName,plantationPeriod,pruningPeriod,floweringPeriod,harvestPeriod) values ('MAÇANILHA','Olea europaea','Oliveira','','','','Outubro a novembro');</v>
      </c>
    </row>
    <row r="92" spans="1:9">
      <c r="A92" t="s">
        <v>132</v>
      </c>
      <c r="B92" t="s">
        <v>123</v>
      </c>
      <c r="C92" t="s">
        <v>124</v>
      </c>
      <c r="G92" t="s">
        <v>126</v>
      </c>
      <c r="I92" t="str">
        <f t="shared" si="1"/>
        <v>INSERT INTO Plant(plantVariety,species,commonName,plantationPeriod,pruningPeriod,floweringPeriod,harvestPeriod) values ('CONSERVA DE ELVAS','Olea europaea','Oliveira','','','','Outubro a novembro');</v>
      </c>
    </row>
    <row r="93" spans="1:9">
      <c r="A93" t="s">
        <v>266</v>
      </c>
      <c r="B93" t="s">
        <v>123</v>
      </c>
      <c r="C93" t="s">
        <v>124</v>
      </c>
      <c r="G93" t="s">
        <v>126</v>
      </c>
      <c r="I93" t="str">
        <f t="shared" si="1"/>
        <v>INSERT INTO Plant(plantVariety,species,commonName,plantationPeriod,pruningPeriod,floweringPeriod,harvestPeriod) values ('Galega','Olea europaea','Oliveira','','','','Outubro a novembro');</v>
      </c>
    </row>
    <row r="94" spans="1:9">
      <c r="A94" t="s">
        <v>135</v>
      </c>
      <c r="B94" t="s">
        <v>118</v>
      </c>
      <c r="C94" t="s">
        <v>134</v>
      </c>
      <c r="D94" t="s">
        <v>136</v>
      </c>
      <c r="G94" t="s">
        <v>137</v>
      </c>
      <c r="I94" t="str">
        <f t="shared" si="1"/>
        <v>INSERT INTO Plant(plantVariety,species,commonName,plantationPeriod,pruningPeriod,floweringPeriod,harvestPeriod) values ('S. Cosme','Brassica rapa','Nabo','Fevereiro a abril, agosto a outubro','','','90 dias');</v>
      </c>
    </row>
    <row r="95" spans="1:9">
      <c r="A95" t="s">
        <v>140</v>
      </c>
      <c r="B95" t="s">
        <v>138</v>
      </c>
      <c r="C95" t="s">
        <v>139</v>
      </c>
      <c r="E95" t="s">
        <v>141</v>
      </c>
      <c r="F95" t="s">
        <v>142</v>
      </c>
      <c r="G95" t="s">
        <v>143</v>
      </c>
      <c r="I95" t="str">
        <f t="shared" si="1"/>
        <v>INSERT INTO Plant(plantVariety,species,commonName,plantationPeriod,pruningPeriod,floweringPeriod,harvestPeriod) values ('Dona Maria','Vitis vinifera','Videira','','Dezembro a janeiro','Maio','Junho a agosto');</v>
      </c>
    </row>
    <row r="96" spans="1:9">
      <c r="A96" t="s">
        <v>144</v>
      </c>
      <c r="B96" t="s">
        <v>138</v>
      </c>
      <c r="C96" t="s">
        <v>139</v>
      </c>
      <c r="E96" t="s">
        <v>141</v>
      </c>
      <c r="F96" t="s">
        <v>142</v>
      </c>
      <c r="G96" t="s">
        <v>143</v>
      </c>
      <c r="I96" t="str">
        <f t="shared" si="1"/>
        <v>INSERT INTO Plant(plantVariety,species,commonName,plantationPeriod,pruningPeriod,floweringPeriod,harvestPeriod) values ('Cardinal','Vitis vinifera','Videira','','Dezembro a janeiro','Maio','Junho a agosto');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7"/>
  <sheetViews>
    <sheetView workbookViewId="0">
      <selection activeCell="A17" sqref="A17"/>
    </sheetView>
  </sheetViews>
  <sheetFormatPr defaultColWidth="9" defaultRowHeight="14.4"/>
  <cols>
    <col min="1" max="1" width="6.5546875" customWidth="1"/>
    <col min="2" max="2" width="19.6640625" customWidth="1"/>
    <col min="3" max="3" width="12" customWidth="1"/>
    <col min="4" max="4" width="9.109375" customWidth="1"/>
  </cols>
  <sheetData>
    <row r="1" spans="1:6">
      <c r="A1" t="s">
        <v>267</v>
      </c>
      <c r="B1" t="s">
        <v>256</v>
      </c>
      <c r="C1" t="s">
        <v>268</v>
      </c>
      <c r="E1" t="s">
        <v>263</v>
      </c>
      <c r="F1" t="s">
        <v>269</v>
      </c>
    </row>
    <row r="2" spans="1:6">
      <c r="A2">
        <v>1</v>
      </c>
      <c r="B2" t="s">
        <v>109</v>
      </c>
      <c r="C2" t="s">
        <v>99</v>
      </c>
      <c r="E2" t="str">
        <f>"INSERT INTO "&amp;$F$1&amp;"("&amp;$A$1&amp;","&amp;$B$1&amp;","&amp;$C$1&amp;") values ("&amp;A2&amp;",'"&amp;B2&amp;"','"&amp;C2&amp;"');"</f>
        <v>INSERT INTO Crop(cropId,plantVariety,cropType) values (1,'Amarelo','Temporária');</v>
      </c>
    </row>
    <row r="3" spans="1:6">
      <c r="A3">
        <v>2</v>
      </c>
      <c r="B3" t="s">
        <v>117</v>
      </c>
      <c r="C3" t="s">
        <v>99</v>
      </c>
      <c r="E3" t="str">
        <f t="shared" ref="E3:E17" si="0">"INSERT INTO "&amp;$F$1&amp;"("&amp;$A$1&amp;","&amp;$B$1&amp;","&amp;$C$1&amp;") values ("&amp;A3&amp;",'"&amp;B3&amp;"','"&amp;C3&amp;"');"</f>
        <v>INSERT INTO Crop(cropId,plantVariety,cropType) values (2,'Doce Golden Bantam','Temporária');</v>
      </c>
    </row>
    <row r="4" spans="1:6">
      <c r="A4">
        <v>3</v>
      </c>
      <c r="B4" t="s">
        <v>114</v>
      </c>
      <c r="C4" t="s">
        <v>99</v>
      </c>
      <c r="E4" t="str">
        <f t="shared" si="0"/>
        <v>INSERT INTO Crop(cropId,plantVariety,cropType) values (3,'MAS 24.C','Temporária');</v>
      </c>
    </row>
    <row r="5" spans="1:6">
      <c r="A5">
        <v>4</v>
      </c>
      <c r="B5" t="s">
        <v>266</v>
      </c>
      <c r="C5" t="s">
        <v>11</v>
      </c>
      <c r="E5" t="str">
        <f t="shared" si="0"/>
        <v>INSERT INTO Crop(cropId,plantVariety,cropType) values (4,'Galega','Permanente');</v>
      </c>
    </row>
    <row r="6" spans="1:6">
      <c r="A6">
        <v>5</v>
      </c>
      <c r="B6" t="s">
        <v>130</v>
      </c>
      <c r="C6" t="s">
        <v>11</v>
      </c>
      <c r="E6" t="str">
        <f t="shared" si="0"/>
        <v>INSERT INTO Crop(cropId,plantVariety,cropType) values (5,'PICUAL','Permanente');</v>
      </c>
    </row>
    <row r="7" spans="1:6">
      <c r="A7">
        <v>6</v>
      </c>
      <c r="B7" t="s">
        <v>106</v>
      </c>
      <c r="C7" t="s">
        <v>99</v>
      </c>
      <c r="E7" t="str">
        <f t="shared" si="0"/>
        <v>INSERT INTO Crop(cropId,plantVariety,cropType) values (6,'Scarlet Nantes','Temporária');</v>
      </c>
    </row>
    <row r="8" spans="1:6">
      <c r="A8">
        <v>7</v>
      </c>
      <c r="B8" t="s">
        <v>105</v>
      </c>
      <c r="C8" t="s">
        <v>99</v>
      </c>
      <c r="E8" t="str">
        <f t="shared" si="0"/>
        <v>INSERT INTO Crop(cropId,plantVariety,cropType) values (7,'Nelson Hybrid','Temporária');</v>
      </c>
    </row>
    <row r="9" spans="1:6">
      <c r="A9">
        <v>8</v>
      </c>
      <c r="B9" t="s">
        <v>135</v>
      </c>
      <c r="C9" t="s">
        <v>99</v>
      </c>
      <c r="E9" t="str">
        <f t="shared" si="0"/>
        <v>INSERT INTO Crop(cropId,plantVariety,cropType) values (8,'S. Cosme','Temporária');</v>
      </c>
    </row>
    <row r="10" spans="1:6">
      <c r="A10">
        <v>9</v>
      </c>
      <c r="B10" t="s">
        <v>104</v>
      </c>
      <c r="C10" t="s">
        <v>99</v>
      </c>
      <c r="E10" t="str">
        <f t="shared" si="0"/>
        <v>INSERT INTO Crop(cropId,plantVariety,cropType) values (9,'Sugarsnax Hybrid','Temporária');</v>
      </c>
    </row>
    <row r="11" spans="1:6">
      <c r="A11">
        <v>10</v>
      </c>
      <c r="B11" t="s">
        <v>102</v>
      </c>
      <c r="C11" t="s">
        <v>99</v>
      </c>
      <c r="E11" t="str">
        <f t="shared" si="0"/>
        <v>INSERT INTO Crop(cropId,plantVariety,cropType) values (10,'Danvers Half Long','Temporária');</v>
      </c>
    </row>
    <row r="12" spans="1:6">
      <c r="A12">
        <v>11</v>
      </c>
      <c r="B12" t="s">
        <v>120</v>
      </c>
      <c r="C12" t="s">
        <v>99</v>
      </c>
      <c r="E12" t="str">
        <f t="shared" si="0"/>
        <v>INSERT INTO Crop(cropId,plantVariety,cropType) values (11,'Senhora Conceição','Temporária');</v>
      </c>
    </row>
    <row r="13" spans="1:6">
      <c r="A13">
        <v>12</v>
      </c>
      <c r="B13" t="s">
        <v>60</v>
      </c>
      <c r="C13" t="s">
        <v>11</v>
      </c>
      <c r="E13" t="str">
        <f t="shared" si="0"/>
        <v>INSERT INTO Crop(cropId,plantVariety,cropType) values (12,'JONAGORED','Permanente');</v>
      </c>
    </row>
    <row r="14" spans="1:6">
      <c r="A14">
        <v>13</v>
      </c>
      <c r="B14" t="s">
        <v>56</v>
      </c>
      <c r="C14" t="s">
        <v>11</v>
      </c>
      <c r="E14" t="str">
        <f t="shared" si="0"/>
        <v>INSERT INTO Crop(cropId,plantVariety,cropType) values (13,'FUJI','Permanente');</v>
      </c>
    </row>
    <row r="15" spans="1:6">
      <c r="A15">
        <v>14</v>
      </c>
      <c r="B15" t="s">
        <v>69</v>
      </c>
      <c r="C15" t="s">
        <v>11</v>
      </c>
      <c r="E15" t="str">
        <f t="shared" si="0"/>
        <v>INSERT INTO Crop(cropId,plantVariety,cropType) values (14,'ROYAL GALA','Permanente');</v>
      </c>
    </row>
    <row r="16" spans="1:6">
      <c r="A16">
        <v>15</v>
      </c>
      <c r="B16" t="s">
        <v>140</v>
      </c>
      <c r="C16" t="s">
        <v>11</v>
      </c>
      <c r="E16" t="str">
        <f t="shared" si="0"/>
        <v>INSERT INTO Crop(cropId,plantVariety,cropType) values (15,'Dona Maria','Permanente');</v>
      </c>
    </row>
    <row r="17" spans="1:5">
      <c r="A17">
        <v>16</v>
      </c>
      <c r="B17" t="s">
        <v>144</v>
      </c>
      <c r="C17" t="s">
        <v>11</v>
      </c>
      <c r="E17" t="str">
        <f t="shared" si="0"/>
        <v>INSERT INTO Crop(cropId,plantVariety,cropType) values (16,'Cardinal','Permanente');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E19" sqref="E19"/>
    </sheetView>
  </sheetViews>
  <sheetFormatPr defaultColWidth="9" defaultRowHeight="14.4"/>
  <cols>
    <col min="1" max="1" width="12" customWidth="1"/>
    <col min="3" max="3" width="43.5546875" customWidth="1"/>
  </cols>
  <sheetData>
    <row r="1" spans="1:4">
      <c r="A1" t="s">
        <v>268</v>
      </c>
      <c r="C1" t="s">
        <v>263</v>
      </c>
      <c r="D1" t="s">
        <v>270</v>
      </c>
    </row>
    <row r="2" spans="1:4">
      <c r="A2" t="s">
        <v>11</v>
      </c>
      <c r="C2" t="str">
        <f>"INSERT INTO "&amp;$D$1&amp;"("&amp;$A$1&amp;") values ('"&amp;A2&amp;"');"</f>
        <v>INSERT INTO CropType(cropType) values ('Permanente');</v>
      </c>
    </row>
    <row r="3" spans="1:4">
      <c r="A3" t="s">
        <v>99</v>
      </c>
      <c r="C3" t="str">
        <f>"INSERT INTO "&amp;$D$1&amp;"("&amp;$A$1&amp;") values ('"&amp;A3&amp;"');"</f>
        <v>INSERT INTO CropType(cropType) values ('Temporária');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6ACCA1C4E9E429EC0979D7AA69E5C" ma:contentTypeVersion="3" ma:contentTypeDescription="Create a new document." ma:contentTypeScope="" ma:versionID="ae8745856df04360dd1be451017c997c">
  <xsd:schema xmlns:xsd="http://www.w3.org/2001/XMLSchema" xmlns:xs="http://www.w3.org/2001/XMLSchema" xmlns:p="http://schemas.microsoft.com/office/2006/metadata/properties" xmlns:ns2="caec8013-4252-46d5-9263-a99cc59dead2" targetNamespace="http://schemas.microsoft.com/office/2006/metadata/properties" ma:root="true" ma:fieldsID="a5f7786c0b3d9081a77d0462e727a0e9" ns2:_="">
    <xsd:import namespace="caec8013-4252-46d5-9263-a99cc59dea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ec8013-4252-46d5-9263-a99cc59dea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42AE87-F6E1-4C18-815A-DDBC6D0FAC4D}">
  <ds:schemaRefs/>
</ds:datastoreItem>
</file>

<file path=customXml/itemProps2.xml><?xml version="1.0" encoding="utf-8"?>
<ds:datastoreItem xmlns:ds="http://schemas.openxmlformats.org/officeDocument/2006/customXml" ds:itemID="{CA37870F-1997-46E6-ABF3-D972D5619E05}">
  <ds:schemaRefs/>
</ds:datastoreItem>
</file>

<file path=customXml/itemProps3.xml><?xml version="1.0" encoding="utf-8"?>
<ds:datastoreItem xmlns:ds="http://schemas.openxmlformats.org/officeDocument/2006/customXml" ds:itemID="{7E8E74F1-259B-4A8D-986B-B2E55FA52F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27</vt:i4>
      </vt:variant>
    </vt:vector>
  </HeadingPairs>
  <TitlesOfParts>
    <vt:vector size="27" baseType="lpstr">
      <vt:lpstr>Plantas</vt:lpstr>
      <vt:lpstr>Fator Produção</vt:lpstr>
      <vt:lpstr>Exploração agrícola</vt:lpstr>
      <vt:lpstr>Operações</vt:lpstr>
      <vt:lpstr>Culturas</vt:lpstr>
      <vt:lpstr>Separador</vt:lpstr>
      <vt:lpstr>Plant</vt:lpstr>
      <vt:lpstr>Crop</vt:lpstr>
      <vt:lpstr>CropType</vt:lpstr>
      <vt:lpstr>InstalledCrop</vt:lpstr>
      <vt:lpstr>Plot</vt:lpstr>
      <vt:lpstr>Operation</vt:lpstr>
      <vt:lpstr>OperationType</vt:lpstr>
      <vt:lpstr>OperationTypeMode</vt:lpstr>
      <vt:lpstr>ProductionFactorOperation</vt:lpstr>
      <vt:lpstr>ProductionFactor</vt:lpstr>
      <vt:lpstr>Manufacturer</vt:lpstr>
      <vt:lpstr>Application</vt:lpstr>
      <vt:lpstr>Format</vt:lpstr>
      <vt:lpstr>ProductionFactorType</vt:lpstr>
      <vt:lpstr>DataSheet</vt:lpstr>
      <vt:lpstr>SubstanceDataSheet</vt:lpstr>
      <vt:lpstr>Substance</vt:lpstr>
      <vt:lpstr>Building</vt:lpstr>
      <vt:lpstr>BuildingType</vt:lpstr>
      <vt:lpstr>HELPER</vt:lpstr>
      <vt:lpstr>HELPER2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Martins</dc:creator>
  <cp:lastModifiedBy>Tiago Magalhaes Carvalho</cp:lastModifiedBy>
  <dcterms:created xsi:type="dcterms:W3CDTF">2023-10-06T20:31:00Z</dcterms:created>
  <dcterms:modified xsi:type="dcterms:W3CDTF">2023-11-25T10:26:00Z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0x010100E2F6ACCA1C4E9E429EC0979D7AA69E5C</vt:lpwstr>
  </property>
  <property fmtid="{D5CDD505-2E9C-101B-9397-08002B2CF9AE}" pid="3" name="ICV">
    <vt:lpwstr>654D76FC849D46239DF40D0EBC212A0E_12</vt:lpwstr>
  </property>
  <property fmtid="{D5CDD505-2E9C-101B-9397-08002B2CF9AE}" pid="4" name="KSOProductBuildVer">
    <vt:lpwstr>2070-12.2.0.13266</vt:lpwstr>
  </property>
</Properties>
</file>