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60" yWindow="0" windowWidth="25180" windowHeight="13780" tabRatio="500" activeTab="1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R10" i="2"/>
  <c r="M10" i="2"/>
  <c r="H10" i="2"/>
  <c r="C10" i="2"/>
  <c r="C3" i="2"/>
  <c r="D10" i="2"/>
  <c r="E10" i="2"/>
  <c r="G10" i="2"/>
  <c r="I10" i="2"/>
  <c r="J10" i="2"/>
  <c r="L10" i="2"/>
  <c r="N10" i="2"/>
  <c r="O10" i="2"/>
  <c r="Q10" i="2"/>
  <c r="S10" i="2"/>
  <c r="T10" i="2"/>
  <c r="B10" i="2"/>
  <c r="B7" i="2"/>
  <c r="R8" i="2"/>
  <c r="R7" i="2"/>
  <c r="R6" i="2"/>
  <c r="R5" i="2"/>
  <c r="R4" i="2"/>
  <c r="R3" i="2"/>
  <c r="M8" i="2"/>
  <c r="M7" i="2"/>
  <c r="M6" i="2"/>
  <c r="M5" i="2"/>
  <c r="M4" i="2"/>
  <c r="M3" i="2"/>
  <c r="H8" i="2"/>
  <c r="H7" i="2"/>
  <c r="H6" i="2"/>
  <c r="H5" i="2"/>
  <c r="H4" i="2"/>
  <c r="C8" i="2"/>
  <c r="C7" i="2"/>
  <c r="C6" i="2"/>
  <c r="C5" i="2"/>
  <c r="C4" i="2"/>
  <c r="D3" i="2"/>
  <c r="E3" i="2"/>
  <c r="G3" i="2"/>
  <c r="I3" i="2"/>
  <c r="J3" i="2"/>
  <c r="L3" i="2"/>
  <c r="N3" i="2"/>
  <c r="O3" i="2"/>
  <c r="Q3" i="2"/>
  <c r="S3" i="2"/>
  <c r="T3" i="2"/>
  <c r="B3" i="2"/>
  <c r="D7" i="2"/>
  <c r="E7" i="2"/>
  <c r="G7" i="2"/>
  <c r="I7" i="2"/>
  <c r="J7" i="2"/>
  <c r="L7" i="2"/>
  <c r="N7" i="2"/>
  <c r="O7" i="2"/>
  <c r="Q7" i="2"/>
  <c r="S7" i="2"/>
  <c r="T7" i="2"/>
  <c r="B8" i="2"/>
  <c r="D8" i="2"/>
  <c r="E8" i="2"/>
  <c r="G8" i="2"/>
  <c r="I8" i="2"/>
  <c r="J8" i="2"/>
  <c r="L8" i="2"/>
  <c r="N8" i="2"/>
  <c r="O8" i="2"/>
  <c r="Q8" i="2"/>
  <c r="S8" i="2"/>
  <c r="T8" i="2"/>
  <c r="D6" i="2"/>
  <c r="E6" i="2"/>
  <c r="G6" i="2"/>
  <c r="I6" i="2"/>
  <c r="J6" i="2"/>
  <c r="L6" i="2"/>
  <c r="N6" i="2"/>
  <c r="O6" i="2"/>
  <c r="Q6" i="2"/>
  <c r="S6" i="2"/>
  <c r="T6" i="2"/>
  <c r="B6" i="2"/>
  <c r="D5" i="2"/>
  <c r="E5" i="2"/>
  <c r="G5" i="2"/>
  <c r="I5" i="2"/>
  <c r="J5" i="2"/>
  <c r="L5" i="2"/>
  <c r="N5" i="2"/>
  <c r="O5" i="2"/>
  <c r="Q5" i="2"/>
  <c r="S5" i="2"/>
  <c r="T5" i="2"/>
  <c r="B5" i="2"/>
  <c r="G4" i="2"/>
  <c r="I4" i="2"/>
  <c r="J4" i="2"/>
  <c r="L4" i="2"/>
  <c r="N4" i="2"/>
  <c r="O4" i="2"/>
  <c r="Q4" i="2"/>
  <c r="S4" i="2"/>
  <c r="T4" i="2"/>
  <c r="D4" i="2"/>
  <c r="E4" i="2"/>
  <c r="B4" i="2"/>
</calcChain>
</file>

<file path=xl/sharedStrings.xml><?xml version="1.0" encoding="utf-8"?>
<sst xmlns="http://schemas.openxmlformats.org/spreadsheetml/2006/main" count="79" uniqueCount="52">
  <si>
    <t>Video</t>
  </si>
  <si>
    <t>Error BPM</t>
  </si>
  <si>
    <t>Std BPM</t>
  </si>
  <si>
    <t>Percent Error</t>
  </si>
  <si>
    <t>Percent std</t>
  </si>
  <si>
    <t>android-1</t>
  </si>
  <si>
    <t>No Segmentation</t>
  </si>
  <si>
    <t>No Segmentation, no eyes</t>
  </si>
  <si>
    <t>android-2</t>
  </si>
  <si>
    <t>android-3</t>
  </si>
  <si>
    <t>android-4</t>
  </si>
  <si>
    <t>android-5</t>
  </si>
  <si>
    <t>android-6</t>
  </si>
  <si>
    <t>android-7</t>
  </si>
  <si>
    <t>android-8</t>
  </si>
  <si>
    <t>anna</t>
  </si>
  <si>
    <t>jane-2</t>
  </si>
  <si>
    <t>ayyappa-move</t>
  </si>
  <si>
    <t>No segmentation, forehead</t>
  </si>
  <si>
    <t>Segmentation</t>
  </si>
  <si>
    <t>android-9</t>
  </si>
  <si>
    <t>android-10</t>
  </si>
  <si>
    <t>android-11</t>
  </si>
  <si>
    <t>android-12</t>
  </si>
  <si>
    <t>android-13</t>
  </si>
  <si>
    <t>Note: Worse if restrict to within 12 bpm</t>
  </si>
  <si>
    <t>android-14</t>
  </si>
  <si>
    <t>android-15</t>
  </si>
  <si>
    <t>shaun</t>
  </si>
  <si>
    <t>shaun-move</t>
  </si>
  <si>
    <t>calvin</t>
  </si>
  <si>
    <t>calvin-move</t>
  </si>
  <si>
    <t>jacob</t>
  </si>
  <si>
    <t>jacob-move</t>
  </si>
  <si>
    <t>justin</t>
  </si>
  <si>
    <t>justin-move</t>
  </si>
  <si>
    <t>mason</t>
  </si>
  <si>
    <t>mason-move</t>
  </si>
  <si>
    <t>zhao</t>
  </si>
  <si>
    <t>zhao-move</t>
  </si>
  <si>
    <t>Still</t>
  </si>
  <si>
    <t>Shift</t>
  </si>
  <si>
    <t>Tilt</t>
  </si>
  <si>
    <t>Turn</t>
  </si>
  <si>
    <t>Move</t>
  </si>
  <si>
    <t>No eyes</t>
  </si>
  <si>
    <t>Forehead</t>
  </si>
  <si>
    <t>Error (BPM)</t>
  </si>
  <si>
    <t>Error (%)</t>
  </si>
  <si>
    <t>Std (%)</t>
  </si>
  <si>
    <t>Burpees</t>
  </si>
  <si>
    <t>Stderr (BPM)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</si>
</sst>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Bounding box</c:v>
          </c:tx>
          <c:invertIfNegative val="0"/>
          <c:errBars>
            <c:errBarType val="both"/>
            <c:errValType val="cust"/>
            <c:noEndCap val="0"/>
            <c:plus>
              <c:numRef>
                <c:f>Sheet2!$C$3:$C$8</c:f>
                <c:numCache>
                  <c:formatCode>General</c:formatCode>
                  <c:ptCount val="6"/>
                  <c:pt idx="0">
                    <c:v>0.674877433577688</c:v>
                  </c:pt>
                  <c:pt idx="1">
                    <c:v>0.324661844298886</c:v>
                  </c:pt>
                  <c:pt idx="2">
                    <c:v>0.178460842566551</c:v>
                  </c:pt>
                  <c:pt idx="3">
                    <c:v>0.252930769276976</c:v>
                  </c:pt>
                  <c:pt idx="4">
                    <c:v>1.503580211734069</c:v>
                  </c:pt>
                  <c:pt idx="5">
                    <c:v>4.37410492145335</c:v>
                  </c:pt>
                </c:numCache>
              </c:numRef>
            </c:plus>
            <c:minus>
              <c:numRef>
                <c:f>Sheet2!$C$3:$C$8</c:f>
                <c:numCache>
                  <c:formatCode>General</c:formatCode>
                  <c:ptCount val="6"/>
                  <c:pt idx="0">
                    <c:v>0.674877433577688</c:v>
                  </c:pt>
                  <c:pt idx="1">
                    <c:v>0.324661844298886</c:v>
                  </c:pt>
                  <c:pt idx="2">
                    <c:v>0.178460842566551</c:v>
                  </c:pt>
                  <c:pt idx="3">
                    <c:v>0.252930769276976</c:v>
                  </c:pt>
                  <c:pt idx="4">
                    <c:v>1.503580211734069</c:v>
                  </c:pt>
                  <c:pt idx="5">
                    <c:v>4.37410492145335</c:v>
                  </c:pt>
                </c:numCache>
              </c:numRef>
            </c:minus>
          </c:errBars>
          <c:cat>
            <c:strRef>
              <c:f>Sheet2!$A$3:$A$8</c:f>
              <c:strCache>
                <c:ptCount val="6"/>
                <c:pt idx="0">
                  <c:v>Still</c:v>
                </c:pt>
                <c:pt idx="1">
                  <c:v>Shift</c:v>
                </c:pt>
                <c:pt idx="2">
                  <c:v>Tilt</c:v>
                </c:pt>
                <c:pt idx="3">
                  <c:v>Turn</c:v>
                </c:pt>
                <c:pt idx="4">
                  <c:v>Move</c:v>
                </c:pt>
                <c:pt idx="5">
                  <c:v>Burpees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6"/>
                <c:pt idx="0">
                  <c:v>3.8111222222225</c:v>
                </c:pt>
                <c:pt idx="1">
                  <c:v>-0.0102</c:v>
                </c:pt>
                <c:pt idx="2">
                  <c:v>2.887333333335</c:v>
                </c:pt>
                <c:pt idx="3">
                  <c:v>3.12048888889</c:v>
                </c:pt>
                <c:pt idx="4" formatCode="0.00E+00">
                  <c:v>6.597866666669999</c:v>
                </c:pt>
                <c:pt idx="5">
                  <c:v>-13.14</c:v>
                </c:pt>
              </c:numCache>
            </c:numRef>
          </c:val>
        </c:ser>
        <c:ser>
          <c:idx val="1"/>
          <c:order val="1"/>
          <c:tx>
            <c:v>Eyes removed</c:v>
          </c:tx>
          <c:invertIfNegative val="0"/>
          <c:errBars>
            <c:errBarType val="both"/>
            <c:errValType val="cust"/>
            <c:noEndCap val="0"/>
            <c:plus>
              <c:numRef>
                <c:f>Sheet2!$H$3:$H$8</c:f>
                <c:numCache>
                  <c:formatCode>General</c:formatCode>
                  <c:ptCount val="6"/>
                  <c:pt idx="0">
                    <c:v>0.67186004164427</c:v>
                  </c:pt>
                  <c:pt idx="1">
                    <c:v>0.7586529210283</c:v>
                  </c:pt>
                  <c:pt idx="2">
                    <c:v>0.178460842566551</c:v>
                  </c:pt>
                  <c:pt idx="3">
                    <c:v>0.243429161970969</c:v>
                  </c:pt>
                  <c:pt idx="4">
                    <c:v>1.557441031855486</c:v>
                  </c:pt>
                  <c:pt idx="5">
                    <c:v>1.741477194879496</c:v>
                  </c:pt>
                </c:numCache>
              </c:numRef>
            </c:plus>
            <c:minus>
              <c:numRef>
                <c:f>Sheet2!$H$3:$H$8</c:f>
                <c:numCache>
                  <c:formatCode>General</c:formatCode>
                  <c:ptCount val="6"/>
                  <c:pt idx="0">
                    <c:v>0.67186004164427</c:v>
                  </c:pt>
                  <c:pt idx="1">
                    <c:v>0.7586529210283</c:v>
                  </c:pt>
                  <c:pt idx="2">
                    <c:v>0.178460842566551</c:v>
                  </c:pt>
                  <c:pt idx="3">
                    <c:v>0.243429161970969</c:v>
                  </c:pt>
                  <c:pt idx="4">
                    <c:v>1.557441031855486</c:v>
                  </c:pt>
                  <c:pt idx="5">
                    <c:v>1.741477194879496</c:v>
                  </c:pt>
                </c:numCache>
              </c:numRef>
            </c:minus>
          </c:errBars>
          <c:cat>
            <c:strRef>
              <c:f>Sheet2!$A$3:$A$8</c:f>
              <c:strCache>
                <c:ptCount val="6"/>
                <c:pt idx="0">
                  <c:v>Still</c:v>
                </c:pt>
                <c:pt idx="1">
                  <c:v>Shift</c:v>
                </c:pt>
                <c:pt idx="2">
                  <c:v>Tilt</c:v>
                </c:pt>
                <c:pt idx="3">
                  <c:v>Turn</c:v>
                </c:pt>
                <c:pt idx="4">
                  <c:v>Move</c:v>
                </c:pt>
                <c:pt idx="5">
                  <c:v>Burpees</c:v>
                </c:pt>
              </c:strCache>
            </c:strRef>
          </c:cat>
          <c:val>
            <c:numRef>
              <c:f>Sheet2!$G$3:$G$8</c:f>
              <c:numCache>
                <c:formatCode>General</c:formatCode>
                <c:ptCount val="6"/>
                <c:pt idx="0">
                  <c:v>2.660303703703333</c:v>
                </c:pt>
                <c:pt idx="1">
                  <c:v>-0.723044444445</c:v>
                </c:pt>
                <c:pt idx="2">
                  <c:v>2.907333333335</c:v>
                </c:pt>
                <c:pt idx="3">
                  <c:v>3.07511111111</c:v>
                </c:pt>
                <c:pt idx="4" formatCode="0.00E+00">
                  <c:v>8.024477777775001</c:v>
                </c:pt>
                <c:pt idx="5">
                  <c:v>1.979755555555</c:v>
                </c:pt>
              </c:numCache>
            </c:numRef>
          </c:val>
        </c:ser>
        <c:ser>
          <c:idx val="2"/>
          <c:order val="2"/>
          <c:tx>
            <c:v>Forehead</c:v>
          </c:tx>
          <c:invertIfNegative val="0"/>
          <c:errBars>
            <c:errBarType val="both"/>
            <c:errValType val="cust"/>
            <c:noEndCap val="0"/>
            <c:plus>
              <c:numRef>
                <c:f>Sheet2!$M$3:$M$8</c:f>
                <c:numCache>
                  <c:formatCode>General</c:formatCode>
                  <c:ptCount val="6"/>
                  <c:pt idx="0">
                    <c:v>2.354333524761244</c:v>
                  </c:pt>
                  <c:pt idx="1">
                    <c:v>4.099013407303267</c:v>
                  </c:pt>
                  <c:pt idx="2">
                    <c:v>0.178460842566551</c:v>
                  </c:pt>
                  <c:pt idx="3">
                    <c:v>0.793130178178747</c:v>
                  </c:pt>
                  <c:pt idx="4">
                    <c:v>1.684528596075406</c:v>
                  </c:pt>
                  <c:pt idx="5">
                    <c:v>2.355557866816688</c:v>
                  </c:pt>
                </c:numCache>
              </c:numRef>
            </c:plus>
            <c:minus>
              <c:numRef>
                <c:f>Sheet2!$M$3:$M$8</c:f>
                <c:numCache>
                  <c:formatCode>General</c:formatCode>
                  <c:ptCount val="6"/>
                  <c:pt idx="0">
                    <c:v>2.354333524761244</c:v>
                  </c:pt>
                  <c:pt idx="1">
                    <c:v>4.099013407303267</c:v>
                  </c:pt>
                  <c:pt idx="2">
                    <c:v>0.178460842566551</c:v>
                  </c:pt>
                  <c:pt idx="3">
                    <c:v>0.793130178178747</c:v>
                  </c:pt>
                  <c:pt idx="4">
                    <c:v>1.684528596075406</c:v>
                  </c:pt>
                  <c:pt idx="5">
                    <c:v>2.355557866816688</c:v>
                  </c:pt>
                </c:numCache>
              </c:numRef>
            </c:minus>
          </c:errBars>
          <c:cat>
            <c:strRef>
              <c:f>Sheet2!$A$3:$A$8</c:f>
              <c:strCache>
                <c:ptCount val="6"/>
                <c:pt idx="0">
                  <c:v>Still</c:v>
                </c:pt>
                <c:pt idx="1">
                  <c:v>Shift</c:v>
                </c:pt>
                <c:pt idx="2">
                  <c:v>Tilt</c:v>
                </c:pt>
                <c:pt idx="3">
                  <c:v>Turn</c:v>
                </c:pt>
                <c:pt idx="4">
                  <c:v>Move</c:v>
                </c:pt>
                <c:pt idx="5">
                  <c:v>Burpees</c:v>
                </c:pt>
              </c:strCache>
            </c:strRef>
          </c:cat>
          <c:val>
            <c:numRef>
              <c:f>Sheet2!$L$3:$L$8</c:f>
              <c:numCache>
                <c:formatCode>General</c:formatCode>
                <c:ptCount val="6"/>
                <c:pt idx="0">
                  <c:v>-1.403651851853333</c:v>
                </c:pt>
                <c:pt idx="1">
                  <c:v>-16.61244444445</c:v>
                </c:pt>
                <c:pt idx="2">
                  <c:v>2.907333333335</c:v>
                </c:pt>
                <c:pt idx="3">
                  <c:v>5.873244444445</c:v>
                </c:pt>
                <c:pt idx="4" formatCode="0.00E+00">
                  <c:v>8.057788888894998</c:v>
                </c:pt>
                <c:pt idx="5">
                  <c:v>-4.216111111111999</c:v>
                </c:pt>
              </c:numCache>
            </c:numRef>
          </c:val>
        </c:ser>
        <c:ser>
          <c:idx val="3"/>
          <c:order val="3"/>
          <c:tx>
            <c:v>Segmented face</c:v>
          </c:tx>
          <c:invertIfNegative val="0"/>
          <c:errBars>
            <c:errBarType val="both"/>
            <c:errValType val="cust"/>
            <c:noEndCap val="0"/>
            <c:plus>
              <c:numRef>
                <c:f>Sheet2!$R$3:$R$8</c:f>
                <c:numCache>
                  <c:formatCode>General</c:formatCode>
                  <c:ptCount val="6"/>
                  <c:pt idx="0">
                    <c:v>1.025739475190859</c:v>
                  </c:pt>
                  <c:pt idx="1">
                    <c:v>0.737044268525105</c:v>
                  </c:pt>
                  <c:pt idx="2">
                    <c:v>0.178460842566551</c:v>
                  </c:pt>
                  <c:pt idx="3">
                    <c:v>0.250066014098959</c:v>
                  </c:pt>
                  <c:pt idx="4">
                    <c:v>1.386954230898302</c:v>
                  </c:pt>
                  <c:pt idx="5">
                    <c:v>4.803591521243382</c:v>
                  </c:pt>
                </c:numCache>
              </c:numRef>
            </c:plus>
            <c:minus>
              <c:numRef>
                <c:f>Sheet2!$R$3:$R$8</c:f>
                <c:numCache>
                  <c:formatCode>General</c:formatCode>
                  <c:ptCount val="6"/>
                  <c:pt idx="0">
                    <c:v>1.025739475190859</c:v>
                  </c:pt>
                  <c:pt idx="1">
                    <c:v>0.737044268525105</c:v>
                  </c:pt>
                  <c:pt idx="2">
                    <c:v>0.178460842566551</c:v>
                  </c:pt>
                  <c:pt idx="3">
                    <c:v>0.250066014098959</c:v>
                  </c:pt>
                  <c:pt idx="4">
                    <c:v>1.386954230898302</c:v>
                  </c:pt>
                  <c:pt idx="5">
                    <c:v>4.803591521243382</c:v>
                  </c:pt>
                </c:numCache>
              </c:numRef>
            </c:minus>
          </c:errBars>
          <c:cat>
            <c:strRef>
              <c:f>Sheet2!$A$3:$A$8</c:f>
              <c:strCache>
                <c:ptCount val="6"/>
                <c:pt idx="0">
                  <c:v>Still</c:v>
                </c:pt>
                <c:pt idx="1">
                  <c:v>Shift</c:v>
                </c:pt>
                <c:pt idx="2">
                  <c:v>Tilt</c:v>
                </c:pt>
                <c:pt idx="3">
                  <c:v>Turn</c:v>
                </c:pt>
                <c:pt idx="4">
                  <c:v>Move</c:v>
                </c:pt>
                <c:pt idx="5">
                  <c:v>Burpees</c:v>
                </c:pt>
              </c:strCache>
            </c:strRef>
          </c:cat>
          <c:val>
            <c:numRef>
              <c:f>Sheet2!$Q$3:$Q$8</c:f>
              <c:numCache>
                <c:formatCode>General</c:formatCode>
                <c:ptCount val="6"/>
                <c:pt idx="0" formatCode="0.00E+00">
                  <c:v>1.505518518516667</c:v>
                </c:pt>
                <c:pt idx="1">
                  <c:v>0.709333333332</c:v>
                </c:pt>
                <c:pt idx="2">
                  <c:v>2.907333333335</c:v>
                </c:pt>
                <c:pt idx="3">
                  <c:v>3.141733333335</c:v>
                </c:pt>
                <c:pt idx="4" formatCode="0.00E+00">
                  <c:v>7.214499999989999</c:v>
                </c:pt>
                <c:pt idx="5">
                  <c:v>-3.316711111115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284616"/>
        <c:axId val="2126287752"/>
      </c:barChart>
      <c:catAx>
        <c:axId val="212628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87752"/>
        <c:crosses val="autoZero"/>
        <c:auto val="1"/>
        <c:lblAlgn val="ctr"/>
        <c:lblOffset val="100"/>
        <c:noMultiLvlLbl val="0"/>
      </c:catAx>
      <c:valAx>
        <c:axId val="212628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8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Bounding box</c:v>
          </c:tx>
          <c:invertIfNegative val="0"/>
          <c:errBars>
            <c:errBarType val="both"/>
            <c:errValType val="cust"/>
            <c:noEndCap val="0"/>
            <c:plus>
              <c:numRef>
                <c:f>(Sheet2!$C$3,Sheet2!$C$7)</c:f>
                <c:numCache>
                  <c:formatCode>General</c:formatCode>
                  <c:ptCount val="2"/>
                  <c:pt idx="0">
                    <c:v>0.674877433577688</c:v>
                  </c:pt>
                  <c:pt idx="1">
                    <c:v>1.503580211734069</c:v>
                  </c:pt>
                </c:numCache>
              </c:numRef>
            </c:plus>
            <c:minus>
              <c:numRef>
                <c:f>(Sheet2!$C$3,Sheet2!$C$7)</c:f>
                <c:numCache>
                  <c:formatCode>General</c:formatCode>
                  <c:ptCount val="2"/>
                  <c:pt idx="0">
                    <c:v>0.674877433577688</c:v>
                  </c:pt>
                  <c:pt idx="1">
                    <c:v>1.503580211734069</c:v>
                  </c:pt>
                </c:numCache>
              </c:numRef>
            </c:minus>
          </c:errBars>
          <c:cat>
            <c:strRef>
              <c:f>(Sheet2!$A$3,Sheet2!$A$7)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(Sheet2!$B$3,Sheet2!$B$7)</c:f>
              <c:numCache>
                <c:formatCode>0.00E+00</c:formatCode>
                <c:ptCount val="2"/>
                <c:pt idx="0" formatCode="General">
                  <c:v>3.8111222222225</c:v>
                </c:pt>
                <c:pt idx="1">
                  <c:v>6.597866666669999</c:v>
                </c:pt>
              </c:numCache>
            </c:numRef>
          </c:val>
        </c:ser>
        <c:ser>
          <c:idx val="1"/>
          <c:order val="1"/>
          <c:tx>
            <c:v>Eyes removed</c:v>
          </c:tx>
          <c:invertIfNegative val="0"/>
          <c:errBars>
            <c:errBarType val="both"/>
            <c:errValType val="cust"/>
            <c:noEndCap val="0"/>
            <c:plus>
              <c:numRef>
                <c:f>(Sheet2!$H$3,Sheet2!$H$7)</c:f>
                <c:numCache>
                  <c:formatCode>General</c:formatCode>
                  <c:ptCount val="2"/>
                  <c:pt idx="0">
                    <c:v>0.67186004164427</c:v>
                  </c:pt>
                  <c:pt idx="1">
                    <c:v>1.557441031855486</c:v>
                  </c:pt>
                </c:numCache>
              </c:numRef>
            </c:plus>
            <c:minus>
              <c:numRef>
                <c:f>(Sheet2!$H$3,Sheet2!$H$7)</c:f>
                <c:numCache>
                  <c:formatCode>General</c:formatCode>
                  <c:ptCount val="2"/>
                  <c:pt idx="0">
                    <c:v>0.67186004164427</c:v>
                  </c:pt>
                  <c:pt idx="1">
                    <c:v>1.557441031855486</c:v>
                  </c:pt>
                </c:numCache>
              </c:numRef>
            </c:minus>
          </c:errBars>
          <c:cat>
            <c:strRef>
              <c:f>(Sheet2!$A$3,Sheet2!$A$7)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(Sheet2!$G$3,Sheet2!$G$7)</c:f>
              <c:numCache>
                <c:formatCode>0.00E+00</c:formatCode>
                <c:ptCount val="2"/>
                <c:pt idx="0" formatCode="General">
                  <c:v>2.660303703703333</c:v>
                </c:pt>
                <c:pt idx="1">
                  <c:v>8.024477777775001</c:v>
                </c:pt>
              </c:numCache>
            </c:numRef>
          </c:val>
        </c:ser>
        <c:ser>
          <c:idx val="2"/>
          <c:order val="2"/>
          <c:tx>
            <c:v>Forehead</c:v>
          </c:tx>
          <c:invertIfNegative val="0"/>
          <c:errBars>
            <c:errBarType val="both"/>
            <c:errValType val="cust"/>
            <c:noEndCap val="0"/>
            <c:plus>
              <c:numRef>
                <c:f>(Sheet2!$M$3,Sheet2!$M$7)</c:f>
                <c:numCache>
                  <c:formatCode>General</c:formatCode>
                  <c:ptCount val="2"/>
                  <c:pt idx="0">
                    <c:v>2.354333524761244</c:v>
                  </c:pt>
                  <c:pt idx="1">
                    <c:v>1.684528596075406</c:v>
                  </c:pt>
                </c:numCache>
              </c:numRef>
            </c:plus>
            <c:minus>
              <c:numRef>
                <c:f>(Sheet2!$M$3,Sheet2!$M$7)</c:f>
                <c:numCache>
                  <c:formatCode>General</c:formatCode>
                  <c:ptCount val="2"/>
                  <c:pt idx="0">
                    <c:v>2.354333524761244</c:v>
                  </c:pt>
                  <c:pt idx="1">
                    <c:v>1.684528596075406</c:v>
                  </c:pt>
                </c:numCache>
              </c:numRef>
            </c:minus>
          </c:errBars>
          <c:cat>
            <c:strRef>
              <c:f>(Sheet2!$A$3,Sheet2!$A$7)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(Sheet2!$L$3,Sheet2!$L$7)</c:f>
              <c:numCache>
                <c:formatCode>0.00E+00</c:formatCode>
                <c:ptCount val="2"/>
                <c:pt idx="0" formatCode="General">
                  <c:v>-1.403651851853333</c:v>
                </c:pt>
                <c:pt idx="1">
                  <c:v>8.057788888894998</c:v>
                </c:pt>
              </c:numCache>
            </c:numRef>
          </c:val>
        </c:ser>
        <c:ser>
          <c:idx val="3"/>
          <c:order val="3"/>
          <c:tx>
            <c:v>Segmented face</c:v>
          </c:tx>
          <c:invertIfNegative val="0"/>
          <c:errBars>
            <c:errBarType val="both"/>
            <c:errValType val="cust"/>
            <c:noEndCap val="0"/>
            <c:plus>
              <c:numRef>
                <c:f>(Sheet2!$R$3,Sheet2!$R$7)</c:f>
                <c:numCache>
                  <c:formatCode>General</c:formatCode>
                  <c:ptCount val="2"/>
                  <c:pt idx="0">
                    <c:v>1.025739475190859</c:v>
                  </c:pt>
                  <c:pt idx="1">
                    <c:v>1.386954230898302</c:v>
                  </c:pt>
                </c:numCache>
              </c:numRef>
            </c:plus>
            <c:minus>
              <c:numRef>
                <c:f>(Sheet2!$R$3,Sheet2!$R$7)</c:f>
                <c:numCache>
                  <c:formatCode>General</c:formatCode>
                  <c:ptCount val="2"/>
                  <c:pt idx="0">
                    <c:v>1.025739475190859</c:v>
                  </c:pt>
                  <c:pt idx="1">
                    <c:v>1.386954230898302</c:v>
                  </c:pt>
                </c:numCache>
              </c:numRef>
            </c:minus>
          </c:errBars>
          <c:cat>
            <c:strRef>
              <c:f>(Sheet2!$A$3,Sheet2!$A$7)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(Sheet2!$Q$3,Sheet2!$Q$7)</c:f>
              <c:numCache>
                <c:formatCode>0.00E+00</c:formatCode>
                <c:ptCount val="2"/>
                <c:pt idx="0">
                  <c:v>1.505518518516667</c:v>
                </c:pt>
                <c:pt idx="1">
                  <c:v>7.214499999989999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314184"/>
        <c:axId val="2126317448"/>
      </c:barChart>
      <c:catAx>
        <c:axId val="21263141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26317448"/>
        <c:crosses val="autoZero"/>
        <c:auto val="1"/>
        <c:lblAlgn val="ctr"/>
        <c:lblOffset val="100"/>
        <c:noMultiLvlLbl val="0"/>
      </c:catAx>
      <c:valAx>
        <c:axId val="2126317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Heart Rate</a:t>
                </a:r>
                <a:r>
                  <a:rPr lang="en-US" sz="2000" baseline="0"/>
                  <a:t> Error (BPM)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263141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Bounding box</c:v>
          </c:tx>
          <c:invertIfNegative val="0"/>
          <c:errBars>
            <c:errBarType val="both"/>
            <c:errValType val="cust"/>
            <c:noEndCap val="0"/>
            <c:plus>
              <c:numRef>
                <c:f>(Sheet2!$C$3,Sheet2!$C$10)</c:f>
                <c:numCache>
                  <c:formatCode>General</c:formatCode>
                  <c:ptCount val="2"/>
                  <c:pt idx="0">
                    <c:v>0.674877433577688</c:v>
                  </c:pt>
                  <c:pt idx="1">
                    <c:v>0.75264277592211</c:v>
                  </c:pt>
                </c:numCache>
              </c:numRef>
            </c:plus>
            <c:minus>
              <c:numRef>
                <c:f>(Sheet2!$C$3,Sheet2!$C$7)</c:f>
                <c:numCache>
                  <c:formatCode>General</c:formatCode>
                  <c:ptCount val="2"/>
                  <c:pt idx="0">
                    <c:v>0.674877433577688</c:v>
                  </c:pt>
                  <c:pt idx="1">
                    <c:v>1.503580211734069</c:v>
                  </c:pt>
                </c:numCache>
              </c:numRef>
            </c:minus>
          </c:errBars>
          <c:cat>
            <c:strRef>
              <c:f>(Sheet2!$A$3,Sheet2!$A$7)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(Sheet2!$B$3,Sheet2!$B$10)</c:f>
              <c:numCache>
                <c:formatCode>0.00E+00</c:formatCode>
                <c:ptCount val="2"/>
                <c:pt idx="0" formatCode="General">
                  <c:v>3.8111222222225</c:v>
                </c:pt>
                <c:pt idx="1">
                  <c:v>3.838671111113</c:v>
                </c:pt>
              </c:numCache>
            </c:numRef>
          </c:val>
        </c:ser>
        <c:ser>
          <c:idx val="1"/>
          <c:order val="1"/>
          <c:tx>
            <c:v>Eyes removed</c:v>
          </c:tx>
          <c:invertIfNegative val="0"/>
          <c:errBars>
            <c:errBarType val="both"/>
            <c:errValType val="cust"/>
            <c:noEndCap val="0"/>
            <c:plus>
              <c:numRef>
                <c:f>(Sheet2!$H$3,Sheet2!$H$10)</c:f>
                <c:numCache>
                  <c:formatCode>General</c:formatCode>
                  <c:ptCount val="2"/>
                  <c:pt idx="0">
                    <c:v>0.67186004164427</c:v>
                  </c:pt>
                  <c:pt idx="1">
                    <c:v>0.859084997855359</c:v>
                  </c:pt>
                </c:numCache>
              </c:numRef>
            </c:plus>
            <c:minus>
              <c:numRef>
                <c:f>(Sheet2!$H$3,Sheet2!$H$7)</c:f>
                <c:numCache>
                  <c:formatCode>General</c:formatCode>
                  <c:ptCount val="2"/>
                  <c:pt idx="0">
                    <c:v>0.67186004164427</c:v>
                  </c:pt>
                  <c:pt idx="1">
                    <c:v>1.557441031855486</c:v>
                  </c:pt>
                </c:numCache>
              </c:numRef>
            </c:minus>
          </c:errBars>
          <c:cat>
            <c:strRef>
              <c:f>(Sheet2!$A$3,Sheet2!$A$7)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(Sheet2!$G$3,Sheet2!$G$10)</c:f>
              <c:numCache>
                <c:formatCode>0.00E+00</c:formatCode>
                <c:ptCount val="2"/>
                <c:pt idx="0" formatCode="General">
                  <c:v>2.660303703703333</c:v>
                </c:pt>
                <c:pt idx="1">
                  <c:v>4.26167111111</c:v>
                </c:pt>
              </c:numCache>
            </c:numRef>
          </c:val>
        </c:ser>
        <c:ser>
          <c:idx val="2"/>
          <c:order val="2"/>
          <c:tx>
            <c:v>Forehead</c:v>
          </c:tx>
          <c:invertIfNegative val="0"/>
          <c:errBars>
            <c:errBarType val="both"/>
            <c:errValType val="cust"/>
            <c:noEndCap val="0"/>
            <c:plus>
              <c:numRef>
                <c:f>(Sheet2!$M$3,Sheet2!$M$10)</c:f>
                <c:numCache>
                  <c:formatCode>General</c:formatCode>
                  <c:ptCount val="2"/>
                  <c:pt idx="0">
                    <c:v>2.354333524761244</c:v>
                  </c:pt>
                  <c:pt idx="1">
                    <c:v>1.687932324039875</c:v>
                  </c:pt>
                </c:numCache>
              </c:numRef>
            </c:plus>
            <c:minus>
              <c:numRef>
                <c:f>(Sheet2!$M$3,Sheet2!$M$7)</c:f>
                <c:numCache>
                  <c:formatCode>General</c:formatCode>
                  <c:ptCount val="2"/>
                  <c:pt idx="0">
                    <c:v>2.354333524761244</c:v>
                  </c:pt>
                  <c:pt idx="1">
                    <c:v>1.684528596075406</c:v>
                  </c:pt>
                </c:numCache>
              </c:numRef>
            </c:minus>
          </c:errBars>
          <c:cat>
            <c:strRef>
              <c:f>(Sheet2!$A$3,Sheet2!$A$7)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(Sheet2!$L$3,Sheet2!$L$10)</c:f>
              <c:numCache>
                <c:formatCode>0.00E+00</c:formatCode>
                <c:ptCount val="2"/>
                <c:pt idx="0" formatCode="General">
                  <c:v>-1.403651851853333</c:v>
                </c:pt>
                <c:pt idx="1">
                  <c:v>1.656742222224</c:v>
                </c:pt>
              </c:numCache>
            </c:numRef>
          </c:val>
        </c:ser>
        <c:ser>
          <c:idx val="3"/>
          <c:order val="3"/>
          <c:tx>
            <c:v>Segmented face</c:v>
          </c:tx>
          <c:invertIfNegative val="0"/>
          <c:errBars>
            <c:errBarType val="both"/>
            <c:errValType val="cust"/>
            <c:noEndCap val="0"/>
            <c:plus>
              <c:numRef>
                <c:f>(Sheet2!$R$3,Sheet2!$R$10)</c:f>
                <c:numCache>
                  <c:formatCode>General</c:formatCode>
                  <c:ptCount val="2"/>
                  <c:pt idx="0">
                    <c:v>1.025739475190859</c:v>
                  </c:pt>
                  <c:pt idx="1">
                    <c:v>0.787895917397444</c:v>
                  </c:pt>
                </c:numCache>
              </c:numRef>
            </c:plus>
            <c:minus>
              <c:numRef>
                <c:f>(Sheet2!$R$3,Sheet2!$R$7)</c:f>
                <c:numCache>
                  <c:formatCode>General</c:formatCode>
                  <c:ptCount val="2"/>
                  <c:pt idx="0">
                    <c:v>1.025739475190859</c:v>
                  </c:pt>
                  <c:pt idx="1">
                    <c:v>1.386954230898302</c:v>
                  </c:pt>
                </c:numCache>
              </c:numRef>
            </c:minus>
          </c:errBars>
          <c:cat>
            <c:strRef>
              <c:f>(Sheet2!$A$3,Sheet2!$A$7)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(Sheet2!$Q$3,Sheet2!$Q$10)</c:f>
              <c:numCache>
                <c:formatCode>0.00E+00</c:formatCode>
                <c:ptCount val="2"/>
                <c:pt idx="0">
                  <c:v>1.505518518516667</c:v>
                </c:pt>
                <c:pt idx="1">
                  <c:v>4.2374799999964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119160"/>
        <c:axId val="2128122264"/>
      </c:barChart>
      <c:catAx>
        <c:axId val="21281191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28122264"/>
        <c:crosses val="autoZero"/>
        <c:auto val="1"/>
        <c:lblAlgn val="ctr"/>
        <c:lblOffset val="100"/>
        <c:noMultiLvlLbl val="0"/>
      </c:catAx>
      <c:valAx>
        <c:axId val="2128122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Heart Rate</a:t>
                </a:r>
                <a:r>
                  <a:rPr lang="en-US" sz="2000" baseline="0"/>
                  <a:t> Error (BPM)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281191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18</xdr:row>
      <xdr:rowOff>44450</xdr:rowOff>
    </xdr:from>
    <xdr:to>
      <xdr:col>9</xdr:col>
      <xdr:colOff>520700</xdr:colOff>
      <xdr:row>43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11</xdr:row>
      <xdr:rowOff>82550</xdr:rowOff>
    </xdr:from>
    <xdr:to>
      <xdr:col>20</xdr:col>
      <xdr:colOff>279400</xdr:colOff>
      <xdr:row>35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38100</xdr:rowOff>
    </xdr:from>
    <xdr:to>
      <xdr:col>19</xdr:col>
      <xdr:colOff>762000</xdr:colOff>
      <xdr:row>55</xdr:row>
      <xdr:rowOff>82550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P32" sqref="P32"/>
    </sheetView>
  </sheetViews>
  <sheetFormatPr baseColWidth="10" defaultRowHeight="15" x14ac:dyDescent="0"/>
  <cols>
    <col min="1" max="1" width="13.5" customWidth="1"/>
    <col min="4" max="4" width="12.1640625" customWidth="1"/>
    <col min="9" max="9" width="13" customWidth="1"/>
    <col min="14" max="14" width="12.1640625" customWidth="1"/>
    <col min="19" max="19" width="13.83203125" customWidth="1"/>
  </cols>
  <sheetData>
    <row r="1" spans="1:20">
      <c r="B1" t="s">
        <v>6</v>
      </c>
      <c r="G1" t="s">
        <v>7</v>
      </c>
      <c r="L1" t="s">
        <v>18</v>
      </c>
      <c r="Q1" t="s">
        <v>19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  <c r="Q2" t="s">
        <v>1</v>
      </c>
      <c r="R2" t="s">
        <v>2</v>
      </c>
      <c r="S2" t="s">
        <v>3</v>
      </c>
      <c r="T2" t="s">
        <v>4</v>
      </c>
    </row>
    <row r="3" spans="1:20">
      <c r="A3" t="s">
        <v>5</v>
      </c>
      <c r="B3">
        <v>4</v>
      </c>
      <c r="C3">
        <v>0</v>
      </c>
      <c r="D3">
        <v>5.5555555555599998</v>
      </c>
      <c r="E3" s="1">
        <v>2.6645352590999998E-15</v>
      </c>
      <c r="G3">
        <v>4.0453333333300003</v>
      </c>
      <c r="H3">
        <v>0</v>
      </c>
      <c r="I3">
        <v>5.6185185185200002</v>
      </c>
      <c r="J3" s="1">
        <v>1.7763568394E-15</v>
      </c>
      <c r="L3">
        <v>4.0453333333300003</v>
      </c>
      <c r="M3">
        <v>0</v>
      </c>
      <c r="N3">
        <v>5.6185185185200002</v>
      </c>
      <c r="O3" s="1">
        <v>1.7763568394E-15</v>
      </c>
      <c r="Q3">
        <v>4.0453333333300003</v>
      </c>
      <c r="R3">
        <v>0</v>
      </c>
      <c r="S3">
        <v>5.6185185185200002</v>
      </c>
      <c r="T3" s="1">
        <v>1.7763568394E-15</v>
      </c>
    </row>
    <row r="4" spans="1:20">
      <c r="A4" t="s">
        <v>8</v>
      </c>
      <c r="B4">
        <v>3.0666666666700002</v>
      </c>
      <c r="C4">
        <v>0.99777530313999996</v>
      </c>
      <c r="D4">
        <v>4.79838709677</v>
      </c>
      <c r="E4">
        <v>1.5520265527399999</v>
      </c>
      <c r="G4">
        <v>2.90733333333</v>
      </c>
      <c r="H4">
        <v>0.99048831952299998</v>
      </c>
      <c r="I4">
        <v>4.54956317204</v>
      </c>
      <c r="J4">
        <v>1.54183713506</v>
      </c>
      <c r="L4">
        <v>2.9739555555599999</v>
      </c>
      <c r="M4">
        <v>0.99719331954400003</v>
      </c>
      <c r="N4">
        <v>4.6536603942700001</v>
      </c>
      <c r="O4">
        <v>1.5518931092799999</v>
      </c>
      <c r="Q4">
        <v>3.24044444444</v>
      </c>
      <c r="R4">
        <v>0.97925161648799997</v>
      </c>
      <c r="S4">
        <v>5.0700492831500004</v>
      </c>
      <c r="T4">
        <v>1.5218703872099999</v>
      </c>
    </row>
    <row r="5" spans="1:20">
      <c r="A5" t="s">
        <v>9</v>
      </c>
      <c r="B5">
        <v>2</v>
      </c>
      <c r="C5">
        <v>0</v>
      </c>
      <c r="D5">
        <v>3.22580645161</v>
      </c>
      <c r="E5" s="1">
        <v>8.881784197E-16</v>
      </c>
      <c r="G5">
        <v>2.10662222222</v>
      </c>
      <c r="H5">
        <v>0.35877164648400001</v>
      </c>
      <c r="I5">
        <v>3.39777777778</v>
      </c>
      <c r="J5">
        <v>0.57866394594199999</v>
      </c>
      <c r="L5">
        <v>2.04</v>
      </c>
      <c r="M5">
        <v>0</v>
      </c>
      <c r="N5">
        <v>3.2903225806499998</v>
      </c>
      <c r="O5" s="1">
        <v>8.881784197E-16</v>
      </c>
      <c r="Q5">
        <v>2.10662222222</v>
      </c>
      <c r="R5">
        <v>0.35877164648400001</v>
      </c>
      <c r="S5">
        <v>3.39777777778</v>
      </c>
      <c r="T5">
        <v>0.57866394594199999</v>
      </c>
    </row>
    <row r="6" spans="1:20">
      <c r="A6" t="s">
        <v>10</v>
      </c>
      <c r="B6">
        <v>3.2666666666699999</v>
      </c>
      <c r="C6">
        <v>0.96378881965300001</v>
      </c>
      <c r="D6">
        <v>5.1411290322600003</v>
      </c>
      <c r="E6">
        <v>1.4573419651999999</v>
      </c>
      <c r="G6">
        <v>3.30666666667</v>
      </c>
      <c r="H6">
        <v>0.96378881965300001</v>
      </c>
      <c r="I6">
        <v>5.2043682795699997</v>
      </c>
      <c r="J6">
        <v>1.4563704038900001</v>
      </c>
      <c r="L6">
        <v>3.30666666667</v>
      </c>
      <c r="M6">
        <v>0.96378881965300001</v>
      </c>
      <c r="N6">
        <v>5.2043682795699997</v>
      </c>
      <c r="O6">
        <v>1.4563704038900001</v>
      </c>
      <c r="Q6">
        <v>3.30666666667</v>
      </c>
      <c r="R6">
        <v>0.96378881965300001</v>
      </c>
      <c r="S6">
        <v>5.2043682795699997</v>
      </c>
      <c r="T6">
        <v>1.4563704038900001</v>
      </c>
    </row>
    <row r="7" spans="1:20">
      <c r="A7" t="s">
        <v>11</v>
      </c>
      <c r="B7">
        <v>3.0666666666700002</v>
      </c>
      <c r="C7">
        <v>1.3399834161499999</v>
      </c>
      <c r="D7">
        <v>4.5785056446799999</v>
      </c>
      <c r="E7">
        <v>1.9615189497500001</v>
      </c>
      <c r="G7">
        <v>2.9759111111099998</v>
      </c>
      <c r="H7">
        <v>1.23590280972</v>
      </c>
      <c r="I7">
        <v>4.4461722618300001</v>
      </c>
      <c r="J7">
        <v>1.81477314739</v>
      </c>
      <c r="L7">
        <v>8.3056888888899998</v>
      </c>
      <c r="M7">
        <v>7.12661472953</v>
      </c>
      <c r="N7">
        <v>12.535880991300001</v>
      </c>
      <c r="O7">
        <v>10.8370144985</v>
      </c>
      <c r="Q7">
        <v>2.9759111111099998</v>
      </c>
      <c r="R7">
        <v>1.23590280972</v>
      </c>
      <c r="S7">
        <v>4.4461722618300001</v>
      </c>
      <c r="T7">
        <v>1.81477314739</v>
      </c>
    </row>
    <row r="8" spans="1:20">
      <c r="A8" t="s">
        <v>12</v>
      </c>
      <c r="B8">
        <v>-13.0666666667</v>
      </c>
      <c r="C8">
        <v>36.601396451799999</v>
      </c>
      <c r="D8">
        <v>35.825692825700003</v>
      </c>
      <c r="E8">
        <v>40.634583024299999</v>
      </c>
      <c r="G8">
        <v>1.1835111111100001</v>
      </c>
      <c r="H8">
        <v>9.1549291640099995</v>
      </c>
      <c r="I8">
        <v>6.2632099628800004</v>
      </c>
      <c r="J8">
        <v>8.9693264628999998</v>
      </c>
      <c r="L8">
        <v>-9.2761777777799992</v>
      </c>
      <c r="M8">
        <v>18.154238520700002</v>
      </c>
      <c r="N8">
        <v>19.143047705400001</v>
      </c>
      <c r="O8">
        <v>20.580495509799999</v>
      </c>
      <c r="Q8">
        <v>2.7824444444399998</v>
      </c>
      <c r="R8">
        <v>32.898627046100003</v>
      </c>
      <c r="S8">
        <v>32.572265598599998</v>
      </c>
      <c r="T8">
        <v>30.695548929600001</v>
      </c>
    </row>
    <row r="9" spans="1:20">
      <c r="A9" t="s">
        <v>13</v>
      </c>
      <c r="B9">
        <v>4</v>
      </c>
      <c r="C9">
        <v>0</v>
      </c>
      <c r="D9">
        <v>5.5555555555599998</v>
      </c>
      <c r="E9" s="1">
        <v>2.6645352590999998E-15</v>
      </c>
      <c r="G9">
        <v>4.0453333333300003</v>
      </c>
      <c r="H9">
        <v>0</v>
      </c>
      <c r="I9">
        <v>5.6185185185200002</v>
      </c>
      <c r="J9" s="1">
        <v>1.7763568394E-15</v>
      </c>
      <c r="L9">
        <v>4.0453333333300003</v>
      </c>
      <c r="M9">
        <v>0</v>
      </c>
      <c r="N9">
        <v>5.6185185185200002</v>
      </c>
      <c r="O9" s="1">
        <v>1.7763568394E-15</v>
      </c>
      <c r="Q9">
        <v>4.0453333333300003</v>
      </c>
      <c r="R9">
        <v>0</v>
      </c>
      <c r="S9">
        <v>5.6185185185200002</v>
      </c>
      <c r="T9" s="1">
        <v>1.7763568394E-15</v>
      </c>
    </row>
    <row r="10" spans="1:20">
      <c r="A10" t="s">
        <v>15</v>
      </c>
      <c r="B10">
        <v>3.86666666667</v>
      </c>
      <c r="C10">
        <v>0.49888765156999998</v>
      </c>
      <c r="D10">
        <v>3.8614379085000001</v>
      </c>
      <c r="E10">
        <v>0.49787278710999999</v>
      </c>
      <c r="G10">
        <v>3.9974666666699998</v>
      </c>
      <c r="H10">
        <v>0.35878830651100002</v>
      </c>
      <c r="I10">
        <v>3.99215250545</v>
      </c>
      <c r="J10">
        <v>0.35833378909199998</v>
      </c>
      <c r="L10">
        <v>6.6623555555599996</v>
      </c>
      <c r="M10">
        <v>8.9850869477599993</v>
      </c>
      <c r="N10">
        <v>6.6570413943400002</v>
      </c>
      <c r="O10">
        <v>8.9866448028499999</v>
      </c>
      <c r="Q10">
        <v>3.9308444444399999</v>
      </c>
      <c r="R10">
        <v>0.498578926724</v>
      </c>
      <c r="S10">
        <v>3.9255302832200001</v>
      </c>
      <c r="T10">
        <v>0.49754087191899998</v>
      </c>
    </row>
    <row r="11" spans="1:20">
      <c r="A11" t="s">
        <v>16</v>
      </c>
      <c r="B11">
        <v>3.0666666666700002</v>
      </c>
      <c r="C11">
        <v>2.7680719322699998</v>
      </c>
      <c r="D11">
        <v>3.8326558265599999</v>
      </c>
      <c r="E11">
        <v>3.4002728629200001</v>
      </c>
      <c r="G11">
        <v>2.25155555556</v>
      </c>
      <c r="H11">
        <v>2.3292920261800001</v>
      </c>
      <c r="I11">
        <v>3.48796461909</v>
      </c>
      <c r="J11">
        <v>2.0507514473900001</v>
      </c>
      <c r="L11">
        <v>-7.2088000000000001</v>
      </c>
      <c r="M11">
        <v>29.584145392700002</v>
      </c>
      <c r="N11">
        <v>23.4436073472</v>
      </c>
      <c r="O11">
        <v>29.9755342244</v>
      </c>
      <c r="Q11">
        <v>2.91777777778</v>
      </c>
      <c r="R11">
        <v>3.1263380132099998</v>
      </c>
      <c r="S11">
        <v>3.97876031316</v>
      </c>
      <c r="T11">
        <v>3.4921338514100002</v>
      </c>
    </row>
    <row r="12" spans="1:20">
      <c r="A12" t="s">
        <v>17</v>
      </c>
      <c r="B12" s="1">
        <v>-1.6579330501100001E-15</v>
      </c>
      <c r="C12">
        <v>10.0399203184</v>
      </c>
      <c r="D12">
        <v>11.169071001200001</v>
      </c>
      <c r="E12">
        <v>9.6427881944700005</v>
      </c>
      <c r="F12" t="s">
        <v>25</v>
      </c>
      <c r="G12">
        <v>3.44128888889</v>
      </c>
      <c r="H12">
        <v>11.7038105525</v>
      </c>
      <c r="I12">
        <v>14.358879824300001</v>
      </c>
      <c r="J12">
        <v>10.559108289899999</v>
      </c>
      <c r="L12">
        <v>1.1761333333299999</v>
      </c>
      <c r="M12">
        <v>14.7768928337</v>
      </c>
      <c r="N12">
        <v>18.078017355299998</v>
      </c>
      <c r="O12">
        <v>14.1736525268</v>
      </c>
      <c r="Q12">
        <v>2.2666666666699999</v>
      </c>
      <c r="R12">
        <v>6.7672413549100003</v>
      </c>
      <c r="S12">
        <v>9.6872044398699995</v>
      </c>
      <c r="T12">
        <v>5.2409081573899998</v>
      </c>
    </row>
    <row r="13" spans="1:20">
      <c r="A13" t="s">
        <v>14</v>
      </c>
      <c r="B13">
        <v>4.1778222222199997</v>
      </c>
      <c r="C13">
        <v>1.9944937085800001</v>
      </c>
      <c r="D13">
        <v>5.8821148459400003</v>
      </c>
      <c r="E13">
        <v>2.7541373834199998</v>
      </c>
      <c r="G13">
        <v>-1.2851999999999999</v>
      </c>
      <c r="H13">
        <v>18.400096036299999</v>
      </c>
      <c r="I13">
        <v>11.234573088499999</v>
      </c>
      <c r="J13">
        <v>23.039328515200001</v>
      </c>
      <c r="L13">
        <v>-18.9400888889</v>
      </c>
      <c r="M13">
        <v>37.8016826307</v>
      </c>
      <c r="N13">
        <v>34.639987031799997</v>
      </c>
      <c r="O13">
        <v>48.750558809899999</v>
      </c>
      <c r="Q13">
        <v>-9.1466222222199995</v>
      </c>
      <c r="R13">
        <v>29.1036820773</v>
      </c>
      <c r="S13">
        <v>21.780644257700001</v>
      </c>
      <c r="T13">
        <v>36.934464006799999</v>
      </c>
    </row>
    <row r="14" spans="1:20">
      <c r="A14" t="s">
        <v>20</v>
      </c>
      <c r="B14">
        <v>-2.0204</v>
      </c>
      <c r="C14">
        <v>3.5563458424499999</v>
      </c>
      <c r="D14">
        <v>5.2449184279800001</v>
      </c>
      <c r="E14">
        <v>3.11516659241</v>
      </c>
      <c r="G14">
        <v>-3.5527111111099998</v>
      </c>
      <c r="H14">
        <v>7.9515124504600001</v>
      </c>
      <c r="I14">
        <v>7.37048456554</v>
      </c>
      <c r="J14">
        <v>10.893886440299999</v>
      </c>
      <c r="L14">
        <v>-35.264888888900003</v>
      </c>
      <c r="M14">
        <v>44.900592863599996</v>
      </c>
      <c r="N14">
        <v>55.189563874000001</v>
      </c>
      <c r="O14">
        <v>64.166875255299999</v>
      </c>
      <c r="Q14">
        <v>-0.68795555555599996</v>
      </c>
      <c r="R14">
        <v>7.7148112709400003</v>
      </c>
      <c r="S14">
        <v>7.6659978496400001</v>
      </c>
      <c r="T14">
        <v>8.6850671694799999</v>
      </c>
    </row>
    <row r="15" spans="1:20">
      <c r="A15" t="s">
        <v>21</v>
      </c>
      <c r="B15">
        <v>2.508</v>
      </c>
      <c r="C15">
        <v>0.99107124982100003</v>
      </c>
      <c r="D15">
        <v>3.8683491780599999</v>
      </c>
      <c r="E15">
        <v>1.4334078747300001</v>
      </c>
      <c r="G15">
        <v>2.508</v>
      </c>
      <c r="H15">
        <v>0.99107124982100003</v>
      </c>
      <c r="I15">
        <v>3.8683491780599999</v>
      </c>
      <c r="J15">
        <v>1.4334078747300001</v>
      </c>
      <c r="L15">
        <v>2.508</v>
      </c>
      <c r="M15">
        <v>0.99107124982100003</v>
      </c>
      <c r="N15">
        <v>3.8683491780599999</v>
      </c>
      <c r="O15">
        <v>1.4334078747300001</v>
      </c>
      <c r="Q15">
        <v>2.508</v>
      </c>
      <c r="R15">
        <v>0.99107124982100003</v>
      </c>
      <c r="S15">
        <v>3.8683491780599999</v>
      </c>
      <c r="T15">
        <v>1.4334078747300001</v>
      </c>
    </row>
    <row r="16" spans="1:20">
      <c r="A16" t="s">
        <v>22</v>
      </c>
      <c r="B16">
        <v>3.1743111111100002</v>
      </c>
      <c r="C16">
        <v>1.43062023051</v>
      </c>
      <c r="D16">
        <v>4.9073700637000002</v>
      </c>
      <c r="E16">
        <v>2.1505539876899999</v>
      </c>
      <c r="G16">
        <v>3.1743111111100002</v>
      </c>
      <c r="H16">
        <v>1.43062023051</v>
      </c>
      <c r="I16">
        <v>4.9073700637000002</v>
      </c>
      <c r="J16">
        <v>2.1505539876899999</v>
      </c>
      <c r="L16">
        <v>3.4407999999999999</v>
      </c>
      <c r="M16">
        <v>1.5613332422399999</v>
      </c>
      <c r="N16">
        <v>5.3111411074700001</v>
      </c>
      <c r="O16">
        <v>2.3331762353999999</v>
      </c>
      <c r="Q16">
        <v>3.30755555556</v>
      </c>
      <c r="R16">
        <v>1.50332030872</v>
      </c>
      <c r="S16">
        <v>5.1092555855799997</v>
      </c>
      <c r="T16">
        <v>2.2527881976900002</v>
      </c>
    </row>
    <row r="17" spans="1:20">
      <c r="A17" t="s">
        <v>23</v>
      </c>
      <c r="B17">
        <v>-13.2133333333</v>
      </c>
      <c r="C17">
        <v>11.3125488578</v>
      </c>
      <c r="D17">
        <v>22.148271326300002</v>
      </c>
      <c r="E17">
        <v>14.7449810327</v>
      </c>
      <c r="G17">
        <v>2.7759999999999998</v>
      </c>
      <c r="H17">
        <v>9.9212120286999994</v>
      </c>
      <c r="I17">
        <v>9.9779570240200002</v>
      </c>
      <c r="J17">
        <v>8.9390169731300002</v>
      </c>
      <c r="L17">
        <v>0.84395555555599999</v>
      </c>
      <c r="M17">
        <v>7.6485423524099998</v>
      </c>
      <c r="N17">
        <v>6.5498189116600001</v>
      </c>
      <c r="O17">
        <v>7.6238691032399997</v>
      </c>
      <c r="Q17">
        <v>-9.4158666666700004</v>
      </c>
      <c r="R17">
        <v>19.7199144776</v>
      </c>
      <c r="S17">
        <v>21.049249467500001</v>
      </c>
      <c r="T17">
        <v>26.7414379461</v>
      </c>
    </row>
    <row r="18" spans="1:20">
      <c r="A18" t="s">
        <v>24</v>
      </c>
      <c r="B18">
        <v>2.0436444444399999</v>
      </c>
      <c r="C18">
        <v>1.99955583018</v>
      </c>
      <c r="D18">
        <v>3.9781105994599999</v>
      </c>
      <c r="E18">
        <v>1.3204097422600001</v>
      </c>
      <c r="G18">
        <v>1.84377777778</v>
      </c>
      <c r="H18">
        <v>2.08757200334</v>
      </c>
      <c r="I18">
        <v>3.8756922988100002</v>
      </c>
      <c r="J18">
        <v>1.2821758453900001</v>
      </c>
      <c r="L18">
        <v>1.7105333333299999</v>
      </c>
      <c r="M18">
        <v>2.2550885038100001</v>
      </c>
      <c r="N18">
        <v>3.6856823958499998</v>
      </c>
      <c r="O18">
        <v>1.96960554197</v>
      </c>
      <c r="Q18">
        <v>2.31013333333</v>
      </c>
      <c r="R18">
        <v>3.95527527496</v>
      </c>
      <c r="S18">
        <v>4.7797327028499996</v>
      </c>
      <c r="T18">
        <v>4.9169069502099996</v>
      </c>
    </row>
    <row r="19" spans="1:20">
      <c r="A19" t="s">
        <v>26</v>
      </c>
      <c r="B19">
        <v>17.306177777799999</v>
      </c>
      <c r="C19">
        <v>11.429686506099999</v>
      </c>
      <c r="D19">
        <v>22.9443493291</v>
      </c>
      <c r="E19">
        <v>13.595264800600001</v>
      </c>
      <c r="G19">
        <v>18.3055111111</v>
      </c>
      <c r="H19">
        <v>9.8694653912499994</v>
      </c>
      <c r="I19">
        <v>23.860516640899998</v>
      </c>
      <c r="J19">
        <v>12.695411693600001</v>
      </c>
      <c r="L19">
        <v>22.369466666699999</v>
      </c>
      <c r="M19">
        <v>10.1931629917</v>
      </c>
      <c r="N19">
        <v>30.452400130000001</v>
      </c>
      <c r="O19">
        <v>9.1447277518100005</v>
      </c>
      <c r="Q19">
        <v>18.105644444399999</v>
      </c>
      <c r="R19">
        <v>12.7199379951</v>
      </c>
      <c r="S19">
        <v>23.483029712800001</v>
      </c>
      <c r="T19">
        <v>16.240179602000001</v>
      </c>
    </row>
    <row r="20" spans="1:20">
      <c r="A20" t="s">
        <v>27</v>
      </c>
      <c r="B20">
        <v>7.0416444444400002</v>
      </c>
      <c r="C20">
        <v>9.47127262399</v>
      </c>
      <c r="D20">
        <v>10.9505943606</v>
      </c>
      <c r="E20">
        <v>12.097220911999999</v>
      </c>
      <c r="G20">
        <v>8.5073333333299992</v>
      </c>
      <c r="H20">
        <v>10.4595701788</v>
      </c>
      <c r="I20">
        <v>11.767503084399999</v>
      </c>
      <c r="J20">
        <v>14.248657405399999</v>
      </c>
      <c r="L20">
        <v>6.9750222222199998</v>
      </c>
      <c r="M20">
        <v>9.6795081536099996</v>
      </c>
      <c r="N20">
        <v>10.503995806300001</v>
      </c>
      <c r="O20">
        <v>12.884457679300001</v>
      </c>
      <c r="Q20">
        <v>6.1755555555599999</v>
      </c>
      <c r="R20">
        <v>6.9429386655499998</v>
      </c>
      <c r="S20">
        <v>8.6051793657700006</v>
      </c>
      <c r="T20">
        <v>9.5070806008299993</v>
      </c>
    </row>
    <row r="22" spans="1:20">
      <c r="A22" t="s">
        <v>28</v>
      </c>
      <c r="B22">
        <v>46.042488888900003</v>
      </c>
      <c r="C22">
        <v>17.0225558136</v>
      </c>
      <c r="D22">
        <v>41.849685711200003</v>
      </c>
      <c r="E22">
        <v>15.214776086200001</v>
      </c>
    </row>
    <row r="23" spans="1:20">
      <c r="A23" t="s">
        <v>29</v>
      </c>
      <c r="B23">
        <v>54.77</v>
      </c>
      <c r="C23">
        <v>7.9030078680800004</v>
      </c>
      <c r="D23">
        <v>49.861258392899998</v>
      </c>
      <c r="E23">
        <v>6.7346372404599997</v>
      </c>
    </row>
    <row r="24" spans="1:20">
      <c r="A24" t="s">
        <v>30</v>
      </c>
    </row>
    <row r="25" spans="1:20">
      <c r="A25" t="s">
        <v>31</v>
      </c>
    </row>
    <row r="26" spans="1:20">
      <c r="A26" t="s">
        <v>32</v>
      </c>
    </row>
    <row r="27" spans="1:20">
      <c r="A27" t="s">
        <v>33</v>
      </c>
    </row>
    <row r="28" spans="1:20">
      <c r="A28" t="s">
        <v>34</v>
      </c>
    </row>
    <row r="29" spans="1:20">
      <c r="A29" t="s">
        <v>35</v>
      </c>
    </row>
    <row r="30" spans="1:20">
      <c r="A30" t="s">
        <v>36</v>
      </c>
    </row>
    <row r="31" spans="1:20">
      <c r="A31" t="s">
        <v>37</v>
      </c>
    </row>
    <row r="32" spans="1:20">
      <c r="A32" t="s">
        <v>38</v>
      </c>
    </row>
    <row r="33" spans="1:1">
      <c r="A33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workbookViewId="0">
      <selection activeCell="J15" sqref="J15"/>
    </sheetView>
  </sheetViews>
  <sheetFormatPr baseColWidth="10" defaultRowHeight="15" x14ac:dyDescent="0"/>
  <cols>
    <col min="2" max="2" width="15.33203125" bestFit="1" customWidth="1"/>
    <col min="3" max="3" width="9.33203125" bestFit="1" customWidth="1"/>
  </cols>
  <sheetData>
    <row r="1" spans="1:20">
      <c r="B1" t="s">
        <v>6</v>
      </c>
      <c r="G1" t="s">
        <v>45</v>
      </c>
      <c r="L1" t="s">
        <v>46</v>
      </c>
      <c r="Q1" t="s">
        <v>19</v>
      </c>
    </row>
    <row r="2" spans="1:20">
      <c r="B2" t="s">
        <v>47</v>
      </c>
      <c r="C2" t="s">
        <v>51</v>
      </c>
      <c r="D2" t="s">
        <v>48</v>
      </c>
      <c r="E2" t="s">
        <v>49</v>
      </c>
      <c r="G2" t="s">
        <v>47</v>
      </c>
      <c r="H2" t="s">
        <v>51</v>
      </c>
      <c r="I2" t="s">
        <v>48</v>
      </c>
      <c r="J2" t="s">
        <v>49</v>
      </c>
      <c r="L2" t="s">
        <v>47</v>
      </c>
      <c r="M2" t="s">
        <v>51</v>
      </c>
      <c r="N2" t="s">
        <v>48</v>
      </c>
      <c r="O2" t="s">
        <v>49</v>
      </c>
      <c r="Q2" t="s">
        <v>47</v>
      </c>
      <c r="R2" t="s">
        <v>51</v>
      </c>
      <c r="S2" t="s">
        <v>48</v>
      </c>
      <c r="T2" t="s">
        <v>49</v>
      </c>
    </row>
    <row r="3" spans="1:20">
      <c r="A3" t="s">
        <v>40</v>
      </c>
      <c r="B3">
        <f>AVERAGE(Sheet1!B3,Sheet1!B4,Sheet1!B9,Sheet1!B13)</f>
        <v>3.8111222222225001</v>
      </c>
      <c r="C3">
        <f>AVERAGE(Sheet1!B3,Sheet1!B4,Sheet1!B9,Sheet1!B13,Sheet1!B10,Sheet1!B11)/5.477</f>
        <v>0.67487743357768848</v>
      </c>
      <c r="D3">
        <f>AVERAGE(Sheet1!D3,Sheet1!D4,Sheet1!D9,Sheet1!D13,Sheet1!D10,Sheet1!D11)</f>
        <v>4.9142844648150001</v>
      </c>
      <c r="E3" s="1">
        <f>AVERAGE(Sheet1!E3,Sheet1!E4,Sheet1!E9,Sheet1!E13,Sheet1!E10,Sheet1!E11)</f>
        <v>1.3673849310316675</v>
      </c>
      <c r="G3">
        <f>AVERAGE(Sheet1!G3,Sheet1!G4,Sheet1!G9,Sheet1!G13,Sheet1!G10,Sheet1!G11)</f>
        <v>2.6603037037033332</v>
      </c>
      <c r="H3">
        <f>AVERAGE(Sheet1!H3,Sheet1!H4,Sheet1!H9,Sheet1!H13,Sheet1!H10,Sheet1!H11)/5.477</f>
        <v>0.67186004164426982</v>
      </c>
      <c r="I3" s="1">
        <f>AVERAGE(Sheet1!I3,Sheet1!I4,Sheet1!I9,Sheet1!I13,Sheet1!I10,Sheet1!I11)</f>
        <v>5.7502150703533337</v>
      </c>
      <c r="J3">
        <f>AVERAGE(Sheet1!J3,Sheet1!J4,Sheet1!J9,Sheet1!J13,Sheet1!J10,Sheet1!J11)</f>
        <v>4.498375147790334</v>
      </c>
      <c r="L3">
        <f>AVERAGE(Sheet1!L3,Sheet1!L4,Sheet1!L9,Sheet1!L13,Sheet1!L10,Sheet1!L11)</f>
        <v>-1.4036518518533334</v>
      </c>
      <c r="M3" s="1">
        <f>AVERAGE(Sheet1!M3,Sheet1!M4,Sheet1!M9,Sheet1!M13,Sheet1!M10,Sheet1!M11)/5.477</f>
        <v>2.3543335247612442</v>
      </c>
      <c r="N3">
        <f>AVERAGE(Sheet1!N3,Sheet1!N4,Sheet1!N9,Sheet1!N13,Sheet1!N10,Sheet1!N11)</f>
        <v>13.438555534108332</v>
      </c>
      <c r="O3">
        <f>AVERAGE(Sheet1!N3,Sheet1!N4,Sheet1!N9,Sheet1!N13,Sheet1!N10,Sheet1!N11)</f>
        <v>13.438555534108332</v>
      </c>
      <c r="Q3" s="1">
        <f>AVERAGE(Sheet1!Q3,Sheet1!Q4,Sheet1!Q9,Sheet1!Q13,Sheet1!Q10,Sheet1!Q11)</f>
        <v>1.5055185185166666</v>
      </c>
      <c r="R3">
        <f>AVERAGE(Sheet1!R3,Sheet1!R4,Sheet1!R9,Sheet1!R13,Sheet1!R10,Sheet1!R11)/5.477</f>
        <v>1.0257394751908588</v>
      </c>
      <c r="S3">
        <f>AVERAGE(Sheet1!R3,Sheet1!R4,Sheet1!R9,Sheet1!R13,Sheet1!R10,Sheet1!R11)</f>
        <v>5.6179751056203342</v>
      </c>
      <c r="T3">
        <f>AVERAGE(Sheet1!T3,Sheet1!T4,Sheet1!T9,Sheet1!T13,Sheet1!T10,Sheet1!T11)</f>
        <v>7.0743348528898338</v>
      </c>
    </row>
    <row r="4" spans="1:20">
      <c r="A4" t="s">
        <v>41</v>
      </c>
      <c r="B4">
        <f>AVERAGE(Sheet1!B5,Sheet1!B14)</f>
        <v>-1.0199999999999987E-2</v>
      </c>
      <c r="C4">
        <f>AVERAGE(Sheet1!C5,Sheet1!C14)/5.477</f>
        <v>0.32466184429888623</v>
      </c>
      <c r="D4">
        <f>AVERAGE(Sheet1!D5,Sheet1!D14)</f>
        <v>4.2353624397949998</v>
      </c>
      <c r="E4">
        <f>AVERAGE(Sheet1!E5,Sheet1!E14)</f>
        <v>1.5575832962050005</v>
      </c>
      <c r="G4">
        <f>AVERAGE(Sheet1!G5,Sheet1!G14)</f>
        <v>-0.72304444444499993</v>
      </c>
      <c r="H4">
        <f>AVERAGE(Sheet1!H5,Sheet1!H14)/5.477</f>
        <v>0.75865292102830018</v>
      </c>
      <c r="I4">
        <f>AVERAGE(Sheet1!I5,Sheet1!I14)</f>
        <v>5.38413117166</v>
      </c>
      <c r="J4">
        <f>AVERAGE(Sheet1!J5,Sheet1!J14)</f>
        <v>5.7362751931209992</v>
      </c>
      <c r="L4">
        <f>AVERAGE(Sheet1!L5,Sheet1!L14)</f>
        <v>-16.612444444450002</v>
      </c>
      <c r="M4">
        <f>AVERAGE(Sheet1!M5,Sheet1!M14)/5.477</f>
        <v>4.0990134073032678</v>
      </c>
      <c r="N4">
        <f>AVERAGE(Sheet1!N5,Sheet1!N14)</f>
        <v>29.239943227325</v>
      </c>
      <c r="O4">
        <f>AVERAGE(Sheet1!O5,Sheet1!O14)</f>
        <v>32.08343762765</v>
      </c>
      <c r="Q4">
        <f>AVERAGE(Sheet1!Q5,Sheet1!Q14)</f>
        <v>0.70933333333199999</v>
      </c>
      <c r="R4">
        <f>AVERAGE(Sheet1!R5,Sheet1!R14)/5.477</f>
        <v>0.73704426852510496</v>
      </c>
      <c r="S4">
        <f>AVERAGE(Sheet1!S5,Sheet1!S14)</f>
        <v>5.53188781371</v>
      </c>
      <c r="T4">
        <f>AVERAGE(Sheet1!T5,Sheet1!T14)</f>
        <v>4.6318655577110004</v>
      </c>
    </row>
    <row r="5" spans="1:20">
      <c r="A5" t="s">
        <v>42</v>
      </c>
      <c r="B5">
        <f>AVERAGE(Sheet1!B6,Sheet1!B15)</f>
        <v>2.887333333335</v>
      </c>
      <c r="C5">
        <f>AVERAGE(Sheet1!C6,Sheet1!C15)/5.477</f>
        <v>0.17846084256655101</v>
      </c>
      <c r="D5">
        <f>AVERAGE(Sheet1!D6,Sheet1!D15)</f>
        <v>4.5047391051600005</v>
      </c>
      <c r="E5">
        <f>AVERAGE(Sheet1!E6,Sheet1!E15)</f>
        <v>1.4453749199649999</v>
      </c>
      <c r="G5">
        <f>AVERAGE(Sheet1!G6,Sheet1!G15)</f>
        <v>2.907333333335</v>
      </c>
      <c r="H5">
        <f>AVERAGE(Sheet1!H6,Sheet1!H15)/5.477</f>
        <v>0.17846084256655101</v>
      </c>
      <c r="I5">
        <f>AVERAGE(Sheet1!I6,Sheet1!I15)</f>
        <v>4.5363587288149994</v>
      </c>
      <c r="J5">
        <f>AVERAGE(Sheet1!J6,Sheet1!J15)</f>
        <v>1.4448891393100001</v>
      </c>
      <c r="L5">
        <f>AVERAGE(Sheet1!L6,Sheet1!L15)</f>
        <v>2.907333333335</v>
      </c>
      <c r="M5">
        <f>AVERAGE(Sheet1!M6,Sheet1!M15)/5.477</f>
        <v>0.17846084256655101</v>
      </c>
      <c r="N5">
        <f>AVERAGE(Sheet1!N6,Sheet1!N15)</f>
        <v>4.5363587288149994</v>
      </c>
      <c r="O5">
        <f>AVERAGE(Sheet1!O6,Sheet1!O15)</f>
        <v>1.4448891393100001</v>
      </c>
      <c r="Q5">
        <f>AVERAGE(Sheet1!Q6,Sheet1!Q15)</f>
        <v>2.907333333335</v>
      </c>
      <c r="R5">
        <f>AVERAGE(Sheet1!R6,Sheet1!R15)/5.477</f>
        <v>0.17846084256655101</v>
      </c>
      <c r="S5">
        <f>AVERAGE(Sheet1!S6,Sheet1!S15)</f>
        <v>4.5363587288149994</v>
      </c>
      <c r="T5">
        <f>AVERAGE(Sheet1!T6,Sheet1!T15)</f>
        <v>1.4448891393100001</v>
      </c>
    </row>
    <row r="6" spans="1:20">
      <c r="A6" t="s">
        <v>43</v>
      </c>
      <c r="B6">
        <f>AVERAGE(Sheet1!B7,Sheet1!B16)</f>
        <v>3.1204888888900002</v>
      </c>
      <c r="C6">
        <f>AVERAGE(Sheet1!C7,Sheet1!C16)/5.477</f>
        <v>0.25293076927697639</v>
      </c>
      <c r="D6">
        <f>AVERAGE(Sheet1!D7,Sheet1!D16)</f>
        <v>4.74293785419</v>
      </c>
      <c r="E6">
        <f>AVERAGE(Sheet1!E7,Sheet1!E16)</f>
        <v>2.0560364687199999</v>
      </c>
      <c r="G6">
        <f>AVERAGE(Sheet1!G7,Sheet1!G16)</f>
        <v>3.07511111111</v>
      </c>
      <c r="H6">
        <f>AVERAGE(Sheet1!H7,Sheet1!H16)/5.477</f>
        <v>0.2434291619709695</v>
      </c>
      <c r="I6">
        <f>AVERAGE(Sheet1!I7,Sheet1!I16)</f>
        <v>4.6767711627650002</v>
      </c>
      <c r="J6">
        <f>AVERAGE(Sheet1!J7,Sheet1!J16)</f>
        <v>1.9826635675399999</v>
      </c>
      <c r="L6">
        <f>AVERAGE(Sheet1!L7,Sheet1!L16)</f>
        <v>5.8732444444449996</v>
      </c>
      <c r="M6">
        <f>AVERAGE(Sheet1!M7,Sheet1!M16)/5.477</f>
        <v>0.79313017817874754</v>
      </c>
      <c r="N6">
        <f>AVERAGE(Sheet1!N7,Sheet1!N16)</f>
        <v>8.9235110493850005</v>
      </c>
      <c r="O6">
        <f>AVERAGE(Sheet1!O7,Sheet1!O16)</f>
        <v>6.5850953669500001</v>
      </c>
      <c r="Q6">
        <f>AVERAGE(Sheet1!Q7,Sheet1!Q16)</f>
        <v>3.1417333333349999</v>
      </c>
      <c r="R6">
        <f>AVERAGE(Sheet1!R7,Sheet1!R16)/5.477</f>
        <v>0.25006601409895929</v>
      </c>
      <c r="S6">
        <f>AVERAGE(Sheet1!S7,Sheet1!S16)</f>
        <v>4.7777139237049999</v>
      </c>
      <c r="T6">
        <f>AVERAGE(Sheet1!T7,Sheet1!T16)</f>
        <v>2.0337806725399998</v>
      </c>
    </row>
    <row r="7" spans="1:20">
      <c r="A7" t="s">
        <v>44</v>
      </c>
      <c r="B7" s="1">
        <f>AVERAGE(Sheet1!B18,Sheet1!B12,Sheet1!B19,Sheet1!B20)</f>
        <v>6.597866666669999</v>
      </c>
      <c r="C7" s="1">
        <f>AVERAGE(Sheet1!C18,Sheet1!C12,Sheet1!C19,Sheet1!C20)/5.477</f>
        <v>1.5035802117340693</v>
      </c>
      <c r="D7" s="1">
        <f>AVERAGE(Sheet1!D18,Sheet1!D12,Sheet1!D19,Sheet1!D20)</f>
        <v>12.260531322589999</v>
      </c>
      <c r="E7" s="1">
        <f>AVERAGE(Sheet1!E18,Sheet1!E12,Sheet1!E19,Sheet1!E20)</f>
        <v>9.1639209123325003</v>
      </c>
      <c r="F7" s="1"/>
      <c r="G7" s="1">
        <f>AVERAGE(Sheet1!G18,Sheet1!G12,Sheet1!G19,Sheet1!G20)</f>
        <v>8.0244777777750009</v>
      </c>
      <c r="H7" s="1">
        <f>AVERAGE(Sheet1!H18,Sheet1!H12,Sheet1!H19,Sheet1!H20)/5.477</f>
        <v>1.5574410318554863</v>
      </c>
      <c r="I7" s="1">
        <f>AVERAGE(Sheet1!I18,Sheet1!I12,Sheet1!I19,Sheet1!I20)</f>
        <v>13.4656479621025</v>
      </c>
      <c r="J7" s="1">
        <f>AVERAGE(Sheet1!J18,Sheet1!J12,Sheet1!J19,Sheet1!J20)</f>
        <v>9.6963383085724999</v>
      </c>
      <c r="K7" s="1"/>
      <c r="L7" s="1">
        <f>AVERAGE(Sheet1!L18,Sheet1!L12,Sheet1!L19,Sheet1!L20)</f>
        <v>8.0577888888949989</v>
      </c>
      <c r="M7" s="1">
        <f>AVERAGE(Sheet1!M18,Sheet1!M12,Sheet1!M19,Sheet1!M20)/5.477</f>
        <v>1.6845285960754059</v>
      </c>
      <c r="N7" s="1">
        <f>AVERAGE(Sheet1!N18,Sheet1!N12,Sheet1!N19,Sheet1!N20)</f>
        <v>15.680023921862499</v>
      </c>
      <c r="O7" s="1">
        <f>AVERAGE(Sheet1!O18,Sheet1!O12,Sheet1!O19,Sheet1!O20)</f>
        <v>9.5431108749699991</v>
      </c>
      <c r="P7" s="1"/>
      <c r="Q7" s="1">
        <f>AVERAGE(Sheet1!Q18,Sheet1!Q12,Sheet1!Q19,Sheet1!Q20)</f>
        <v>7.2144999999899992</v>
      </c>
      <c r="R7" s="1">
        <f>AVERAGE(Sheet1!R18,Sheet1!R12,Sheet1!R19,Sheet1!R20)/5.477</f>
        <v>1.3869542308983018</v>
      </c>
      <c r="S7" s="1">
        <f>AVERAGE(Sheet1!S18,Sheet1!S12,Sheet1!S19,Sheet1!S20)</f>
        <v>11.638786555322501</v>
      </c>
      <c r="T7" s="1">
        <f>AVERAGE(Sheet1!T18,Sheet1!T12,Sheet1!T19,Sheet1!T20)</f>
        <v>8.9762688276075</v>
      </c>
    </row>
    <row r="8" spans="1:20">
      <c r="A8" t="s">
        <v>50</v>
      </c>
      <c r="B8">
        <f>AVERAGE(Sheet1!B8,Sheet1!B17)</f>
        <v>-13.14</v>
      </c>
      <c r="C8">
        <f>AVERAGE(Sheet1!C8,Sheet1!C17)/5.477</f>
        <v>4.3741049214533501</v>
      </c>
      <c r="D8">
        <f>AVERAGE(Sheet1!D8,Sheet1!D17)</f>
        <v>28.986982076000004</v>
      </c>
      <c r="E8">
        <f>AVERAGE(Sheet1!E8,Sheet1!E17)</f>
        <v>27.689782028499998</v>
      </c>
      <c r="G8">
        <f>AVERAGE(Sheet1!G8,Sheet1!G17)</f>
        <v>1.9797555555549999</v>
      </c>
      <c r="H8">
        <f>AVERAGE(Sheet1!H8,Sheet1!H17)/5.477</f>
        <v>1.7414771948794958</v>
      </c>
      <c r="I8">
        <f>AVERAGE(Sheet1!I8,Sheet1!I17)</f>
        <v>8.1205834934500007</v>
      </c>
      <c r="J8">
        <f>AVERAGE(Sheet1!J8,Sheet1!J17)</f>
        <v>8.9541717180150009</v>
      </c>
      <c r="L8">
        <f>AVERAGE(Sheet1!L8,Sheet1!L17)</f>
        <v>-4.2161111111119993</v>
      </c>
      <c r="M8">
        <f>AVERAGE(Sheet1!M8,Sheet1!M17)/5.477</f>
        <v>2.3555578668166879</v>
      </c>
      <c r="N8">
        <f>AVERAGE(Sheet1!N8,Sheet1!N17)</f>
        <v>12.846433308530001</v>
      </c>
      <c r="O8">
        <f>AVERAGE(Sheet1!O8,Sheet1!O17)</f>
        <v>14.10218230652</v>
      </c>
      <c r="Q8">
        <f>AVERAGE(Sheet1!Q8,Sheet1!Q17)</f>
        <v>-3.3167111111150005</v>
      </c>
      <c r="R8">
        <f>AVERAGE(Sheet1!R8,Sheet1!R17)/5.477</f>
        <v>4.8035915212433817</v>
      </c>
      <c r="S8">
        <f>AVERAGE(Sheet1!S8,Sheet1!S17)</f>
        <v>26.810757533050001</v>
      </c>
      <c r="T8">
        <f>AVERAGE(Sheet1!T8,Sheet1!T17)</f>
        <v>28.71849343785</v>
      </c>
    </row>
    <row r="10" spans="1:20">
      <c r="A10" t="s">
        <v>44</v>
      </c>
      <c r="B10" s="1">
        <f>AVERAGE(Sheet1!B18,Sheet1!B12,Sheet1!B19,Sheet1!B20,Sheet1!B5:B7,Sheet1!B14:B16)</f>
        <v>3.8386711111129999</v>
      </c>
      <c r="C10" s="1">
        <f>AVERAGE(Sheet1!C18,Sheet1!C12,Sheet1!C19,Sheet1!C20,Sheet1!C5:C7,Sheet1!C14:C16)/5.477</f>
        <v>0.75264277592211037</v>
      </c>
      <c r="D10" s="1">
        <f>AVERAGE(Sheet1!D18,Sheet1!D12,Sheet1!D19,Sheet1!D20,Sheet1!D5:D7,Sheet1!D14:D16)</f>
        <v>7.6008204088650002</v>
      </c>
      <c r="E10" s="1">
        <f>AVERAGE(Sheet1!E18,Sheet1!E12,Sheet1!E19,Sheet1!E20,Sheet1!E5:E7,Sheet1!E14:E16)</f>
        <v>4.6773673019110005</v>
      </c>
      <c r="F10" s="1"/>
      <c r="G10" s="1">
        <f>AVERAGE(Sheet1!G18,Sheet1!G12,Sheet1!G19,Sheet1!G20,Sheet1!G5:G7,Sheet1!G14:G16)</f>
        <v>4.2616711111100001</v>
      </c>
      <c r="H10" s="1">
        <f>AVERAGE(Sheet1!H18,Sheet1!H12,Sheet1!H19,Sheet1!H20,Sheet1!H5:H7,Sheet1!H14:H16)/5.477</f>
        <v>0.85908499785535875</v>
      </c>
      <c r="I10" s="1">
        <f>AVERAGE(Sheet1!I18,Sheet1!I12,Sheet1!I19,Sheet1!I20,Sheet1!I5:I7,Sheet1!I14:I16)</f>
        <v>8.3057113974890004</v>
      </c>
      <c r="J10" s="1">
        <f>AVERAGE(Sheet1!J18,Sheet1!J12,Sheet1!J19,Sheet1!J20,Sheet1!J5:J7,Sheet1!J14:J16)</f>
        <v>5.7113009034231998</v>
      </c>
      <c r="K10" s="1"/>
      <c r="L10" s="1">
        <f>AVERAGE(Sheet1!L18,Sheet1!L12,Sheet1!L19,Sheet1!L20,Sheet1!L5:L7,Sheet1!L14:L16)</f>
        <v>1.6567422222239991</v>
      </c>
      <c r="M10" s="1">
        <f>AVERAGE(Sheet1!M18,Sheet1!M12,Sheet1!M19,Sheet1!M20,Sheet1!M5:M7,Sheet1!M14:M16)/5.477</f>
        <v>1.6879323240398756</v>
      </c>
      <c r="N10" s="1">
        <f>AVERAGE(Sheet1!N18,Sheet1!N12,Sheet1!N19,Sheet1!N20,Sheet1!N5:N7,Sheet1!N14:N16)</f>
        <v>14.81197216985</v>
      </c>
      <c r="O10" s="1">
        <f>AVERAGE(Sheet1!O18,Sheet1!O12,Sheet1!O19,Sheet1!O20,Sheet1!O5:O7,Sheet1!O14:O16)</f>
        <v>11.839928776769998</v>
      </c>
      <c r="P10" s="1"/>
      <c r="Q10" s="1">
        <f>AVERAGE(Sheet1!Q18,Sheet1!Q12,Sheet1!Q19,Sheet1!Q20,Sheet1!Q5:Q7,Sheet1!Q14:Q16)</f>
        <v>4.2374799999963999</v>
      </c>
      <c r="R10" s="1">
        <f>AVERAGE(Sheet1!R18,Sheet1!R12,Sheet1!R19,Sheet1!R20,Sheet1!R5:R7,Sheet1!R14:R16)/5.477</f>
        <v>0.7878959173974438</v>
      </c>
      <c r="S10" s="1">
        <f>AVERAGE(Sheet1!S18,Sheet1!S12,Sheet1!S19,Sheet1!S20,Sheet1!S5:S7,Sheet1!S14:S16)</f>
        <v>7.6247067153749999</v>
      </c>
      <c r="T10" s="1">
        <f>AVERAGE(Sheet1!T18,Sheet1!T12,Sheet1!T19,Sheet1!T20,Sheet1!T5:T7,Sheet1!T14:T16)</f>
        <v>5.2126146049552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Bush</dc:creator>
  <cp:lastModifiedBy>Isabel Bush</cp:lastModifiedBy>
  <dcterms:created xsi:type="dcterms:W3CDTF">2016-05-22T17:34:47Z</dcterms:created>
  <dcterms:modified xsi:type="dcterms:W3CDTF">2016-06-05T04:56:13Z</dcterms:modified>
</cp:coreProperties>
</file>