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aDeOliveiraPa\Documents\"/>
    </mc:Choice>
  </mc:AlternateContent>
  <xr:revisionPtr revIDLastSave="0" documentId="8_{749E2A44-6E13-41B5-9E7D-7BC8DE9C1C2B}" xr6:coauthVersionLast="47" xr6:coauthVersionMax="47" xr10:uidLastSave="{00000000-0000-0000-0000-000000000000}"/>
  <bookViews>
    <workbookView xWindow="-120" yWindow="-120" windowWidth="29040" windowHeight="15840" xr2:uid="{2DB89F40-345B-4A7C-A8BC-86BF159417CB}"/>
  </bookViews>
  <sheets>
    <sheet name="Planilha1" sheetId="1" r:id="rId1"/>
    <sheet name="Exercício 1" sheetId="3" r:id="rId2"/>
    <sheet name="Exercício 2" sheetId="4" r:id="rId3"/>
    <sheet name="Exercício 3" sheetId="5" r:id="rId4"/>
    <sheet name="Exercício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7" l="1"/>
  <c r="J10" i="7"/>
  <c r="J11" i="7"/>
  <c r="J12" i="7"/>
  <c r="J13" i="7"/>
  <c r="J14" i="7"/>
  <c r="J8" i="7"/>
  <c r="J10" i="5"/>
  <c r="J11" i="5"/>
  <c r="J12" i="5"/>
  <c r="J13" i="5"/>
  <c r="J14" i="5"/>
  <c r="J15" i="5"/>
  <c r="J16" i="5"/>
  <c r="J9" i="5"/>
  <c r="I10" i="5"/>
  <c r="I11" i="5"/>
  <c r="I12" i="5"/>
  <c r="I13" i="5"/>
  <c r="I14" i="5"/>
  <c r="I15" i="5"/>
  <c r="I16" i="5"/>
  <c r="I9" i="5"/>
  <c r="H10" i="5"/>
  <c r="H11" i="5"/>
  <c r="H12" i="5"/>
  <c r="H13" i="5"/>
  <c r="H14" i="5"/>
  <c r="H15" i="5"/>
  <c r="H16" i="5"/>
  <c r="H9" i="5"/>
  <c r="E23" i="4"/>
  <c r="F23" i="4"/>
  <c r="G23" i="4"/>
  <c r="H23" i="4"/>
  <c r="I23" i="4"/>
  <c r="D23" i="4"/>
  <c r="E21" i="4"/>
  <c r="F21" i="4"/>
  <c r="G21" i="4"/>
  <c r="H21" i="4"/>
  <c r="I21" i="4"/>
  <c r="D21" i="4"/>
  <c r="I14" i="7"/>
  <c r="I13" i="7"/>
  <c r="I12" i="7"/>
  <c r="I11" i="7"/>
  <c r="I10" i="7"/>
  <c r="I9" i="7"/>
  <c r="I8" i="7"/>
  <c r="O25" i="3"/>
  <c r="N25" i="3"/>
  <c r="M25" i="3"/>
  <c r="L25" i="3"/>
  <c r="K25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Q25" i="3" s="1"/>
  <c r="P18" i="3"/>
  <c r="P25" i="3" s="1"/>
  <c r="O18" i="3"/>
  <c r="N18" i="3"/>
  <c r="M15" i="3"/>
  <c r="M27" i="3" s="1"/>
  <c r="L15" i="3"/>
  <c r="L27" i="3" s="1"/>
  <c r="K15" i="3"/>
  <c r="K27" i="3" s="1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Q15" i="3" s="1"/>
  <c r="Q27" i="3" s="1"/>
  <c r="P8" i="3"/>
  <c r="P15" i="3" s="1"/>
  <c r="P27" i="3" s="1"/>
  <c r="O8" i="3"/>
  <c r="O15" i="3" s="1"/>
  <c r="O27" i="3" s="1"/>
  <c r="N8" i="3"/>
  <c r="N15" i="3" s="1"/>
  <c r="N27" i="3" s="1"/>
  <c r="T25" i="1"/>
  <c r="T26" i="1"/>
  <c r="T27" i="1"/>
  <c r="T28" i="1"/>
  <c r="T29" i="1"/>
  <c r="T30" i="1"/>
  <c r="T31" i="1"/>
  <c r="T32" i="1"/>
  <c r="T33" i="1"/>
  <c r="T34" i="1"/>
  <c r="T35" i="1"/>
  <c r="T36" i="1"/>
  <c r="T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O24" i="1"/>
  <c r="P24" i="1"/>
  <c r="Q24" i="1"/>
  <c r="R24" i="1"/>
  <c r="S24" i="1"/>
  <c r="N24" i="1"/>
  <c r="T9" i="1"/>
  <c r="T10" i="1"/>
  <c r="T11" i="1"/>
  <c r="T12" i="1"/>
  <c r="T13" i="1"/>
  <c r="T14" i="1"/>
  <c r="T15" i="1"/>
  <c r="T16" i="1"/>
  <c r="T17" i="1"/>
  <c r="T18" i="1"/>
  <c r="T19" i="1"/>
  <c r="T20" i="1"/>
  <c r="T8" i="1"/>
  <c r="F5" i="1"/>
  <c r="F4" i="1"/>
  <c r="F3" i="1"/>
  <c r="F8" i="1"/>
  <c r="F7" i="1"/>
  <c r="F6" i="1"/>
  <c r="F2" i="1"/>
</calcChain>
</file>

<file path=xl/sharedStrings.xml><?xml version="1.0" encoding="utf-8"?>
<sst xmlns="http://schemas.openxmlformats.org/spreadsheetml/2006/main" count="145" uniqueCount="107">
  <si>
    <t>Produto</t>
  </si>
  <si>
    <t>maçã</t>
  </si>
  <si>
    <t>banana</t>
  </si>
  <si>
    <t>arroz</t>
  </si>
  <si>
    <t>feijão</t>
  </si>
  <si>
    <t>pipoca</t>
  </si>
  <si>
    <t>macarrão</t>
  </si>
  <si>
    <t>Valor</t>
  </si>
  <si>
    <t xml:space="preserve">Soma </t>
  </si>
  <si>
    <t>Subtração</t>
  </si>
  <si>
    <t>Multiplicação</t>
  </si>
  <si>
    <t>Divisão</t>
  </si>
  <si>
    <t xml:space="preserve">Média </t>
  </si>
  <si>
    <t xml:space="preserve">Mínimo </t>
  </si>
  <si>
    <t>Máximo</t>
  </si>
  <si>
    <t>Vendedores</t>
  </si>
  <si>
    <t>Adriana Gomes</t>
  </si>
  <si>
    <t>Alice Silva</t>
  </si>
  <si>
    <t>Ana cristina</t>
  </si>
  <si>
    <t>Lavinia Sá</t>
  </si>
  <si>
    <t>Vittoria Sarques</t>
  </si>
  <si>
    <t>Jullya Victoria</t>
  </si>
  <si>
    <t xml:space="preserve">Gabrielly Henrique </t>
  </si>
  <si>
    <t>Ananda Vieira</t>
  </si>
  <si>
    <t xml:space="preserve">Carolina de Oliveira Palmen </t>
  </si>
  <si>
    <t xml:space="preserve">Fabio Pinheiros Borges </t>
  </si>
  <si>
    <t>Hallana Vitoria Faria Ribeiro</t>
  </si>
  <si>
    <t>Ester De Santana Felicissimo</t>
  </si>
  <si>
    <t xml:space="preserve">Jhennifer Braga Bitencourt </t>
  </si>
  <si>
    <t>Janeiro</t>
  </si>
  <si>
    <t>Fevereiro</t>
  </si>
  <si>
    <t>Março</t>
  </si>
  <si>
    <t>Abril</t>
  </si>
  <si>
    <t>Maio</t>
  </si>
  <si>
    <t>Junho</t>
  </si>
  <si>
    <t>Total</t>
  </si>
  <si>
    <t xml:space="preserve">Variação </t>
  </si>
  <si>
    <t xml:space="preserve">    </t>
  </si>
  <si>
    <t>Empresa Nacional S/A</t>
  </si>
  <si>
    <t>Código</t>
  </si>
  <si>
    <t>Jan</t>
  </si>
  <si>
    <t>Fev</t>
  </si>
  <si>
    <t>Mar</t>
  </si>
  <si>
    <t>Total 1° Trim.</t>
  </si>
  <si>
    <t>Mínimo</t>
  </si>
  <si>
    <t xml:space="preserve">Totais </t>
  </si>
  <si>
    <t>Total 2° Trim.</t>
  </si>
  <si>
    <t xml:space="preserve">Total do  Semestre </t>
  </si>
  <si>
    <t xml:space="preserve">Porca </t>
  </si>
  <si>
    <t>Parafuso</t>
  </si>
  <si>
    <t>Arruela</t>
  </si>
  <si>
    <t>Prego</t>
  </si>
  <si>
    <t>Alicate</t>
  </si>
  <si>
    <t>Martelo</t>
  </si>
  <si>
    <t>Mai</t>
  </si>
  <si>
    <t>Jun</t>
  </si>
  <si>
    <t>Valor do dolar</t>
  </si>
  <si>
    <t>Papelaria Papel Branco</t>
  </si>
  <si>
    <t>Produtos</t>
  </si>
  <si>
    <t xml:space="preserve">Caneta Azul </t>
  </si>
  <si>
    <t>Caneta Vermelha</t>
  </si>
  <si>
    <t>Caderno</t>
  </si>
  <si>
    <t>Régua</t>
  </si>
  <si>
    <t>Lápis</t>
  </si>
  <si>
    <t xml:space="preserve">Papel Sulfite </t>
  </si>
  <si>
    <t xml:space="preserve">Tinta Nanquim </t>
  </si>
  <si>
    <t>Qtde</t>
  </si>
  <si>
    <t>Preço Unit.</t>
  </si>
  <si>
    <t>Total R$</t>
  </si>
  <si>
    <t>Total US$</t>
  </si>
  <si>
    <t>,</t>
  </si>
  <si>
    <t xml:space="preserve">CONTAS A PAGAR </t>
  </si>
  <si>
    <t>SÁLARIO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</si>
  <si>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</si>
  <si>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</si>
  <si>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</si>
  <si>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</si>
  <si>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</si>
  <si>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</si>
  <si>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</si>
  <si>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</si>
  <si>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</si>
  <si>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</si>
  <si>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</si>
  <si>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</si>
  <si>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</si>
  <si>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</si>
  <si>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</si>
  <si>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 xml:space="preserve">TOTAL DE CONTAS </t>
  </si>
  <si>
    <t>SALDO</t>
  </si>
  <si>
    <t>Araras Informática - Hardware e Software</t>
  </si>
  <si>
    <t>Rua São Francisco de Assis, 123 - Araras SP</t>
  </si>
  <si>
    <t>N°</t>
  </si>
  <si>
    <t>Paulo</t>
  </si>
  <si>
    <t>Eduardo</t>
  </si>
  <si>
    <t>Maria</t>
  </si>
  <si>
    <t>Helena</t>
  </si>
  <si>
    <t>Gabriela</t>
  </si>
  <si>
    <t>Edson</t>
  </si>
  <si>
    <t>Elisangela</t>
  </si>
  <si>
    <t>Regina</t>
  </si>
  <si>
    <t>NOME</t>
  </si>
  <si>
    <t>SÁLARIO BRUTO</t>
  </si>
  <si>
    <t>INSS</t>
  </si>
  <si>
    <t>GRATIFICAÇÃO</t>
  </si>
  <si>
    <t>INSS R$</t>
  </si>
  <si>
    <t>SÁLARIO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</si>
</sst>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1" xfId="0" applyBorder="1"/>
    <xf numFmtId="165" fontId="0" fillId="0" borderId="1" xfId="0" applyNumberFormat="1" applyBorder="1"/>
    <xf numFmtId="0" fontId="2" fillId="2" borderId="1" xfId="0" applyFont="1" applyFill="1" applyBorder="1"/>
    <xf numFmtId="0" fontId="2" fillId="3" borderId="1" xfId="0" applyFont="1" applyFill="1" applyBorder="1"/>
    <xf numFmtId="165" fontId="0" fillId="0" borderId="1" xfId="1" applyNumberFormat="1" applyFont="1" applyBorder="1"/>
    <xf numFmtId="0" fontId="2" fillId="4" borderId="1" xfId="0" applyFont="1" applyFill="1" applyBorder="1"/>
    <xf numFmtId="0" fontId="2" fillId="5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0" xfId="0" applyBorder="1"/>
    <xf numFmtId="2" fontId="0" fillId="0" borderId="8" xfId="0" applyNumberFormat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/>
    <xf numFmtId="0" fontId="0" fillId="7" borderId="8" xfId="0" applyFill="1" applyBorder="1"/>
    <xf numFmtId="0" fontId="2" fillId="7" borderId="6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2" fontId="0" fillId="0" borderId="9" xfId="0" applyNumberFormat="1" applyBorder="1"/>
    <xf numFmtId="0" fontId="0" fillId="0" borderId="1" xfId="0" applyFill="1" applyBorder="1"/>
    <xf numFmtId="165" fontId="0" fillId="0" borderId="1" xfId="0" applyNumberForma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2" borderId="1" xfId="0" applyFill="1" applyBorder="1"/>
    <xf numFmtId="0" fontId="0" fillId="9" borderId="1" xfId="0" applyFill="1" applyBorder="1"/>
    <xf numFmtId="0" fontId="0" fillId="9" borderId="11" xfId="0" applyFill="1" applyBorder="1"/>
    <xf numFmtId="8" fontId="0" fillId="9" borderId="11" xfId="0" applyNumberFormat="1" applyFill="1" applyBorder="1"/>
    <xf numFmtId="0" fontId="0" fillId="0" borderId="12" xfId="0" applyBorder="1"/>
    <xf numFmtId="0" fontId="0" fillId="0" borderId="14" xfId="0" applyBorder="1"/>
    <xf numFmtId="0" fontId="2" fillId="7" borderId="5" xfId="0" applyFont="1" applyFill="1" applyBorder="1"/>
    <xf numFmtId="0" fontId="0" fillId="0" borderId="15" xfId="0" applyBorder="1"/>
    <xf numFmtId="0" fontId="0" fillId="6" borderId="13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6" xfId="0" applyBorder="1"/>
    <xf numFmtId="165" fontId="0" fillId="0" borderId="6" xfId="0" applyNumberFormat="1" applyBorder="1"/>
    <xf numFmtId="165" fontId="0" fillId="0" borderId="6" xfId="1" applyNumberFormat="1" applyFont="1" applyBorder="1"/>
    <xf numFmtId="165" fontId="0" fillId="0" borderId="9" xfId="0" applyNumberFormat="1" applyBorder="1"/>
    <xf numFmtId="0" fontId="0" fillId="10" borderId="25" xfId="0" applyFill="1" applyBorder="1"/>
    <xf numFmtId="0" fontId="0" fillId="10" borderId="6" xfId="0" applyFill="1" applyBorder="1"/>
    <xf numFmtId="165" fontId="0" fillId="10" borderId="6" xfId="0" applyNumberFormat="1" applyFill="1" applyBorder="1"/>
    <xf numFmtId="10" fontId="0" fillId="10" borderId="6" xfId="0" applyNumberFormat="1" applyFill="1" applyBorder="1"/>
    <xf numFmtId="10" fontId="0" fillId="0" borderId="6" xfId="0" applyNumberFormat="1" applyBorder="1"/>
    <xf numFmtId="0" fontId="0" fillId="11" borderId="18" xfId="0" applyFill="1" applyBorder="1" applyAlignment="1">
      <alignment horizontal="center"/>
    </xf>
    <xf numFmtId="0" fontId="0" fillId="11" borderId="19" xfId="0" applyFill="1" applyBorder="1"/>
    <xf numFmtId="0" fontId="0" fillId="11" borderId="23" xfId="0" applyFill="1" applyBorder="1"/>
    <xf numFmtId="8" fontId="2" fillId="11" borderId="23" xfId="0" applyNumberFormat="1" applyFont="1" applyFill="1" applyBorder="1"/>
    <xf numFmtId="0" fontId="2" fillId="11" borderId="23" xfId="0" applyFont="1" applyFill="1" applyBorder="1"/>
    <xf numFmtId="0" fontId="0" fillId="11" borderId="20" xfId="0" applyFill="1" applyBorder="1"/>
    <xf numFmtId="0" fontId="0" fillId="11" borderId="21" xfId="0" applyFill="1" applyBorder="1" applyAlignment="1">
      <alignment horizontal="center"/>
    </xf>
    <xf numFmtId="0" fontId="0" fillId="11" borderId="10" xfId="0" applyFill="1" applyBorder="1"/>
    <xf numFmtId="0" fontId="0" fillId="11" borderId="24" xfId="0" applyFill="1" applyBorder="1"/>
    <xf numFmtId="0" fontId="2" fillId="11" borderId="24" xfId="0" applyFont="1" applyFill="1" applyBorder="1"/>
    <xf numFmtId="0" fontId="0" fillId="11" borderId="22" xfId="0" applyFill="1" applyBorder="1"/>
    <xf numFmtId="0" fontId="0" fillId="11" borderId="6" xfId="0" applyFill="1" applyBorder="1" applyAlignment="1">
      <alignment horizontal="center"/>
    </xf>
    <xf numFmtId="0" fontId="0" fillId="11" borderId="6" xfId="0" applyFill="1" applyBorder="1"/>
    <xf numFmtId="165" fontId="0" fillId="11" borderId="6" xfId="0" applyNumberFormat="1" applyFill="1" applyBorder="1"/>
    <xf numFmtId="0" fontId="0" fillId="12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6" xfId="0" applyFill="1" applyBorder="1"/>
    <xf numFmtId="0" fontId="0" fillId="7" borderId="21" xfId="0" applyFill="1" applyBorder="1"/>
    <xf numFmtId="0" fontId="0" fillId="7" borderId="6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21B7-C0D0-4530-8EAA-BCEAFB6A3B99}">
  <dimension ref="B2:W36"/>
  <sheetViews>
    <sheetView tabSelected="1" workbookViewId="0">
      <selection activeCell="V31" sqref="V31"/>
    </sheetView>
  </sheetViews>
  <sheetFormatPr defaultRowHeight="15" x14ac:dyDescent="0.25"/>
  <cols>
    <col min="2" max="2" width="11.85546875" customWidth="1"/>
    <col min="5" max="5" width="13.7109375" customWidth="1"/>
    <col min="6" max="6" width="11" bestFit="1" customWidth="1"/>
    <col min="13" max="13" width="27.28515625" customWidth="1"/>
  </cols>
  <sheetData>
    <row r="2" spans="2:23" x14ac:dyDescent="0.25">
      <c r="B2" s="4" t="s">
        <v>0</v>
      </c>
      <c r="C2" s="4" t="s">
        <v>7</v>
      </c>
      <c r="E2" s="5" t="s">
        <v>8</v>
      </c>
      <c r="F2" s="3">
        <f>SUM(C3:C8)</f>
        <v>212</v>
      </c>
    </row>
    <row r="3" spans="2:23" x14ac:dyDescent="0.25">
      <c r="B3" s="2" t="s">
        <v>1</v>
      </c>
      <c r="C3" s="3">
        <v>39</v>
      </c>
      <c r="E3" s="5" t="s">
        <v>9</v>
      </c>
      <c r="F3" s="3">
        <f>C5-C6</f>
        <v>23</v>
      </c>
    </row>
    <row r="4" spans="2:23" x14ac:dyDescent="0.25">
      <c r="B4" s="2" t="s">
        <v>2</v>
      </c>
      <c r="C4" s="3">
        <v>40</v>
      </c>
      <c r="E4" s="5" t="s">
        <v>10</v>
      </c>
      <c r="F4" s="6">
        <f>PRODUCT(C6,C7)</f>
        <v>576</v>
      </c>
    </row>
    <row r="5" spans="2:23" x14ac:dyDescent="0.25">
      <c r="B5" s="2" t="s">
        <v>3</v>
      </c>
      <c r="C5" s="3">
        <v>55</v>
      </c>
      <c r="E5" s="5" t="s">
        <v>11</v>
      </c>
      <c r="F5" s="6">
        <f>(C4/C6)</f>
        <v>1.25</v>
      </c>
    </row>
    <row r="6" spans="2:23" x14ac:dyDescent="0.25">
      <c r="B6" s="2" t="s">
        <v>4</v>
      </c>
      <c r="C6" s="3">
        <v>32</v>
      </c>
      <c r="E6" s="5" t="s">
        <v>12</v>
      </c>
      <c r="F6" s="3">
        <f>AVERAGE(C3:C8)</f>
        <v>35.333333333333336</v>
      </c>
    </row>
    <row r="7" spans="2:23" x14ac:dyDescent="0.25">
      <c r="B7" s="2" t="s">
        <v>5</v>
      </c>
      <c r="C7" s="3">
        <v>18</v>
      </c>
      <c r="E7" s="5" t="s">
        <v>14</v>
      </c>
      <c r="F7" s="3">
        <f>MAX(C3:C8)</f>
        <v>55</v>
      </c>
      <c r="M7" s="8" t="s">
        <v>15</v>
      </c>
      <c r="N7" s="8" t="s">
        <v>29</v>
      </c>
      <c r="O7" s="8" t="s">
        <v>30</v>
      </c>
      <c r="P7" s="8" t="s">
        <v>31</v>
      </c>
      <c r="Q7" s="8" t="s">
        <v>32</v>
      </c>
      <c r="R7" s="8" t="s">
        <v>33</v>
      </c>
      <c r="S7" s="8" t="s">
        <v>34</v>
      </c>
      <c r="T7" s="8" t="s">
        <v>35</v>
      </c>
    </row>
    <row r="8" spans="2:23" x14ac:dyDescent="0.25">
      <c r="B8" s="2" t="s">
        <v>6</v>
      </c>
      <c r="C8" s="3">
        <v>28</v>
      </c>
      <c r="E8" s="5" t="s">
        <v>13</v>
      </c>
      <c r="F8" s="3">
        <f>MIN(C3:C8)</f>
        <v>18</v>
      </c>
      <c r="M8" s="7" t="s">
        <v>16</v>
      </c>
      <c r="N8" s="2">
        <v>185263</v>
      </c>
      <c r="O8" s="2">
        <v>122438</v>
      </c>
      <c r="P8" s="2">
        <v>5072006</v>
      </c>
      <c r="Q8" s="2">
        <v>154645</v>
      </c>
      <c r="R8" s="2">
        <v>26655</v>
      </c>
      <c r="S8" s="2">
        <v>854236</v>
      </c>
      <c r="T8" s="2">
        <f>SUM(N8:S8)</f>
        <v>6415243</v>
      </c>
    </row>
    <row r="9" spans="2:23" x14ac:dyDescent="0.25">
      <c r="M9" s="7" t="s">
        <v>17</v>
      </c>
      <c r="N9" s="2">
        <v>185263</v>
      </c>
      <c r="O9" s="2">
        <v>122438</v>
      </c>
      <c r="P9" s="2">
        <v>5072006</v>
      </c>
      <c r="Q9" s="2">
        <v>154645</v>
      </c>
      <c r="R9" s="2">
        <v>26655</v>
      </c>
      <c r="S9" s="2">
        <v>854236</v>
      </c>
      <c r="T9" s="2">
        <f t="shared" ref="T9:T20" si="0">SUM(N9:S9)</f>
        <v>6415243</v>
      </c>
    </row>
    <row r="10" spans="2:23" x14ac:dyDescent="0.25">
      <c r="M10" s="7" t="s">
        <v>18</v>
      </c>
      <c r="N10" s="2">
        <v>185263</v>
      </c>
      <c r="O10" s="2">
        <v>122438</v>
      </c>
      <c r="P10" s="2">
        <v>5072006</v>
      </c>
      <c r="Q10" s="2">
        <v>154645</v>
      </c>
      <c r="R10" s="2">
        <v>26655</v>
      </c>
      <c r="S10" s="2">
        <v>854236</v>
      </c>
      <c r="T10" s="2">
        <f t="shared" si="0"/>
        <v>6415243</v>
      </c>
    </row>
    <row r="11" spans="2:23" x14ac:dyDescent="0.25">
      <c r="M11" s="7" t="s">
        <v>19</v>
      </c>
      <c r="N11" s="2">
        <v>185263</v>
      </c>
      <c r="O11" s="2">
        <v>122438</v>
      </c>
      <c r="P11" s="2">
        <v>5072006</v>
      </c>
      <c r="Q11" s="2">
        <v>154645</v>
      </c>
      <c r="R11" s="2">
        <v>26655</v>
      </c>
      <c r="S11" s="2">
        <v>854236</v>
      </c>
      <c r="T11" s="2">
        <f t="shared" si="0"/>
        <v>6415243</v>
      </c>
    </row>
    <row r="12" spans="2:23" x14ac:dyDescent="0.25">
      <c r="M12" s="7" t="s">
        <v>20</v>
      </c>
      <c r="N12" s="2">
        <v>185263</v>
      </c>
      <c r="O12" s="2">
        <v>122438</v>
      </c>
      <c r="P12" s="2">
        <v>5072006</v>
      </c>
      <c r="Q12" s="2">
        <v>154645</v>
      </c>
      <c r="R12" s="2">
        <v>26655</v>
      </c>
      <c r="S12" s="2">
        <v>854236</v>
      </c>
      <c r="T12" s="2">
        <f t="shared" si="0"/>
        <v>6415243</v>
      </c>
    </row>
    <row r="13" spans="2:23" x14ac:dyDescent="0.25">
      <c r="M13" s="7" t="s">
        <v>21</v>
      </c>
      <c r="N13" s="2">
        <v>185263</v>
      </c>
      <c r="O13" s="2">
        <v>122438</v>
      </c>
      <c r="P13" s="2">
        <v>5072006</v>
      </c>
      <c r="Q13" s="2">
        <v>154645</v>
      </c>
      <c r="R13" s="2">
        <v>26655</v>
      </c>
      <c r="S13" s="2">
        <v>854236</v>
      </c>
      <c r="T13" s="2">
        <f t="shared" si="0"/>
        <v>6415243</v>
      </c>
      <c r="V13" s="2" t="s">
        <v>36</v>
      </c>
      <c r="W13" s="9">
        <v>0.1</v>
      </c>
    </row>
    <row r="14" spans="2:23" x14ac:dyDescent="0.25">
      <c r="M14" s="7" t="s">
        <v>22</v>
      </c>
      <c r="N14" s="2">
        <v>185263</v>
      </c>
      <c r="O14" s="2">
        <v>122438</v>
      </c>
      <c r="P14" s="2">
        <v>5072006</v>
      </c>
      <c r="Q14" s="2">
        <v>154645</v>
      </c>
      <c r="R14" s="2">
        <v>26655</v>
      </c>
      <c r="S14" s="2">
        <v>854236</v>
      </c>
      <c r="T14" s="2">
        <f t="shared" si="0"/>
        <v>6415243</v>
      </c>
    </row>
    <row r="15" spans="2:23" x14ac:dyDescent="0.25">
      <c r="M15" s="7" t="s">
        <v>23</v>
      </c>
      <c r="N15" s="2">
        <v>185263</v>
      </c>
      <c r="O15" s="2">
        <v>122438</v>
      </c>
      <c r="P15" s="2">
        <v>5072006</v>
      </c>
      <c r="Q15" s="2">
        <v>154645</v>
      </c>
      <c r="R15" s="2">
        <v>26655</v>
      </c>
      <c r="S15" s="2">
        <v>854236</v>
      </c>
      <c r="T15" s="2">
        <f t="shared" si="0"/>
        <v>6415243</v>
      </c>
    </row>
    <row r="16" spans="2:23" x14ac:dyDescent="0.25">
      <c r="M16" s="7" t="s">
        <v>24</v>
      </c>
      <c r="N16" s="2">
        <v>185263</v>
      </c>
      <c r="O16" s="2">
        <v>122438</v>
      </c>
      <c r="P16" s="2">
        <v>5072006</v>
      </c>
      <c r="Q16" s="2">
        <v>154645</v>
      </c>
      <c r="R16" s="2">
        <v>26655</v>
      </c>
      <c r="S16" s="2">
        <v>854236</v>
      </c>
      <c r="T16" s="2">
        <f t="shared" si="0"/>
        <v>6415243</v>
      </c>
    </row>
    <row r="17" spans="13:22" x14ac:dyDescent="0.25">
      <c r="M17" s="7" t="s">
        <v>25</v>
      </c>
      <c r="N17" s="2">
        <v>185263</v>
      </c>
      <c r="O17" s="2">
        <v>122438</v>
      </c>
      <c r="P17" s="2">
        <v>5072006</v>
      </c>
      <c r="Q17" s="2">
        <v>154645</v>
      </c>
      <c r="R17" s="2">
        <v>26655</v>
      </c>
      <c r="S17" s="2">
        <v>854236</v>
      </c>
      <c r="T17" s="2">
        <f t="shared" si="0"/>
        <v>6415243</v>
      </c>
    </row>
    <row r="18" spans="13:22" x14ac:dyDescent="0.25">
      <c r="M18" s="7" t="s">
        <v>26</v>
      </c>
      <c r="N18" s="2">
        <v>185263</v>
      </c>
      <c r="O18" s="2">
        <v>122438</v>
      </c>
      <c r="P18" s="2">
        <v>5072006</v>
      </c>
      <c r="Q18" s="2">
        <v>154645</v>
      </c>
      <c r="R18" s="2">
        <v>26655</v>
      </c>
      <c r="S18" s="2">
        <v>854236</v>
      </c>
      <c r="T18" s="2">
        <f t="shared" si="0"/>
        <v>6415243</v>
      </c>
    </row>
    <row r="19" spans="13:22" x14ac:dyDescent="0.25">
      <c r="M19" s="7" t="s">
        <v>27</v>
      </c>
      <c r="N19" s="2">
        <v>185263</v>
      </c>
      <c r="O19" s="2">
        <v>122438</v>
      </c>
      <c r="P19" s="2">
        <v>5072006</v>
      </c>
      <c r="Q19" s="2">
        <v>154645</v>
      </c>
      <c r="R19" s="2">
        <v>26655</v>
      </c>
      <c r="S19" s="2">
        <v>854236</v>
      </c>
      <c r="T19" s="2">
        <f t="shared" si="0"/>
        <v>6415243</v>
      </c>
    </row>
    <row r="20" spans="13:22" x14ac:dyDescent="0.25">
      <c r="M20" s="7" t="s">
        <v>28</v>
      </c>
      <c r="N20" s="2">
        <v>185263</v>
      </c>
      <c r="O20" s="2">
        <v>122438</v>
      </c>
      <c r="P20" s="2">
        <v>5072006</v>
      </c>
      <c r="Q20" s="2">
        <v>154645</v>
      </c>
      <c r="R20" s="2">
        <v>26655</v>
      </c>
      <c r="S20" s="2">
        <v>854236</v>
      </c>
      <c r="T20" s="2">
        <f t="shared" si="0"/>
        <v>6415243</v>
      </c>
    </row>
    <row r="23" spans="13:22" x14ac:dyDescent="0.25">
      <c r="M23" s="8" t="s">
        <v>15</v>
      </c>
      <c r="N23" s="8" t="s">
        <v>29</v>
      </c>
      <c r="O23" s="8" t="s">
        <v>30</v>
      </c>
      <c r="P23" s="8" t="s">
        <v>31</v>
      </c>
      <c r="Q23" s="8" t="s">
        <v>32</v>
      </c>
      <c r="R23" s="8" t="s">
        <v>33</v>
      </c>
      <c r="S23" s="8" t="s">
        <v>34</v>
      </c>
      <c r="T23" s="8" t="s">
        <v>35</v>
      </c>
    </row>
    <row r="24" spans="13:22" x14ac:dyDescent="0.25">
      <c r="M24" s="7" t="s">
        <v>16</v>
      </c>
      <c r="N24" s="2">
        <f>N8</f>
        <v>185263</v>
      </c>
      <c r="O24" s="2">
        <f t="shared" ref="O24:T24" si="1">O8</f>
        <v>122438</v>
      </c>
      <c r="P24" s="2">
        <f t="shared" si="1"/>
        <v>5072006</v>
      </c>
      <c r="Q24" s="2">
        <f t="shared" si="1"/>
        <v>154645</v>
      </c>
      <c r="R24" s="2">
        <f t="shared" si="1"/>
        <v>26655</v>
      </c>
      <c r="S24" s="2">
        <f t="shared" si="1"/>
        <v>854236</v>
      </c>
      <c r="T24" s="2">
        <f t="shared" si="1"/>
        <v>6415243</v>
      </c>
    </row>
    <row r="25" spans="13:22" x14ac:dyDescent="0.25">
      <c r="M25" s="7" t="s">
        <v>17</v>
      </c>
      <c r="N25" s="2">
        <f t="shared" ref="N25:T25" si="2">N9</f>
        <v>185263</v>
      </c>
      <c r="O25" s="2">
        <f t="shared" si="2"/>
        <v>122438</v>
      </c>
      <c r="P25" s="2">
        <f t="shared" si="2"/>
        <v>5072006</v>
      </c>
      <c r="Q25" s="2">
        <f t="shared" si="2"/>
        <v>154645</v>
      </c>
      <c r="R25" s="2">
        <f t="shared" si="2"/>
        <v>26655</v>
      </c>
      <c r="S25" s="2">
        <f t="shared" si="2"/>
        <v>854236</v>
      </c>
      <c r="T25" s="2">
        <f t="shared" si="2"/>
        <v>6415243</v>
      </c>
    </row>
    <row r="26" spans="13:22" x14ac:dyDescent="0.25">
      <c r="M26" s="7" t="s">
        <v>18</v>
      </c>
      <c r="N26" s="2">
        <f t="shared" ref="N26:T26" si="3">N10</f>
        <v>185263</v>
      </c>
      <c r="O26" s="2">
        <f t="shared" si="3"/>
        <v>122438</v>
      </c>
      <c r="P26" s="2">
        <f t="shared" si="3"/>
        <v>5072006</v>
      </c>
      <c r="Q26" s="2">
        <f t="shared" si="3"/>
        <v>154645</v>
      </c>
      <c r="R26" s="2">
        <f t="shared" si="3"/>
        <v>26655</v>
      </c>
      <c r="S26" s="2">
        <f t="shared" si="3"/>
        <v>854236</v>
      </c>
      <c r="T26" s="2">
        <f t="shared" si="3"/>
        <v>6415243</v>
      </c>
    </row>
    <row r="27" spans="13:22" x14ac:dyDescent="0.25">
      <c r="M27" s="7" t="s">
        <v>19</v>
      </c>
      <c r="N27" s="2">
        <f t="shared" ref="N27:T27" si="4">N11</f>
        <v>185263</v>
      </c>
      <c r="O27" s="2">
        <f t="shared" si="4"/>
        <v>122438</v>
      </c>
      <c r="P27" s="2">
        <f t="shared" si="4"/>
        <v>5072006</v>
      </c>
      <c r="Q27" s="2">
        <f t="shared" si="4"/>
        <v>154645</v>
      </c>
      <c r="R27" s="2">
        <f t="shared" si="4"/>
        <v>26655</v>
      </c>
      <c r="S27" s="2">
        <f t="shared" si="4"/>
        <v>854236</v>
      </c>
      <c r="T27" s="2">
        <f t="shared" si="4"/>
        <v>6415243</v>
      </c>
      <c r="V27" t="s">
        <v>37</v>
      </c>
    </row>
    <row r="28" spans="13:22" x14ac:dyDescent="0.25">
      <c r="M28" s="7" t="s">
        <v>20</v>
      </c>
      <c r="N28" s="2">
        <f t="shared" ref="N28:T28" si="5">N12</f>
        <v>185263</v>
      </c>
      <c r="O28" s="2">
        <f t="shared" si="5"/>
        <v>122438</v>
      </c>
      <c r="P28" s="2">
        <f t="shared" si="5"/>
        <v>5072006</v>
      </c>
      <c r="Q28" s="2">
        <f t="shared" si="5"/>
        <v>154645</v>
      </c>
      <c r="R28" s="2">
        <f t="shared" si="5"/>
        <v>26655</v>
      </c>
      <c r="S28" s="2">
        <f t="shared" si="5"/>
        <v>854236</v>
      </c>
      <c r="T28" s="2">
        <f t="shared" si="5"/>
        <v>6415243</v>
      </c>
    </row>
    <row r="29" spans="13:22" x14ac:dyDescent="0.25">
      <c r="M29" s="7" t="s">
        <v>21</v>
      </c>
      <c r="N29" s="2">
        <f t="shared" ref="N29:T29" si="6">N13</f>
        <v>185263</v>
      </c>
      <c r="O29" s="2">
        <f t="shared" si="6"/>
        <v>122438</v>
      </c>
      <c r="P29" s="2">
        <f t="shared" si="6"/>
        <v>5072006</v>
      </c>
      <c r="Q29" s="2">
        <f t="shared" si="6"/>
        <v>154645</v>
      </c>
      <c r="R29" s="2">
        <f t="shared" si="6"/>
        <v>26655</v>
      </c>
      <c r="S29" s="2">
        <f t="shared" si="6"/>
        <v>854236</v>
      </c>
      <c r="T29" s="2">
        <f t="shared" si="6"/>
        <v>6415243</v>
      </c>
    </row>
    <row r="30" spans="13:22" x14ac:dyDescent="0.25">
      <c r="M30" s="7" t="s">
        <v>22</v>
      </c>
      <c r="N30" s="2">
        <f t="shared" ref="N30:T30" si="7">N14</f>
        <v>185263</v>
      </c>
      <c r="O30" s="2">
        <f t="shared" si="7"/>
        <v>122438</v>
      </c>
      <c r="P30" s="2">
        <f t="shared" si="7"/>
        <v>5072006</v>
      </c>
      <c r="Q30" s="2">
        <f t="shared" si="7"/>
        <v>154645</v>
      </c>
      <c r="R30" s="2">
        <f t="shared" si="7"/>
        <v>26655</v>
      </c>
      <c r="S30" s="2">
        <f t="shared" si="7"/>
        <v>854236</v>
      </c>
      <c r="T30" s="2">
        <f t="shared" si="7"/>
        <v>6415243</v>
      </c>
    </row>
    <row r="31" spans="13:22" x14ac:dyDescent="0.25">
      <c r="M31" s="7" t="s">
        <v>23</v>
      </c>
      <c r="N31" s="2">
        <f t="shared" ref="N31:T31" si="8">N15</f>
        <v>185263</v>
      </c>
      <c r="O31" s="2">
        <f t="shared" si="8"/>
        <v>122438</v>
      </c>
      <c r="P31" s="2">
        <f t="shared" si="8"/>
        <v>5072006</v>
      </c>
      <c r="Q31" s="2">
        <f t="shared" si="8"/>
        <v>154645</v>
      </c>
      <c r="R31" s="2">
        <f t="shared" si="8"/>
        <v>26655</v>
      </c>
      <c r="S31" s="2">
        <f t="shared" si="8"/>
        <v>854236</v>
      </c>
      <c r="T31" s="2">
        <f t="shared" si="8"/>
        <v>6415243</v>
      </c>
    </row>
    <row r="32" spans="13:22" x14ac:dyDescent="0.25">
      <c r="M32" s="7" t="s">
        <v>24</v>
      </c>
      <c r="N32" s="2">
        <f t="shared" ref="N32:T32" si="9">N16</f>
        <v>185263</v>
      </c>
      <c r="O32" s="2">
        <f t="shared" si="9"/>
        <v>122438</v>
      </c>
      <c r="P32" s="2">
        <f t="shared" si="9"/>
        <v>5072006</v>
      </c>
      <c r="Q32" s="2">
        <f t="shared" si="9"/>
        <v>154645</v>
      </c>
      <c r="R32" s="2">
        <f t="shared" si="9"/>
        <v>26655</v>
      </c>
      <c r="S32" s="2">
        <f t="shared" si="9"/>
        <v>854236</v>
      </c>
      <c r="T32" s="2">
        <f t="shared" si="9"/>
        <v>6415243</v>
      </c>
    </row>
    <row r="33" spans="13:20" x14ac:dyDescent="0.25">
      <c r="M33" s="7" t="s">
        <v>25</v>
      </c>
      <c r="N33" s="2">
        <f t="shared" ref="N33:T33" si="10">N17</f>
        <v>185263</v>
      </c>
      <c r="O33" s="2">
        <f t="shared" si="10"/>
        <v>122438</v>
      </c>
      <c r="P33" s="2">
        <f t="shared" si="10"/>
        <v>5072006</v>
      </c>
      <c r="Q33" s="2">
        <f t="shared" si="10"/>
        <v>154645</v>
      </c>
      <c r="R33" s="2">
        <f t="shared" si="10"/>
        <v>26655</v>
      </c>
      <c r="S33" s="2">
        <f t="shared" si="10"/>
        <v>854236</v>
      </c>
      <c r="T33" s="2">
        <f t="shared" si="10"/>
        <v>6415243</v>
      </c>
    </row>
    <row r="34" spans="13:20" x14ac:dyDescent="0.25">
      <c r="M34" s="7" t="s">
        <v>26</v>
      </c>
      <c r="N34" s="2">
        <f t="shared" ref="N34:T34" si="11">N18</f>
        <v>185263</v>
      </c>
      <c r="O34" s="2">
        <f t="shared" si="11"/>
        <v>122438</v>
      </c>
      <c r="P34" s="2">
        <f t="shared" si="11"/>
        <v>5072006</v>
      </c>
      <c r="Q34" s="2">
        <f t="shared" si="11"/>
        <v>154645</v>
      </c>
      <c r="R34" s="2">
        <f t="shared" si="11"/>
        <v>26655</v>
      </c>
      <c r="S34" s="2">
        <f t="shared" si="11"/>
        <v>854236</v>
      </c>
      <c r="T34" s="2">
        <f t="shared" si="11"/>
        <v>6415243</v>
      </c>
    </row>
    <row r="35" spans="13:20" x14ac:dyDescent="0.25">
      <c r="M35" s="7" t="s">
        <v>27</v>
      </c>
      <c r="N35" s="2">
        <f t="shared" ref="N35:T35" si="12">N19</f>
        <v>185263</v>
      </c>
      <c r="O35" s="2">
        <f t="shared" si="12"/>
        <v>122438</v>
      </c>
      <c r="P35" s="2">
        <f t="shared" si="12"/>
        <v>5072006</v>
      </c>
      <c r="Q35" s="2">
        <f t="shared" si="12"/>
        <v>154645</v>
      </c>
      <c r="R35" s="2">
        <f t="shared" si="12"/>
        <v>26655</v>
      </c>
      <c r="S35" s="2">
        <f t="shared" si="12"/>
        <v>854236</v>
      </c>
      <c r="T35" s="2">
        <f t="shared" si="12"/>
        <v>6415243</v>
      </c>
    </row>
    <row r="36" spans="13:20" x14ac:dyDescent="0.25">
      <c r="M36" s="7" t="s">
        <v>28</v>
      </c>
      <c r="N36" s="2">
        <f t="shared" ref="N36:T36" si="13">N20</f>
        <v>185263</v>
      </c>
      <c r="O36" s="2">
        <f t="shared" si="13"/>
        <v>122438</v>
      </c>
      <c r="P36" s="2">
        <f t="shared" si="13"/>
        <v>5072006</v>
      </c>
      <c r="Q36" s="2">
        <f t="shared" si="13"/>
        <v>154645</v>
      </c>
      <c r="R36" s="2">
        <f t="shared" si="13"/>
        <v>26655</v>
      </c>
      <c r="S36" s="2">
        <f t="shared" si="13"/>
        <v>854236</v>
      </c>
      <c r="T36" s="2">
        <f t="shared" si="13"/>
        <v>6415243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2791-E830-43B0-9948-48ACE19F2100}">
  <dimension ref="H4:T34"/>
  <sheetViews>
    <sheetView workbookViewId="0">
      <selection activeCell="E30" sqref="E30"/>
    </sheetView>
  </sheetViews>
  <sheetFormatPr defaultRowHeight="15" x14ac:dyDescent="0.25"/>
  <cols>
    <col min="14" max="14" width="12" customWidth="1"/>
  </cols>
  <sheetData>
    <row r="4" spans="8:20" ht="15.75" thickBot="1" x14ac:dyDescent="0.3"/>
    <row r="5" spans="8:20" ht="15.75" thickBot="1" x14ac:dyDescent="0.3">
      <c r="I5" s="19" t="s">
        <v>38</v>
      </c>
      <c r="J5" s="17"/>
      <c r="K5" s="20"/>
      <c r="L5" s="20"/>
      <c r="M5" s="20"/>
      <c r="N5" s="20"/>
      <c r="O5" s="20"/>
      <c r="P5" s="20"/>
      <c r="Q5" s="21"/>
    </row>
    <row r="6" spans="8:20" x14ac:dyDescent="0.25">
      <c r="I6" s="37"/>
    </row>
    <row r="7" spans="8:20" x14ac:dyDescent="0.25">
      <c r="H7" s="1"/>
      <c r="I7" s="15" t="s">
        <v>39</v>
      </c>
      <c r="J7" s="34" t="s">
        <v>0</v>
      </c>
      <c r="K7" s="15" t="s">
        <v>40</v>
      </c>
      <c r="L7" s="15" t="s">
        <v>41</v>
      </c>
      <c r="M7" s="15" t="s">
        <v>42</v>
      </c>
      <c r="N7" s="15" t="s">
        <v>43</v>
      </c>
      <c r="O7" s="15" t="s">
        <v>14</v>
      </c>
      <c r="P7" s="15" t="s">
        <v>44</v>
      </c>
      <c r="Q7" s="15" t="s">
        <v>12</v>
      </c>
    </row>
    <row r="8" spans="8:20" x14ac:dyDescent="0.25">
      <c r="I8" s="36">
        <v>1</v>
      </c>
      <c r="J8" s="2" t="s">
        <v>48</v>
      </c>
      <c r="K8" s="11">
        <v>4500</v>
      </c>
      <c r="L8" s="11">
        <v>5040</v>
      </c>
      <c r="M8" s="11">
        <v>5696</v>
      </c>
      <c r="N8" s="11">
        <f>SUM(K8:M8)</f>
        <v>15236</v>
      </c>
      <c r="O8" s="11">
        <f>MAX(K8:M8)</f>
        <v>5696</v>
      </c>
      <c r="P8" s="11">
        <f>MIN(K8:M8)</f>
        <v>4500</v>
      </c>
      <c r="Q8" s="11">
        <f>AVERAGE(K8:M8)</f>
        <v>5078.666666666667</v>
      </c>
      <c r="S8" s="33"/>
    </row>
    <row r="9" spans="8:20" x14ac:dyDescent="0.25">
      <c r="I9" s="14">
        <v>2</v>
      </c>
      <c r="J9" s="2" t="s">
        <v>49</v>
      </c>
      <c r="K9" s="11">
        <v>6250</v>
      </c>
      <c r="L9" s="11">
        <v>7000</v>
      </c>
      <c r="M9" s="11">
        <v>7910</v>
      </c>
      <c r="N9" s="11">
        <f t="shared" ref="N9:N23" si="0">SUM(K9:M9)</f>
        <v>21160</v>
      </c>
      <c r="O9" s="11">
        <f t="shared" ref="O9:O13" si="1">MAX(K9:M9)</f>
        <v>7910</v>
      </c>
      <c r="P9" s="11">
        <f t="shared" ref="P9:P13" si="2">MIN(K9:M9)</f>
        <v>6250</v>
      </c>
      <c r="Q9" s="11">
        <f t="shared" ref="Q9:Q13" si="3">AVERAGE(K9:M9)</f>
        <v>7053.333333333333</v>
      </c>
    </row>
    <row r="10" spans="8:20" x14ac:dyDescent="0.25">
      <c r="I10" s="14">
        <v>3</v>
      </c>
      <c r="J10" s="2" t="s">
        <v>50</v>
      </c>
      <c r="K10" s="11">
        <v>3300</v>
      </c>
      <c r="L10" s="11">
        <v>3696</v>
      </c>
      <c r="M10" s="11">
        <v>4176</v>
      </c>
      <c r="N10" s="11">
        <f t="shared" si="0"/>
        <v>11172</v>
      </c>
      <c r="O10" s="11">
        <f t="shared" si="1"/>
        <v>4176</v>
      </c>
      <c r="P10" s="11">
        <f t="shared" si="2"/>
        <v>3300</v>
      </c>
      <c r="Q10" s="11">
        <f t="shared" si="3"/>
        <v>3724</v>
      </c>
      <c r="S10" s="33"/>
      <c r="T10" s="33"/>
    </row>
    <row r="11" spans="8:20" x14ac:dyDescent="0.25">
      <c r="I11" s="14">
        <v>4</v>
      </c>
      <c r="J11" s="2" t="s">
        <v>51</v>
      </c>
      <c r="K11" s="11">
        <v>8000</v>
      </c>
      <c r="L11" s="11">
        <v>8690</v>
      </c>
      <c r="M11" s="11">
        <v>10125</v>
      </c>
      <c r="N11" s="11">
        <f t="shared" si="0"/>
        <v>26815</v>
      </c>
      <c r="O11" s="11">
        <f t="shared" si="1"/>
        <v>10125</v>
      </c>
      <c r="P11" s="11">
        <f t="shared" si="2"/>
        <v>8000</v>
      </c>
      <c r="Q11" s="11">
        <f t="shared" si="3"/>
        <v>8938.3333333333339</v>
      </c>
      <c r="R11" s="32"/>
      <c r="S11" s="12"/>
      <c r="T11" s="38"/>
    </row>
    <row r="12" spans="8:20" x14ac:dyDescent="0.25">
      <c r="I12" s="14">
        <v>5</v>
      </c>
      <c r="J12" s="2" t="s">
        <v>52</v>
      </c>
      <c r="K12" s="11">
        <v>4557</v>
      </c>
      <c r="L12" s="11">
        <v>5104</v>
      </c>
      <c r="M12" s="11">
        <v>5676</v>
      </c>
      <c r="N12" s="11">
        <f t="shared" si="0"/>
        <v>15337</v>
      </c>
      <c r="O12" s="11">
        <f t="shared" si="1"/>
        <v>5676</v>
      </c>
      <c r="P12" s="11">
        <f t="shared" si="2"/>
        <v>4557</v>
      </c>
      <c r="Q12" s="11">
        <f t="shared" si="3"/>
        <v>5112.333333333333</v>
      </c>
      <c r="R12" s="32"/>
      <c r="S12" s="33"/>
      <c r="T12" s="35"/>
    </row>
    <row r="13" spans="8:20" x14ac:dyDescent="0.25">
      <c r="I13" s="14">
        <v>6</v>
      </c>
      <c r="J13" s="2" t="s">
        <v>53</v>
      </c>
      <c r="K13" s="11">
        <v>3260</v>
      </c>
      <c r="L13" s="11">
        <v>3640</v>
      </c>
      <c r="M13" s="11">
        <v>4113</v>
      </c>
      <c r="N13" s="11">
        <f t="shared" si="0"/>
        <v>11013</v>
      </c>
      <c r="O13" s="11">
        <f t="shared" si="1"/>
        <v>4113</v>
      </c>
      <c r="P13" s="11">
        <f t="shared" si="2"/>
        <v>3260</v>
      </c>
      <c r="Q13" s="11">
        <f t="shared" si="3"/>
        <v>3671</v>
      </c>
    </row>
    <row r="14" spans="8:20" x14ac:dyDescent="0.25">
      <c r="I14" s="10"/>
      <c r="N14" s="11"/>
    </row>
    <row r="15" spans="8:20" x14ac:dyDescent="0.25">
      <c r="I15" s="16" t="s">
        <v>45</v>
      </c>
      <c r="J15" s="2"/>
      <c r="K15" s="11">
        <f>SUM(K8:K13)</f>
        <v>29867</v>
      </c>
      <c r="L15" s="11">
        <f t="shared" ref="L15:Q15" si="4">SUM(L8:L13)</f>
        <v>33170</v>
      </c>
      <c r="M15" s="11">
        <f t="shared" si="4"/>
        <v>37696</v>
      </c>
      <c r="N15" s="11">
        <f t="shared" si="4"/>
        <v>100733</v>
      </c>
      <c r="O15" s="11">
        <f t="shared" si="4"/>
        <v>37696</v>
      </c>
      <c r="P15" s="11">
        <f t="shared" si="4"/>
        <v>29867</v>
      </c>
      <c r="Q15" s="11">
        <f t="shared" si="4"/>
        <v>33577.666666666672</v>
      </c>
    </row>
    <row r="16" spans="8:20" x14ac:dyDescent="0.25">
      <c r="I16" s="10"/>
      <c r="N16" s="11"/>
    </row>
    <row r="17" spans="9:17" x14ac:dyDescent="0.25">
      <c r="I17" s="16" t="s">
        <v>39</v>
      </c>
      <c r="J17" s="15" t="s">
        <v>0</v>
      </c>
      <c r="K17" s="15" t="s">
        <v>32</v>
      </c>
      <c r="L17" s="15" t="s">
        <v>54</v>
      </c>
      <c r="M17" s="15" t="s">
        <v>55</v>
      </c>
      <c r="N17" s="15" t="s">
        <v>46</v>
      </c>
      <c r="O17" s="15" t="s">
        <v>14</v>
      </c>
      <c r="P17" s="15" t="s">
        <v>44</v>
      </c>
      <c r="Q17" s="15" t="s">
        <v>12</v>
      </c>
    </row>
    <row r="18" spans="9:17" x14ac:dyDescent="0.25">
      <c r="I18" s="14">
        <v>1</v>
      </c>
      <c r="J18" s="2" t="s">
        <v>48</v>
      </c>
      <c r="K18" s="11">
        <v>6265</v>
      </c>
      <c r="L18" s="11">
        <v>6954</v>
      </c>
      <c r="M18" s="11">
        <v>7858</v>
      </c>
      <c r="N18" s="11">
        <f t="shared" si="0"/>
        <v>21077</v>
      </c>
      <c r="O18" s="11">
        <f>MAX(K18:M18)</f>
        <v>7858</v>
      </c>
      <c r="P18" s="11">
        <f>MIN(K18:M18)</f>
        <v>6265</v>
      </c>
      <c r="Q18" s="11">
        <f>AVERAGE(K18:M18)</f>
        <v>7025.666666666667</v>
      </c>
    </row>
    <row r="19" spans="9:17" x14ac:dyDescent="0.25">
      <c r="I19" s="14">
        <v>2</v>
      </c>
      <c r="J19" s="2" t="s">
        <v>49</v>
      </c>
      <c r="K19" s="11">
        <v>8701</v>
      </c>
      <c r="L19" s="11">
        <v>9658</v>
      </c>
      <c r="M19" s="11">
        <v>10197</v>
      </c>
      <c r="N19" s="11">
        <f t="shared" si="0"/>
        <v>28556</v>
      </c>
      <c r="O19" s="11">
        <f t="shared" ref="O19:O23" si="5">MAX(K19:M19)</f>
        <v>10197</v>
      </c>
      <c r="P19" s="11">
        <f t="shared" ref="P19:P23" si="6">MIN(K19:M19)</f>
        <v>8701</v>
      </c>
      <c r="Q19" s="11">
        <f t="shared" ref="Q19:Q23" si="7">AVERAGE(K19:M19)</f>
        <v>9518.6666666666661</v>
      </c>
    </row>
    <row r="20" spans="9:17" x14ac:dyDescent="0.25">
      <c r="I20" s="14">
        <v>3</v>
      </c>
      <c r="J20" s="2" t="s">
        <v>50</v>
      </c>
      <c r="K20" s="11">
        <v>4569</v>
      </c>
      <c r="L20" s="11">
        <v>5099</v>
      </c>
      <c r="M20" s="11">
        <v>5769</v>
      </c>
      <c r="N20" s="11">
        <f t="shared" si="0"/>
        <v>15437</v>
      </c>
      <c r="O20" s="11">
        <f t="shared" si="5"/>
        <v>5769</v>
      </c>
      <c r="P20" s="11">
        <f t="shared" si="6"/>
        <v>4569</v>
      </c>
      <c r="Q20" s="11">
        <f t="shared" si="7"/>
        <v>5145.666666666667</v>
      </c>
    </row>
    <row r="21" spans="9:17" x14ac:dyDescent="0.25">
      <c r="I21" s="14">
        <v>4</v>
      </c>
      <c r="J21" s="2" t="s">
        <v>51</v>
      </c>
      <c r="K21" s="11">
        <v>12341</v>
      </c>
      <c r="L21" s="11">
        <v>12365</v>
      </c>
      <c r="M21" s="11">
        <v>12969</v>
      </c>
      <c r="N21" s="11">
        <f t="shared" si="0"/>
        <v>37675</v>
      </c>
      <c r="O21" s="11">
        <f t="shared" si="5"/>
        <v>12969</v>
      </c>
      <c r="P21" s="11">
        <f t="shared" si="6"/>
        <v>12341</v>
      </c>
      <c r="Q21" s="11">
        <f t="shared" si="7"/>
        <v>12558.333333333334</v>
      </c>
    </row>
    <row r="22" spans="9:17" x14ac:dyDescent="0.25">
      <c r="I22" s="14">
        <v>5</v>
      </c>
      <c r="J22" s="2" t="s">
        <v>52</v>
      </c>
      <c r="K22" s="11">
        <v>6344</v>
      </c>
      <c r="L22" s="11">
        <v>7042</v>
      </c>
      <c r="M22" s="11">
        <v>7957</v>
      </c>
      <c r="N22" s="11">
        <f t="shared" si="0"/>
        <v>21343</v>
      </c>
      <c r="O22" s="11">
        <f t="shared" si="5"/>
        <v>7957</v>
      </c>
      <c r="P22" s="11">
        <f t="shared" si="6"/>
        <v>6344</v>
      </c>
      <c r="Q22" s="11">
        <f t="shared" si="7"/>
        <v>7114.333333333333</v>
      </c>
    </row>
    <row r="23" spans="9:17" x14ac:dyDescent="0.25">
      <c r="I23" s="14">
        <v>6</v>
      </c>
      <c r="J23" s="2" t="s">
        <v>53</v>
      </c>
      <c r="K23" s="11">
        <v>4525</v>
      </c>
      <c r="L23" s="11">
        <v>5022</v>
      </c>
      <c r="M23" s="11">
        <v>5691</v>
      </c>
      <c r="N23" s="11">
        <f t="shared" si="0"/>
        <v>15238</v>
      </c>
      <c r="O23" s="11">
        <f t="shared" si="5"/>
        <v>5691</v>
      </c>
      <c r="P23" s="11">
        <f t="shared" si="6"/>
        <v>4525</v>
      </c>
      <c r="Q23" s="11">
        <f t="shared" si="7"/>
        <v>5079.333333333333</v>
      </c>
    </row>
    <row r="25" spans="9:17" x14ac:dyDescent="0.25">
      <c r="I25" s="15" t="s">
        <v>45</v>
      </c>
      <c r="J25" s="2"/>
      <c r="K25" s="11">
        <f>SUM(K18:K23)</f>
        <v>42745</v>
      </c>
      <c r="L25" s="11">
        <f t="shared" ref="L25:Q25" si="8">SUM(L18:L23)</f>
        <v>46140</v>
      </c>
      <c r="M25" s="11">
        <f t="shared" si="8"/>
        <v>50441</v>
      </c>
      <c r="N25" s="11">
        <f t="shared" si="8"/>
        <v>139326</v>
      </c>
      <c r="O25" s="11">
        <f t="shared" si="8"/>
        <v>50441</v>
      </c>
      <c r="P25" s="11">
        <f t="shared" si="8"/>
        <v>42745</v>
      </c>
      <c r="Q25" s="11">
        <f t="shared" si="8"/>
        <v>46442.000000000007</v>
      </c>
    </row>
    <row r="26" spans="9:17" ht="15.75" thickBot="1" x14ac:dyDescent="0.3"/>
    <row r="27" spans="9:17" ht="15.75" thickBot="1" x14ac:dyDescent="0.3">
      <c r="I27" s="17" t="s">
        <v>47</v>
      </c>
      <c r="J27" s="18"/>
      <c r="K27" s="13">
        <f>SUM(K15+K25)</f>
        <v>72612</v>
      </c>
      <c r="L27" s="13">
        <f t="shared" ref="L27:Q27" si="9">SUM(L15+L25)</f>
        <v>79310</v>
      </c>
      <c r="M27" s="13">
        <f t="shared" si="9"/>
        <v>88137</v>
      </c>
      <c r="N27" s="13">
        <f t="shared" si="9"/>
        <v>240059</v>
      </c>
      <c r="O27" s="13">
        <f t="shared" si="9"/>
        <v>88137</v>
      </c>
      <c r="P27" s="13">
        <f t="shared" si="9"/>
        <v>72612</v>
      </c>
      <c r="Q27" s="22">
        <f t="shared" si="9"/>
        <v>80019.666666666686</v>
      </c>
    </row>
    <row r="34" spans="19:19" x14ac:dyDescent="0.25">
      <c r="S34" s="3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C5D6-BB71-4B83-8A95-C4328DE85CE0}">
  <dimension ref="A4:I23"/>
  <sheetViews>
    <sheetView workbookViewId="0">
      <selection activeCell="L16" sqref="L16"/>
    </sheetView>
  </sheetViews>
  <sheetFormatPr defaultRowHeight="15" x14ac:dyDescent="0.25"/>
  <cols>
    <col min="3" max="3" width="17.7109375" customWidth="1"/>
    <col min="4" max="9" width="10.5703125" bestFit="1" customWidth="1"/>
  </cols>
  <sheetData>
    <row r="4" spans="1:9" ht="15.75" thickBot="1" x14ac:dyDescent="0.3">
      <c r="A4" s="12"/>
    </row>
    <row r="5" spans="1:9" ht="15.75" thickBot="1" x14ac:dyDescent="0.3">
      <c r="A5" s="12"/>
      <c r="C5" s="63"/>
      <c r="D5" s="64"/>
      <c r="E5" s="64" t="s">
        <v>71</v>
      </c>
      <c r="F5" s="64"/>
      <c r="G5" s="64"/>
      <c r="H5" s="64"/>
      <c r="I5" s="65"/>
    </row>
    <row r="7" spans="1:9" ht="15.75" thickBot="1" x14ac:dyDescent="0.3"/>
    <row r="8" spans="1:9" ht="15.75" thickBot="1" x14ac:dyDescent="0.3">
      <c r="C8" s="66"/>
      <c r="D8" s="66" t="s">
        <v>73</v>
      </c>
      <c r="E8" s="66" t="s">
        <v>74</v>
      </c>
      <c r="F8" s="66" t="s">
        <v>75</v>
      </c>
      <c r="G8" s="66" t="s">
        <v>76</v>
      </c>
      <c r="H8" s="66" t="s">
        <v>77</v>
      </c>
      <c r="I8" s="66" t="s">
        <v>78</v>
      </c>
    </row>
    <row r="9" spans="1:9" ht="15.75" thickBot="1" x14ac:dyDescent="0.3">
      <c r="C9" s="67" t="s">
        <v>72</v>
      </c>
      <c r="D9" s="41">
        <v>500</v>
      </c>
      <c r="E9" s="41">
        <v>750</v>
      </c>
      <c r="F9" s="41">
        <v>800</v>
      </c>
      <c r="G9" s="41">
        <v>700</v>
      </c>
      <c r="H9" s="41">
        <v>654</v>
      </c>
      <c r="I9" s="41">
        <v>700</v>
      </c>
    </row>
    <row r="10" spans="1:9" ht="15.75" thickBot="1" x14ac:dyDescent="0.3"/>
    <row r="11" spans="1:9" ht="15.75" thickBot="1" x14ac:dyDescent="0.3">
      <c r="C11" s="66" t="s">
        <v>79</v>
      </c>
      <c r="D11" s="66"/>
      <c r="E11" s="66"/>
      <c r="F11" s="66"/>
      <c r="G11" s="66"/>
      <c r="H11" s="66"/>
      <c r="I11" s="66"/>
    </row>
    <row r="12" spans="1:9" ht="15.75" thickBot="1" x14ac:dyDescent="0.3">
      <c r="C12" s="68" t="s">
        <v>80</v>
      </c>
      <c r="D12" s="40">
        <v>10</v>
      </c>
      <c r="E12" s="40">
        <v>15</v>
      </c>
      <c r="F12" s="40">
        <v>15</v>
      </c>
      <c r="G12" s="40">
        <v>12</v>
      </c>
      <c r="H12" s="40">
        <v>12</v>
      </c>
      <c r="I12" s="40">
        <v>11</v>
      </c>
    </row>
    <row r="13" spans="1:9" ht="15.75" thickBot="1" x14ac:dyDescent="0.3">
      <c r="C13" s="68" t="s">
        <v>81</v>
      </c>
      <c r="D13" s="40">
        <v>50</v>
      </c>
      <c r="E13" s="40">
        <v>60</v>
      </c>
      <c r="F13" s="40">
        <v>54</v>
      </c>
      <c r="G13" s="40">
        <v>55</v>
      </c>
      <c r="H13" s="40">
        <v>54</v>
      </c>
      <c r="I13" s="40">
        <v>56</v>
      </c>
    </row>
    <row r="14" spans="1:9" ht="15.75" thickBot="1" x14ac:dyDescent="0.3">
      <c r="C14" s="68" t="s">
        <v>82</v>
      </c>
      <c r="D14" s="40">
        <v>300</v>
      </c>
      <c r="E14" s="40">
        <v>250</v>
      </c>
      <c r="F14" s="40">
        <v>300</v>
      </c>
      <c r="G14" s="40">
        <v>300</v>
      </c>
      <c r="H14" s="40">
        <v>200</v>
      </c>
      <c r="I14" s="40">
        <v>200</v>
      </c>
    </row>
    <row r="15" spans="1:9" ht="15.75" thickBot="1" x14ac:dyDescent="0.3">
      <c r="C15" s="68" t="s">
        <v>83</v>
      </c>
      <c r="D15" s="40">
        <v>40</v>
      </c>
      <c r="E15" s="40">
        <v>40</v>
      </c>
      <c r="F15" s="40">
        <v>40</v>
      </c>
      <c r="G15" s="40">
        <v>40</v>
      </c>
      <c r="H15" s="40">
        <v>40</v>
      </c>
      <c r="I15" s="40">
        <v>40</v>
      </c>
    </row>
    <row r="16" spans="1:9" ht="15.75" thickBot="1" x14ac:dyDescent="0.3">
      <c r="C16" s="68" t="s">
        <v>84</v>
      </c>
      <c r="D16" s="40">
        <v>10</v>
      </c>
      <c r="E16" s="40">
        <v>15</v>
      </c>
      <c r="F16" s="40">
        <v>14</v>
      </c>
      <c r="G16" s="40">
        <v>15</v>
      </c>
      <c r="H16" s="40">
        <v>20</v>
      </c>
      <c r="I16" s="40">
        <v>31</v>
      </c>
    </row>
    <row r="17" spans="3:9" ht="15.75" thickBot="1" x14ac:dyDescent="0.3">
      <c r="C17" s="68" t="s">
        <v>85</v>
      </c>
      <c r="D17" s="40">
        <v>120</v>
      </c>
      <c r="E17" s="40">
        <v>150</v>
      </c>
      <c r="F17" s="40">
        <v>130</v>
      </c>
      <c r="G17" s="40">
        <v>200</v>
      </c>
      <c r="H17" s="40">
        <v>150</v>
      </c>
      <c r="I17" s="40">
        <v>190</v>
      </c>
    </row>
    <row r="18" spans="3:9" ht="15.75" thickBot="1" x14ac:dyDescent="0.3">
      <c r="C18" s="68" t="s">
        <v>86</v>
      </c>
      <c r="D18" s="40">
        <v>50</v>
      </c>
      <c r="E18" s="40">
        <v>60</v>
      </c>
      <c r="F18" s="40">
        <v>65</v>
      </c>
      <c r="G18" s="40">
        <v>70</v>
      </c>
      <c r="H18" s="40">
        <v>65</v>
      </c>
      <c r="I18" s="40">
        <v>85</v>
      </c>
    </row>
    <row r="19" spans="3:9" ht="15.75" thickBot="1" x14ac:dyDescent="0.3">
      <c r="C19" s="68" t="s">
        <v>87</v>
      </c>
      <c r="D19" s="40">
        <v>145</v>
      </c>
      <c r="E19" s="40">
        <v>145</v>
      </c>
      <c r="F19" s="40">
        <v>145</v>
      </c>
      <c r="G19" s="40">
        <v>145</v>
      </c>
      <c r="H19" s="40">
        <v>100</v>
      </c>
      <c r="I19" s="40">
        <v>145</v>
      </c>
    </row>
    <row r="20" spans="3:9" ht="15.75" thickBot="1" x14ac:dyDescent="0.3"/>
    <row r="21" spans="3:9" ht="15.75" thickBot="1" x14ac:dyDescent="0.3">
      <c r="C21" s="68" t="s">
        <v>88</v>
      </c>
      <c r="D21" s="42">
        <f>SUM(D12:D19)</f>
        <v>725</v>
      </c>
      <c r="E21" s="42">
        <f t="shared" ref="E21:I21" si="0">SUM(E12:E19)</f>
        <v>735</v>
      </c>
      <c r="F21" s="42">
        <f t="shared" si="0"/>
        <v>763</v>
      </c>
      <c r="G21" s="42">
        <f t="shared" si="0"/>
        <v>837</v>
      </c>
      <c r="H21" s="42">
        <f t="shared" si="0"/>
        <v>641</v>
      </c>
      <c r="I21" s="42">
        <f t="shared" si="0"/>
        <v>758</v>
      </c>
    </row>
    <row r="22" spans="3:9" ht="15.75" thickBot="1" x14ac:dyDescent="0.3"/>
    <row r="23" spans="3:9" ht="15.75" thickBot="1" x14ac:dyDescent="0.3">
      <c r="C23" s="68" t="s">
        <v>89</v>
      </c>
      <c r="D23" s="40">
        <f>D9-D21</f>
        <v>-225</v>
      </c>
      <c r="E23" s="40">
        <f t="shared" ref="E23:I23" si="1">E9-E21</f>
        <v>15</v>
      </c>
      <c r="F23" s="40">
        <f t="shared" si="1"/>
        <v>37</v>
      </c>
      <c r="G23" s="40">
        <f t="shared" si="1"/>
        <v>-137</v>
      </c>
      <c r="H23" s="40">
        <f t="shared" si="1"/>
        <v>13</v>
      </c>
      <c r="I23" s="40">
        <f t="shared" si="1"/>
        <v>-58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2CFB-DFCA-41A0-927A-A8CC41761B27}">
  <dimension ref="A1:V33"/>
  <sheetViews>
    <sheetView workbookViewId="0">
      <selection activeCell="F31" sqref="F31"/>
    </sheetView>
  </sheetViews>
  <sheetFormatPr defaultRowHeight="15" x14ac:dyDescent="0.25"/>
  <cols>
    <col min="3" max="3" width="5.42578125" style="10" customWidth="1"/>
    <col min="4" max="4" width="10.140625" bestFit="1" customWidth="1"/>
    <col min="5" max="5" width="14.42578125" customWidth="1"/>
    <col min="7" max="7" width="13.85546875" bestFit="1" customWidth="1"/>
    <col min="8" max="8" width="11.5703125" customWidth="1"/>
    <col min="9" max="9" width="13.85546875" bestFit="1" customWidth="1"/>
    <col min="10" max="10" width="16.28515625" bestFit="1" customWidth="1"/>
  </cols>
  <sheetData>
    <row r="1" spans="1:22" x14ac:dyDescent="0.25">
      <c r="A1" t="s">
        <v>70</v>
      </c>
    </row>
    <row r="4" spans="1:22" ht="15.75" thickBot="1" x14ac:dyDescent="0.3"/>
    <row r="5" spans="1:22" x14ac:dyDescent="0.25">
      <c r="C5" s="48"/>
      <c r="D5" s="49"/>
      <c r="E5" s="50"/>
      <c r="F5" s="51" t="s">
        <v>90</v>
      </c>
      <c r="G5" s="52"/>
      <c r="H5" s="52"/>
      <c r="I5" s="52"/>
      <c r="J5" s="53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5.75" thickBot="1" x14ac:dyDescent="0.3">
      <c r="C6" s="54"/>
      <c r="D6" s="55"/>
      <c r="E6" s="56"/>
      <c r="F6" s="57" t="s">
        <v>91</v>
      </c>
      <c r="G6" s="57"/>
      <c r="H6" s="57"/>
      <c r="I6" s="57"/>
      <c r="J6" s="5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5.75" thickBot="1" x14ac:dyDescent="0.3">
      <c r="E7" s="43"/>
      <c r="F7" s="43"/>
      <c r="G7" s="43"/>
      <c r="H7" s="43"/>
      <c r="I7" s="4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5.75" thickBot="1" x14ac:dyDescent="0.3">
      <c r="C8" s="59" t="s">
        <v>92</v>
      </c>
      <c r="D8" s="60" t="s">
        <v>101</v>
      </c>
      <c r="E8" s="60" t="s">
        <v>102</v>
      </c>
      <c r="F8" s="60" t="s">
        <v>103</v>
      </c>
      <c r="G8" s="61" t="s">
        <v>104</v>
      </c>
      <c r="H8" s="61" t="s">
        <v>105</v>
      </c>
      <c r="I8" s="60" t="s">
        <v>104</v>
      </c>
      <c r="J8" s="60" t="s">
        <v>106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5.75" thickBot="1" x14ac:dyDescent="0.3">
      <c r="C9" s="62">
        <v>1</v>
      </c>
      <c r="D9" s="39" t="s">
        <v>94</v>
      </c>
      <c r="E9" s="44">
        <v>853</v>
      </c>
      <c r="F9" s="46">
        <v>0.1</v>
      </c>
      <c r="G9" s="46">
        <v>0.09</v>
      </c>
      <c r="H9" s="45">
        <f>E9*F9</f>
        <v>85.300000000000011</v>
      </c>
      <c r="I9" s="44">
        <f>E9*G9</f>
        <v>76.77</v>
      </c>
      <c r="J9" s="40">
        <f>E9+I9-H9</f>
        <v>844.47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5.75" thickBot="1" x14ac:dyDescent="0.3">
      <c r="C10" s="62">
        <v>2</v>
      </c>
      <c r="D10" s="39" t="s">
        <v>95</v>
      </c>
      <c r="E10" s="44">
        <v>951</v>
      </c>
      <c r="F10" s="46">
        <v>9.9900000000000003E-2</v>
      </c>
      <c r="G10" s="46">
        <v>0.08</v>
      </c>
      <c r="H10" s="45">
        <f t="shared" ref="H10:H16" si="0">E10*F10</f>
        <v>95.004900000000006</v>
      </c>
      <c r="I10" s="44">
        <f t="shared" ref="I10:I16" si="1">E10*G10</f>
        <v>76.08</v>
      </c>
      <c r="J10" s="40">
        <f t="shared" ref="J10:J16" si="2">E10+I10-H10</f>
        <v>932.07509999999991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thickBot="1" x14ac:dyDescent="0.3">
      <c r="C11" s="62">
        <v>3</v>
      </c>
      <c r="D11" s="39" t="s">
        <v>96</v>
      </c>
      <c r="E11" s="44">
        <v>456</v>
      </c>
      <c r="F11" s="46">
        <v>8.6400000000000005E-2</v>
      </c>
      <c r="G11" s="46">
        <v>0.06</v>
      </c>
      <c r="H11" s="45">
        <f t="shared" si="0"/>
        <v>39.398400000000002</v>
      </c>
      <c r="I11" s="44">
        <f t="shared" si="1"/>
        <v>27.36</v>
      </c>
      <c r="J11" s="40">
        <f t="shared" si="2"/>
        <v>443.96160000000003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5.75" thickBot="1" x14ac:dyDescent="0.3">
      <c r="C12" s="62">
        <v>4</v>
      </c>
      <c r="D12" s="39" t="s">
        <v>97</v>
      </c>
      <c r="E12" s="44">
        <v>500</v>
      </c>
      <c r="F12" s="46">
        <v>8.5000000000000006E-2</v>
      </c>
      <c r="G12" s="46">
        <v>0.06</v>
      </c>
      <c r="H12" s="45">
        <f t="shared" si="0"/>
        <v>42.5</v>
      </c>
      <c r="I12" s="44">
        <f t="shared" si="1"/>
        <v>30</v>
      </c>
      <c r="J12" s="40">
        <f t="shared" si="2"/>
        <v>487.5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5.75" thickBot="1" x14ac:dyDescent="0.3">
      <c r="C13" s="62">
        <v>5</v>
      </c>
      <c r="D13" s="39" t="s">
        <v>98</v>
      </c>
      <c r="E13" s="44">
        <v>850</v>
      </c>
      <c r="F13" s="46">
        <v>8.9899999999999994E-2</v>
      </c>
      <c r="G13" s="46">
        <v>7.0000000000000007E-2</v>
      </c>
      <c r="H13" s="45">
        <f t="shared" si="0"/>
        <v>76.414999999999992</v>
      </c>
      <c r="I13" s="44">
        <f t="shared" si="1"/>
        <v>59.500000000000007</v>
      </c>
      <c r="J13" s="40">
        <f t="shared" si="2"/>
        <v>833.08500000000004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5.75" thickBot="1" x14ac:dyDescent="0.3">
      <c r="C14" s="62">
        <v>6</v>
      </c>
      <c r="D14" s="39" t="s">
        <v>99</v>
      </c>
      <c r="E14" s="44">
        <v>459</v>
      </c>
      <c r="F14" s="46">
        <v>6.25E-2</v>
      </c>
      <c r="G14" s="46">
        <v>0.05</v>
      </c>
      <c r="H14" s="45">
        <f t="shared" si="0"/>
        <v>28.6875</v>
      </c>
      <c r="I14" s="44">
        <f t="shared" si="1"/>
        <v>22.950000000000003</v>
      </c>
      <c r="J14" s="40">
        <f t="shared" si="2"/>
        <v>453.26249999999999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5.75" thickBot="1" x14ac:dyDescent="0.3">
      <c r="C15" s="62">
        <v>7</v>
      </c>
      <c r="D15" s="39" t="s">
        <v>100</v>
      </c>
      <c r="E15" s="44">
        <v>478</v>
      </c>
      <c r="F15" s="47">
        <v>7.1199999999999999E-2</v>
      </c>
      <c r="G15" s="46">
        <v>0.05</v>
      </c>
      <c r="H15" s="45">
        <f t="shared" si="0"/>
        <v>34.0336</v>
      </c>
      <c r="I15" s="44">
        <f t="shared" si="1"/>
        <v>23.900000000000002</v>
      </c>
      <c r="J15" s="40">
        <f t="shared" si="2"/>
        <v>467.8664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5.75" thickBot="1" x14ac:dyDescent="0.3">
      <c r="C16" s="62">
        <v>8</v>
      </c>
      <c r="D16" s="39" t="s">
        <v>93</v>
      </c>
      <c r="E16" s="44">
        <v>658</v>
      </c>
      <c r="F16" s="47">
        <v>5.9900000000000002E-2</v>
      </c>
      <c r="G16" s="46">
        <v>0.04</v>
      </c>
      <c r="H16" s="45">
        <f t="shared" si="0"/>
        <v>39.414200000000001</v>
      </c>
      <c r="I16" s="44">
        <f t="shared" si="1"/>
        <v>26.32</v>
      </c>
      <c r="J16" s="40">
        <f t="shared" si="2"/>
        <v>644.9058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5:22" x14ac:dyDescent="0.25"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5:22" x14ac:dyDescent="0.25"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5:22" x14ac:dyDescent="0.25"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5:22" x14ac:dyDescent="0.25"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5:22" x14ac:dyDescent="0.25"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5:22" x14ac:dyDescent="0.25"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5:22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5:22" x14ac:dyDescent="0.25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5:22" x14ac:dyDescent="0.25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5:22" x14ac:dyDescent="0.25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5:22" x14ac:dyDescent="0.25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5:22" x14ac:dyDescent="0.25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5:22" x14ac:dyDescent="0.25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5:22" x14ac:dyDescent="0.25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5:22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5:22" x14ac:dyDescent="0.25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5:22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29AF-E210-45D2-A3AA-2B6FEE937FF5}">
  <dimension ref="F5:J14"/>
  <sheetViews>
    <sheetView workbookViewId="0">
      <selection activeCell="J30" sqref="J30"/>
    </sheetView>
  </sheetViews>
  <sheetFormatPr defaultRowHeight="15" x14ac:dyDescent="0.25"/>
  <cols>
    <col min="6" max="6" width="16.7109375" customWidth="1"/>
    <col min="8" max="8" width="10.5703125" bestFit="1" customWidth="1"/>
    <col min="9" max="9" width="13.140625" customWidth="1"/>
    <col min="10" max="10" width="13.28515625" customWidth="1"/>
  </cols>
  <sheetData>
    <row r="5" spans="6:10" x14ac:dyDescent="0.25">
      <c r="F5" s="30" t="s">
        <v>56</v>
      </c>
      <c r="G5" s="31">
        <v>2.94</v>
      </c>
      <c r="H5" s="12"/>
      <c r="I5" s="12"/>
      <c r="J5" s="12"/>
    </row>
    <row r="6" spans="6:10" x14ac:dyDescent="0.25">
      <c r="F6" s="25" t="s">
        <v>57</v>
      </c>
      <c r="G6" s="26"/>
      <c r="H6" s="26"/>
      <c r="I6" s="26"/>
      <c r="J6" s="27"/>
    </row>
    <row r="7" spans="6:10" x14ac:dyDescent="0.25">
      <c r="F7" s="28" t="s">
        <v>58</v>
      </c>
      <c r="G7" s="28" t="s">
        <v>66</v>
      </c>
      <c r="H7" s="28" t="s">
        <v>67</v>
      </c>
      <c r="I7" s="28" t="s">
        <v>68</v>
      </c>
      <c r="J7" s="28" t="s">
        <v>69</v>
      </c>
    </row>
    <row r="8" spans="6:10" x14ac:dyDescent="0.25">
      <c r="F8" s="29" t="s">
        <v>59</v>
      </c>
      <c r="G8" s="2">
        <v>500</v>
      </c>
      <c r="H8" s="3">
        <v>0.15</v>
      </c>
      <c r="I8" s="3">
        <f>G8*H8</f>
        <v>75</v>
      </c>
      <c r="J8" s="2">
        <f>I8/G5</f>
        <v>25.510204081632654</v>
      </c>
    </row>
    <row r="9" spans="6:10" x14ac:dyDescent="0.25">
      <c r="F9" s="29" t="s">
        <v>60</v>
      </c>
      <c r="G9" s="2">
        <v>7540</v>
      </c>
      <c r="H9" s="3">
        <v>0.15</v>
      </c>
      <c r="I9" s="3">
        <f t="shared" ref="I9:I14" si="0">G9*H9</f>
        <v>1131</v>
      </c>
      <c r="J9" s="2">
        <f>I9/G5</f>
        <v>384.69387755102042</v>
      </c>
    </row>
    <row r="10" spans="6:10" x14ac:dyDescent="0.25">
      <c r="F10" s="29" t="s">
        <v>61</v>
      </c>
      <c r="G10" s="23">
        <v>250</v>
      </c>
      <c r="H10" s="3">
        <v>10</v>
      </c>
      <c r="I10" s="3">
        <f t="shared" si="0"/>
        <v>2500</v>
      </c>
      <c r="J10" s="2">
        <f>I10/G5</f>
        <v>850.34013605442181</v>
      </c>
    </row>
    <row r="11" spans="6:10" x14ac:dyDescent="0.25">
      <c r="F11" s="29" t="s">
        <v>62</v>
      </c>
      <c r="G11" s="23">
        <v>310</v>
      </c>
      <c r="H11" s="24">
        <v>0.5</v>
      </c>
      <c r="I11" s="3">
        <f t="shared" si="0"/>
        <v>155</v>
      </c>
      <c r="J11" s="2">
        <f t="shared" ref="J9:J14" si="1">I11/G8</f>
        <v>0.31</v>
      </c>
    </row>
    <row r="12" spans="6:10" x14ac:dyDescent="0.25">
      <c r="F12" s="29" t="s">
        <v>63</v>
      </c>
      <c r="G12" s="23">
        <v>500</v>
      </c>
      <c r="H12" s="24">
        <v>0.1</v>
      </c>
      <c r="I12" s="3">
        <f t="shared" si="0"/>
        <v>50</v>
      </c>
      <c r="J12" s="2">
        <f t="shared" si="1"/>
        <v>6.6312997347480109E-3</v>
      </c>
    </row>
    <row r="13" spans="6:10" x14ac:dyDescent="0.25">
      <c r="F13" s="29" t="s">
        <v>64</v>
      </c>
      <c r="G13" s="23">
        <v>1500</v>
      </c>
      <c r="H13" s="24">
        <v>2.5</v>
      </c>
      <c r="I13" s="3">
        <f t="shared" si="0"/>
        <v>3750</v>
      </c>
      <c r="J13" s="2">
        <f t="shared" si="1"/>
        <v>15</v>
      </c>
    </row>
    <row r="14" spans="6:10" x14ac:dyDescent="0.25">
      <c r="F14" s="29" t="s">
        <v>65</v>
      </c>
      <c r="G14" s="23">
        <v>190</v>
      </c>
      <c r="H14" s="3">
        <v>6</v>
      </c>
      <c r="I14" s="3">
        <f t="shared" si="0"/>
        <v>1140</v>
      </c>
      <c r="J14" s="2">
        <f t="shared" si="1"/>
        <v>3.6774193548387095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Exercício 1</vt:lpstr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Oliveira Palmen</dc:creator>
  <cp:lastModifiedBy>Carolina De Oliveira Palmen</cp:lastModifiedBy>
  <dcterms:created xsi:type="dcterms:W3CDTF">2024-04-18T10:42:06Z</dcterms:created>
  <dcterms:modified xsi:type="dcterms:W3CDTF">2024-04-18T14:41:04Z</dcterms:modified>
</cp:coreProperties>
</file>