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lasersohn/Documents/Documents - Caroline’s MacBook Pro/data analytics/Immersion/Final Project 3/"/>
    </mc:Choice>
  </mc:AlternateContent>
  <xr:revisionPtr revIDLastSave="0" documentId="8_{07FCED10-21EF-314D-98A0-68C89C1454ED}" xr6:coauthVersionLast="47" xr6:coauthVersionMax="47" xr10:uidLastSave="{00000000-0000-0000-0000-000000000000}"/>
  <bookViews>
    <workbookView xWindow="3420" yWindow="2860" windowWidth="23820" windowHeight="17180" activeTab="4" xr2:uid="{CCB88B61-8964-604A-9447-82A76EFE5450}"/>
  </bookViews>
  <sheets>
    <sheet name="3.6 (MIN MAX AVG)" sheetId="1" r:id="rId1"/>
    <sheet name="3.7 COUNTRIES,CITIES,CUSTOMERS" sheetId="2" r:id="rId2"/>
    <sheet name="MOVIES" sheetId="3" r:id="rId3"/>
    <sheet name="COUNTRIES" sheetId="5" r:id="rId4"/>
    <sheet name="CUSTOMER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3" l="1"/>
  <c r="R22" i="3"/>
  <c r="R21" i="3"/>
  <c r="R43" i="3"/>
  <c r="M19" i="5"/>
  <c r="M18" i="5"/>
  <c r="M16" i="5"/>
  <c r="H32" i="3"/>
  <c r="H16" i="3"/>
  <c r="H17" i="3" s="1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K15" i="5"/>
  <c r="H15" i="5" s="1"/>
  <c r="Q43" i="3"/>
  <c r="Q21" i="3"/>
  <c r="M17" i="5" l="1"/>
  <c r="H16" i="5"/>
  <c r="M15" i="5" s="1"/>
</calcChain>
</file>

<file path=xl/sharedStrings.xml><?xml version="1.0" encoding="utf-8"?>
<sst xmlns="http://schemas.openxmlformats.org/spreadsheetml/2006/main" count="724" uniqueCount="297">
  <si>
    <t>OUTPUT</t>
  </si>
  <si>
    <t>min_replacement</t>
  </si>
  <si>
    <t>min_rental</t>
  </si>
  <si>
    <t>max_rental</t>
  </si>
  <si>
    <t>avg_rental</t>
  </si>
  <si>
    <t>max_replacement</t>
  </si>
  <si>
    <t>avg_replacement</t>
  </si>
  <si>
    <t>min_duration</t>
  </si>
  <si>
    <t>max_duration</t>
  </si>
  <si>
    <t>avg_duration</t>
  </si>
  <si>
    <t>min_length</t>
  </si>
  <si>
    <t>max_length</t>
  </si>
  <si>
    <t>avg_length</t>
  </si>
  <si>
    <t>3 days</t>
  </si>
  <si>
    <t>7 days</t>
  </si>
  <si>
    <t>4.985 days</t>
  </si>
  <si>
    <t>46 min</t>
  </si>
  <si>
    <t>185 min</t>
  </si>
  <si>
    <t>115.272 min</t>
  </si>
  <si>
    <t>OUTPUT:</t>
  </si>
  <si>
    <t>COUNTRY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</si>
  <si>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</si>
  <si>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</si>
  <si>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</si>
  <si>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</si>
  <si>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</si>
  <si>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</si>
  <si>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</si>
  <si>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</si>
  <si>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</si>
  <si>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</si>
  <si>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</si>
  <si>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</si>
  <si>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</si>
  <si>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</si>
  <si>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</si>
  <si>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</si>
  <si>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</si>
  <si>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</si>
  <si>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</si>
  <si>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</si>
  <si>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</si>
  <si>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CUSTOMER_ID</t>
  </si>
  <si>
    <t>FIRST_NAME</t>
  </si>
  <si>
    <t>LAST_NAME</t>
  </si>
  <si>
    <t>TOTAL_AMOUNT_PAID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</si>
  <si>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</si>
  <si>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</si>
  <si>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</si>
  <si>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</si>
  <si>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</si>
  <si>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</si>
  <si>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</si>
  <si>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</si>
  <si>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</si>
  <si>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</si>
  <si>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TITLE</t>
  </si>
  <si>
    <t>REVENUE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</si>
  <si>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</si>
  <si>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</si>
  <si>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</si>
  <si>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</si>
  <si>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</si>
  <si>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</si>
  <si>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</si>
  <si>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</si>
  <si>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</si>
  <si>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</si>
  <si>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</si>
  <si>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</si>
  <si>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</si>
  <si>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</si>
  <si>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</si>
  <si>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</si>
  <si>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</si>
  <si>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</si>
  <si>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</si>
  <si>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</si>
  <si>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</si>
  <si>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</si>
  <si>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</si>
  <si>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</si>
  <si>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</si>
  <si>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</si>
  <si>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</si>
  <si>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</si>
  <si>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</si>
  <si>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</si>
  <si>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</si>
  <si>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</si>
  <si>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</si>
  <si>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</si>
  <si>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</si>
  <si>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</si>
  <si>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</si>
  <si>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</si>
  <si>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</si>
  <si>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</si>
  <si>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</si>
  <si>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</si>
  <si>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</si>
  <si>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</si>
  <si>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</si>
  <si>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</si>
  <si>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</si>
  <si>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</si>
  <si>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</si>
  <si>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</si>
  <si>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</si>
  <si>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</si>
  <si>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</si>
  <si>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</si>
  <si>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</si>
  <si>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</si>
  <si>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</si>
  <si>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</si>
  <si>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</si>
  <si>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</si>
  <si>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</si>
  <si>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</si>
  <si>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</si>
  <si>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</si>
  <si>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</si>
  <si>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</si>
  <si>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</si>
  <si>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</si>
  <si>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</si>
  <si>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</si>
  <si>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</si>
  <si>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</si>
  <si>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</si>
  <si>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</si>
  <si>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</si>
  <si>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</si>
  <si>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</si>
  <si>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</si>
  <si>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</si>
  <si>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</si>
  <si>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</si>
  <si>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</si>
  <si>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</si>
  <si>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</si>
  <si>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</si>
  <si>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</si>
  <si>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</si>
  <si>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</si>
  <si>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</si>
  <si>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</si>
  <si>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</si>
  <si>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</si>
  <si>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</si>
  <si>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</si>
  <si>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</si>
  <si>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</si>
  <si>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</si>
  <si>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</si>
  <si>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</si>
  <si>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</si>
  <si>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</si>
  <si>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</si>
  <si>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</si>
  <si>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</si>
  <si>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</si>
  <si>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</si>
  <si>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</si>
  <si>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</si>
  <si>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</si>
  <si>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</si>
  <si>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</si>
  <si>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</si>
  <si>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</si>
  <si>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</si>
  <si>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</si>
  <si>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</si>
  <si>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</si>
  <si>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</si>
  <si>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</si>
  <si>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</si>
  <si>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</si>
  <si>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</si>
  <si>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</si>
  <si>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</si>
  <si>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</si>
  <si>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</si>
  <si>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</si>
  <si>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</si>
  <si>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</si>
  <si>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</si>
  <si>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</si>
  <si>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</si>
  <si>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</si>
  <si>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</si>
  <si>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Thriller</t>
  </si>
  <si>
    <t>GENRE</t>
  </si>
  <si>
    <t>RENTAL COUNT</t>
  </si>
  <si>
    <t>OUTLINE:</t>
  </si>
  <si>
    <t>PG-13</t>
  </si>
  <si>
    <t>NC-17</t>
  </si>
  <si>
    <t>PG</t>
  </si>
  <si>
    <t>R</t>
  </si>
  <si>
    <t>G</t>
  </si>
  <si>
    <t>RATING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</si>
  <si>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</si>
  <si>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</si>
  <si>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</si>
  <si>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</si>
  <si>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</si>
  <si>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</si>
  <si>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</si>
  <si>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Network Peak</t>
  </si>
  <si>
    <t>Timberland Sky</t>
  </si>
  <si>
    <t>Rush Goodfellas</t>
  </si>
  <si>
    <t>Apache Divine</t>
  </si>
  <si>
    <t>Robbers Joon</t>
  </si>
  <si>
    <t>Goodfellas Salute</t>
  </si>
  <si>
    <t>Hobbit Alien</t>
  </si>
  <si>
    <t>Hardly Robbers</t>
  </si>
  <si>
    <t>Mixed Doors</t>
  </si>
  <si>
    <t>Train Bunch</t>
  </si>
  <si>
    <t>Bunch Minds</t>
  </si>
  <si>
    <t>Hunter Alter</t>
  </si>
  <si>
    <t>Full Flatliners</t>
  </si>
  <si>
    <t>Seven Swarm</t>
  </si>
  <si>
    <t>Conspiracy Spirit</t>
  </si>
  <si>
    <t>Traffic Hobbit</t>
  </si>
  <si>
    <t>Informer Double</t>
  </si>
  <si>
    <t>Fever Empire</t>
  </si>
  <si>
    <t>Mussolini Spoilers</t>
  </si>
  <si>
    <t>Mannequin Worst</t>
  </si>
  <si>
    <t>Glory Tracy</t>
  </si>
  <si>
    <t>Braveheart Human</t>
  </si>
  <si>
    <t>Private Drop</t>
  </si>
  <si>
    <t>RENTAL RATE</t>
  </si>
  <si>
    <t>TOTAL_PAYMENT</t>
  </si>
  <si>
    <t>Total Sum:</t>
  </si>
  <si>
    <t>Top 10 Market Share:</t>
  </si>
  <si>
    <t>Bottom 10 Market Share:</t>
  </si>
  <si>
    <t>SUM =</t>
  </si>
  <si>
    <t xml:space="preserve">SUM = </t>
  </si>
  <si>
    <t xml:space="preserve">% of revenue = </t>
  </si>
  <si>
    <t>Top 10 Revenue:</t>
  </si>
  <si>
    <t>Bottom 10 Revenue:</t>
  </si>
  <si>
    <t>Total Customers:</t>
  </si>
  <si>
    <t>AVG RENTAL DUR</t>
  </si>
  <si>
    <t>Mode</t>
  </si>
  <si>
    <t>AVG</t>
  </si>
  <si>
    <t>Average</t>
  </si>
  <si>
    <t>Eleanor</t>
  </si>
  <si>
    <t>Hunt</t>
  </si>
  <si>
    <t>Saint-Denis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</si>
  <si>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</si>
  <si>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</si>
  <si>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</si>
  <si>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</si>
  <si>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</si>
  <si>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</si>
  <si>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</si>
  <si>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</si>
  <si>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Apeldoorn</t>
  </si>
  <si>
    <t>Clara</t>
  </si>
  <si>
    <t>Shaw</t>
  </si>
  <si>
    <t>Molodetno</t>
  </si>
  <si>
    <t>Tommy</t>
  </si>
  <si>
    <t>Collazo</t>
  </si>
  <si>
    <t>Qomsheh</t>
  </si>
  <si>
    <t>Ana</t>
  </si>
  <si>
    <t>Bradley</t>
  </si>
  <si>
    <t>Memphis</t>
  </si>
  <si>
    <t>Curtis</t>
  </si>
  <si>
    <t>Irby</t>
  </si>
  <si>
    <t>Richmond Hill</t>
  </si>
  <si>
    <t>Marcia</t>
  </si>
  <si>
    <t>Dean</t>
  </si>
  <si>
    <t>Tanza</t>
  </si>
  <si>
    <t>Mike</t>
  </si>
  <si>
    <t>Way</t>
  </si>
  <si>
    <t>Valparai</t>
  </si>
  <si>
    <t>Customer ID</t>
  </si>
  <si>
    <t>First Name</t>
  </si>
  <si>
    <t>Last Name</t>
  </si>
  <si>
    <t>City</t>
  </si>
  <si>
    <t>Country</t>
  </si>
  <si>
    <t>Total Amount Paid</t>
  </si>
  <si>
    <t>med_rental</t>
  </si>
  <si>
    <t>MIN, MAX, AVG DATA FOR RENTAL RATE, REPLACEMENT RATE, RENTAL DURATION, AND FILM LENGTH</t>
  </si>
  <si>
    <t>AVG_RENTAL_RATE</t>
  </si>
  <si>
    <t>AVG_RETNAL_DURATION</t>
  </si>
  <si>
    <t>REVENUE SUM</t>
  </si>
  <si>
    <t>Sabrina Midnight</t>
  </si>
  <si>
    <t>Secret Groundhog</t>
  </si>
  <si>
    <t>Secrets Paradise</t>
  </si>
  <si>
    <t>Show Lord</t>
  </si>
  <si>
    <t>Avg Amount Paid</t>
  </si>
  <si>
    <t>AVG_RENTAL_DURATION</t>
  </si>
  <si>
    <t>(Elanor Hunt)</t>
  </si>
  <si>
    <t>(Marion Snyder)</t>
  </si>
  <si>
    <t>(Karl Seal)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</si>
</sst>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u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/>
    <xf numFmtId="9" fontId="0" fillId="0" borderId="0" xfId="3" applyFont="1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44" fontId="0" fillId="0" borderId="0" xfId="2" applyFont="1"/>
    <xf numFmtId="44" fontId="2" fillId="0" borderId="0" xfId="2" applyFont="1"/>
    <xf numFmtId="164" fontId="0" fillId="0" borderId="0" xfId="0" applyNumberFormat="1"/>
    <xf numFmtId="10" fontId="0" fillId="0" borderId="0" xfId="3" applyNumberFormat="1" applyFont="1"/>
    <xf numFmtId="4" fontId="0" fillId="0" borderId="0" xfId="0" applyNumberFormat="1"/>
    <xf numFmtId="10" fontId="0" fillId="0" borderId="0" xfId="0" applyNumberFormat="1"/>
    <xf numFmtId="0" fontId="0" fillId="3" borderId="0" xfId="0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8" fontId="0" fillId="3" borderId="0" xfId="0" applyNumberFormat="1" applyFill="1" applyAlignment="1">
      <alignment horizontal="center"/>
    </xf>
    <xf numFmtId="0" fontId="8" fillId="4" borderId="0" xfId="4" applyAlignment="1">
      <alignment horizontal="center"/>
    </xf>
    <xf numFmtId="14" fontId="0" fillId="3" borderId="0" xfId="0" applyNumberFormat="1" applyFill="1" applyAlignment="1">
      <alignment horizontal="center"/>
    </xf>
  </cellXfs>
  <cellStyles count="5">
    <cellStyle name="Accent1" xfId="4" builtinId="29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812800</xdr:colOff>
      <xdr:row>4</xdr:row>
      <xdr:rowOff>12700</xdr:rowOff>
    </xdr:from>
    <xdr:ext cx="3314700" cy="3060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AC5F95-C74D-4599-A196-C85BAA8C8B26}"/>
            </a:ext>
          </a:extLst>
        </xdr:cNvPr>
        <xdr:cNvSpPr txBox="1"/>
      </xdr:nvSpPr>
      <xdr:spPr>
        <a:xfrm>
          <a:off x="812800" y="215900"/>
          <a:ext cx="3314700" cy="306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QUERY (MIN, MAX, AVG)</a:t>
          </a:r>
        </a:p>
        <a:p>
          <a:endParaRPr lang="en-US" sz="1100"/>
        </a:p>
        <a:p>
          <a:pPr rtl="0" fontAlgn="base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MIN(rental_rate) AS min_rental,</a:t>
          </a: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MAX(rental_rate) AS max_rental,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AVG(rental_rate) AS avg_rental,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MIN(replacement_cost) AS min_replacement,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MAX(replacement_cost) AS max_replacement,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AVG(replacement_cost) AS avg_replacement,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MIN(rental_duration) AS min_duration,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MAX(rental_duration) AS max_duration,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AVG(rental_duration) AS avg_duration,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MIN(length) AS min_length,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MAX(length) AS max_length,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AVG(length) AS avg_length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film</a:t>
          </a:r>
          <a:endParaRPr lang="en-US" b="0">
            <a:effectLst/>
          </a:endParaRPr>
        </a:p>
        <a:p>
          <a:br>
            <a:rPr lang="en-US"/>
          </a:br>
          <a:endParaRPr lang="en-US" sz="1100"/>
        </a:p>
      </xdr:txBody>
    </xdr:sp>
    <xdr:clientData/>
  </xdr:oneCellAnchor>
  <xdr:twoCellAnchor editAs="oneCell">
    <xdr:from>
      <xdr:col>0</xdr:col>
      <xdr:colOff>444499</xdr:colOff>
      <xdr:row>23</xdr:row>
      <xdr:rowOff>42262</xdr:rowOff>
    </xdr:from>
    <xdr:to>
      <xdr:col>19</xdr:col>
      <xdr:colOff>289692</xdr:colOff>
      <xdr:row>27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E912B6-2469-21B5-FF7E-85008EB57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99" y="4106262"/>
          <a:ext cx="15923393" cy="846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2</xdr:row>
      <xdr:rowOff>190500</xdr:rowOff>
    </xdr:from>
    <xdr:ext cx="4140200" cy="2298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CC7534-5AD2-2142-D66B-450B1600D97E}"/>
            </a:ext>
          </a:extLst>
        </xdr:cNvPr>
        <xdr:cNvSpPr txBox="1"/>
      </xdr:nvSpPr>
      <xdr:spPr>
        <a:xfrm>
          <a:off x="838200" y="190500"/>
          <a:ext cx="4140200" cy="2298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TOP 10</a:t>
          </a:r>
          <a:r>
            <a:rPr lang="en-US" sz="1100" baseline="0"/>
            <a:t> COUNTRIES (CUSTOMERS) QUERY</a:t>
          </a:r>
        </a:p>
        <a:p>
          <a:endParaRPr lang="en-US" sz="1100" baseline="0"/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D.country,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COUNT(customer_id) AS customer_count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customer A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address B ON A.address_id = B.address_id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city C ON B.city_id = C.city_id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country D ON C.country_ID = D.country_ID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country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customer_count DESC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LIMIT 10</a:t>
          </a:r>
          <a:endParaRPr lang="en-US" b="0">
            <a:effectLst/>
          </a:endParaRPr>
        </a:p>
        <a:p>
          <a:br>
            <a:rPr lang="en-US"/>
          </a:br>
          <a:endParaRPr lang="en-US" sz="1100"/>
        </a:p>
      </xdr:txBody>
    </xdr:sp>
    <xdr:clientData/>
  </xdr:oneCellAnchor>
  <xdr:oneCellAnchor>
    <xdr:from>
      <xdr:col>7</xdr:col>
      <xdr:colOff>12700</xdr:colOff>
      <xdr:row>3</xdr:row>
      <xdr:rowOff>12700</xdr:rowOff>
    </xdr:from>
    <xdr:ext cx="4140200" cy="36957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EE3798-8CEA-0C48-B129-4791926404D2}"/>
            </a:ext>
          </a:extLst>
        </xdr:cNvPr>
        <xdr:cNvSpPr txBox="1"/>
      </xdr:nvSpPr>
      <xdr:spPr>
        <a:xfrm>
          <a:off x="6794500" y="215900"/>
          <a:ext cx="4140200" cy="3695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TOP 10</a:t>
          </a:r>
          <a:r>
            <a:rPr lang="en-US" sz="1100" baseline="0"/>
            <a:t> CITIES IN TOP 10 COUNTRIES (CUSTOMERS) QUERY</a:t>
          </a:r>
        </a:p>
        <a:p>
          <a:endParaRPr lang="en-US" sz="1100" baseline="0"/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D.country, C.city, COUNT(customer_id) AS customer_count 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customer A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address B ON A.address_id = B.address_id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city C ON B.city_id = C.city_id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country D ON C.country_ID = D.country_ID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country IN</a:t>
          </a:r>
          <a:endParaRPr lang="en-US" b="0">
            <a:effectLst/>
          </a:endParaRPr>
        </a:p>
        <a:p>
          <a:pPr rtl="0"/>
          <a:br>
            <a:rPr lang="en-US" b="0">
              <a:effectLst/>
            </a:rPr>
          </a:b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(SELECT D.country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customer A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address B ON A.address_id = B.address_id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city C ON B.city_id = C.city_id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country D ON C.country_ID = D.country_ID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country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count(customer_id) DESC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LIMIT 10)</a:t>
          </a:r>
          <a:endParaRPr lang="en-US" b="0">
            <a:effectLst/>
          </a:endParaRPr>
        </a:p>
        <a:p>
          <a:pPr rtl="0"/>
          <a:br>
            <a:rPr lang="en-US" b="0">
              <a:effectLst/>
            </a:rPr>
          </a:b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country, city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count (customer_id) DESCSUm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LIMIT 10</a:t>
          </a:r>
          <a:endParaRPr lang="en-US" b="0">
            <a:effectLst/>
          </a:endParaRPr>
        </a:p>
        <a:p>
          <a:br>
            <a:rPr lang="en-US"/>
          </a:br>
          <a:br>
            <a:rPr lang="en-US"/>
          </a:br>
          <a:endParaRPr lang="en-US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4140200" cy="55880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848D41D-C93F-964C-9026-54397354D05D}"/>
            </a:ext>
          </a:extLst>
        </xdr:cNvPr>
        <xdr:cNvSpPr txBox="1"/>
      </xdr:nvSpPr>
      <xdr:spPr>
        <a:xfrm>
          <a:off x="12865100" y="203200"/>
          <a:ext cx="4140200" cy="55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TOP 5 CUSTOMERS</a:t>
          </a:r>
          <a:r>
            <a:rPr lang="en-US" sz="1100" baseline="0"/>
            <a:t> IN TOP 1O CITIES QUERY</a:t>
          </a:r>
        </a:p>
        <a:p>
          <a:endParaRPr lang="en-US" sz="1100" baseline="0"/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A.customer_id, B.first_name, B.last_name, D.city, E.country, SUM(amount) AS total_amount_paid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payment a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customer B ON A.customer_id = B.customer_id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address C ON B.address_id = C.address_id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city D ON C.city_id = D.city_ID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country E ON D.country_id = E.country_id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a.customer_id, b.first_name, b.last_name, d.city, e.country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HAVING city IN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(SELECT city  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customer A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address B ON A.address_id = B.address_id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city C ON B.city_id = C.city_id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country D ON C.country_ID = D.country_ID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country IN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(SELECT country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customer A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address B ON A.address_id = B.address_id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city C ON B.city_id = C.city_id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country D ON C.country_ID = D.country_ID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country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count(customer_id) DESC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LIMIT 10)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country, city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count (customer_id) DESC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LIMIT 10)</a:t>
          </a:r>
          <a:endParaRPr lang="en-US" b="0">
            <a:effectLst/>
          </a:endParaRPr>
        </a:p>
        <a:p>
          <a:pPr rtl="0"/>
          <a:br>
            <a:rPr lang="en-US" b="0">
              <a:effectLst/>
            </a:rPr>
          </a:b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SUM(amount)DESC</a:t>
          </a:r>
          <a:endParaRPr lang="en-US" b="0">
            <a:effectLst/>
          </a:endParaRPr>
        </a:p>
        <a:p>
          <a:pPr rtl="0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en-US" b="0">
            <a:effectLst/>
          </a:endParaRPr>
        </a:p>
        <a:p>
          <a:br>
            <a:rPr lang="en-US"/>
          </a:br>
          <a:br>
            <a:rPr lang="en-US"/>
          </a:br>
          <a:br>
            <a:rPr lang="en-US"/>
          </a:br>
          <a:endParaRPr lang="en-US" sz="1100"/>
        </a:p>
      </xdr:txBody>
    </xdr:sp>
    <xdr:clientData/>
  </xdr:oneCellAnchor>
  <xdr:twoCellAnchor>
    <xdr:from>
      <xdr:col>0</xdr:col>
      <xdr:colOff>660400</xdr:colOff>
      <xdr:row>2</xdr:row>
      <xdr:rowOff>63500</xdr:rowOff>
    </xdr:from>
    <xdr:to>
      <xdr:col>5</xdr:col>
      <xdr:colOff>254000</xdr:colOff>
      <xdr:row>30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6C39F19-8436-47E7-260F-CB77363699A0}"/>
            </a:ext>
          </a:extLst>
        </xdr:cNvPr>
        <xdr:cNvSpPr/>
      </xdr:nvSpPr>
      <xdr:spPr>
        <a:xfrm>
          <a:off x="660400" y="469900"/>
          <a:ext cx="4724400" cy="56769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609600</xdr:colOff>
      <xdr:row>2</xdr:row>
      <xdr:rowOff>63500</xdr:rowOff>
    </xdr:from>
    <xdr:to>
      <xdr:col>10</xdr:col>
      <xdr:colOff>762000</xdr:colOff>
      <xdr:row>35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230759-C4F7-333C-2244-DC2917B538EE}"/>
            </a:ext>
          </a:extLst>
        </xdr:cNvPr>
        <xdr:cNvSpPr/>
      </xdr:nvSpPr>
      <xdr:spPr>
        <a:xfrm>
          <a:off x="6565900" y="469900"/>
          <a:ext cx="4584700" cy="66548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698500</xdr:colOff>
      <xdr:row>2</xdr:row>
      <xdr:rowOff>127000</xdr:rowOff>
    </xdr:from>
    <xdr:to>
      <xdr:col>19</xdr:col>
      <xdr:colOff>368300</xdr:colOff>
      <xdr:row>41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4BBE09A-5396-FFEE-CD36-AE18BFF5E79A}"/>
            </a:ext>
          </a:extLst>
        </xdr:cNvPr>
        <xdr:cNvSpPr/>
      </xdr:nvSpPr>
      <xdr:spPr>
        <a:xfrm>
          <a:off x="12738100" y="533400"/>
          <a:ext cx="6718300" cy="78105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774700</xdr:colOff>
      <xdr:row>2</xdr:row>
      <xdr:rowOff>50800</xdr:rowOff>
    </xdr:from>
    <xdr:ext cx="3708400" cy="2675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777C3-3A12-14C3-1E7B-7ED811B2E6D5}"/>
            </a:ext>
          </a:extLst>
        </xdr:cNvPr>
        <xdr:cNvSpPr txBox="1"/>
      </xdr:nvSpPr>
      <xdr:spPr>
        <a:xfrm>
          <a:off x="1600200" y="50800"/>
          <a:ext cx="3708400" cy="26757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Which movies contributed the most/least to revenue gain?</a:t>
          </a:r>
        </a:p>
        <a:p>
          <a:endParaRPr lang="en-US" b="1"/>
        </a:p>
        <a:p>
          <a:r>
            <a:rPr lang="en-US" b="1"/>
            <a:t>QUERY: TOP 10</a:t>
          </a:r>
        </a:p>
        <a:p>
          <a:endParaRPr lang="en-US" b="1"/>
        </a:p>
        <a:p>
          <a:r>
            <a:rPr lang="en-US"/>
            <a:t>SELECT D.title, SUM(A.amount) AS revenue </a:t>
          </a:r>
        </a:p>
        <a:p>
          <a:r>
            <a:rPr lang="en-US"/>
            <a:t>FROM payment A</a:t>
          </a:r>
        </a:p>
        <a:p>
          <a:r>
            <a:rPr lang="en-US"/>
            <a:t>INNER JOIN rental B ON A.rental_id = B.rental_id </a:t>
          </a:r>
        </a:p>
        <a:p>
          <a:r>
            <a:rPr lang="en-US"/>
            <a:t>INNER JOIN inventory C ON B.inventory_id = C.inventory_id </a:t>
          </a:r>
        </a:p>
        <a:p>
          <a:r>
            <a:rPr lang="en-US"/>
            <a:t>INNER JOIN film D ON C.film_id = D.film_id </a:t>
          </a:r>
        </a:p>
        <a:p>
          <a:r>
            <a:rPr lang="en-US"/>
            <a:t>GROUP BY D.title </a:t>
          </a:r>
        </a:p>
        <a:p>
          <a:r>
            <a:rPr lang="en-US"/>
            <a:t>ORDER BY SUM(A.amount) DESC </a:t>
          </a:r>
        </a:p>
        <a:p>
          <a:r>
            <a:rPr lang="en-US"/>
            <a:t>LIMIT 10</a:t>
          </a:r>
          <a:endParaRPr lang="en-US" b="1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1</xdr:col>
      <xdr:colOff>774700</xdr:colOff>
      <xdr:row>18</xdr:row>
      <xdr:rowOff>50800</xdr:rowOff>
    </xdr:from>
    <xdr:ext cx="3708400" cy="267573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4F1FF7-5576-1749-8B94-DAA095A3DB9D}"/>
            </a:ext>
          </a:extLst>
        </xdr:cNvPr>
        <xdr:cNvSpPr txBox="1"/>
      </xdr:nvSpPr>
      <xdr:spPr>
        <a:xfrm>
          <a:off x="1600200" y="3302000"/>
          <a:ext cx="3708400" cy="267573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Which movies contributed the most/least to revenue gain?</a:t>
          </a:r>
        </a:p>
        <a:p>
          <a:endParaRPr lang="en-US" b="1"/>
        </a:p>
        <a:p>
          <a:r>
            <a:rPr lang="en-US" b="1"/>
            <a:t>QUERY: BOTTOM</a:t>
          </a:r>
          <a:r>
            <a:rPr lang="en-US" b="1" baseline="0"/>
            <a:t> 10</a:t>
          </a:r>
          <a:endParaRPr lang="en-US" b="1"/>
        </a:p>
        <a:p>
          <a:endParaRPr lang="en-US" b="1"/>
        </a:p>
        <a:p>
          <a:r>
            <a:rPr lang="en-US"/>
            <a:t>SELECT D.title, SUM(A.amount) AS revenue </a:t>
          </a:r>
        </a:p>
        <a:p>
          <a:r>
            <a:rPr lang="en-US"/>
            <a:t>FROM payment A</a:t>
          </a:r>
        </a:p>
        <a:p>
          <a:r>
            <a:rPr lang="en-US"/>
            <a:t>INNER JOIN rental B ON A.rental_id = B.rental_id </a:t>
          </a:r>
        </a:p>
        <a:p>
          <a:r>
            <a:rPr lang="en-US"/>
            <a:t>INNER JOIN inventory C ON B.inventory_id = C.inventory_id </a:t>
          </a:r>
        </a:p>
        <a:p>
          <a:r>
            <a:rPr lang="en-US"/>
            <a:t>INNER JOIN film D ON C.film_id = D.film_id </a:t>
          </a:r>
        </a:p>
        <a:p>
          <a:r>
            <a:rPr lang="en-US"/>
            <a:t>GROUP BY D.title </a:t>
          </a:r>
        </a:p>
        <a:p>
          <a:r>
            <a:rPr lang="en-US"/>
            <a:t>ORDER BY SUM(A.amount) ASC </a:t>
          </a:r>
        </a:p>
        <a:p>
          <a:r>
            <a:rPr lang="en-US"/>
            <a:t>LIMIT 10</a:t>
          </a:r>
          <a:endParaRPr lang="en-US" b="1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19</xdr:col>
      <xdr:colOff>342900</xdr:colOff>
      <xdr:row>4</xdr:row>
      <xdr:rowOff>190500</xdr:rowOff>
    </xdr:from>
    <xdr:ext cx="3708400" cy="20193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30A3130-F787-E447-9E00-6AE85E46753B}"/>
            </a:ext>
          </a:extLst>
        </xdr:cNvPr>
        <xdr:cNvSpPr txBox="1"/>
      </xdr:nvSpPr>
      <xdr:spPr>
        <a:xfrm>
          <a:off x="18999200" y="1003300"/>
          <a:ext cx="3708400" cy="201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>
              <a:effectLst/>
            </a:rPr>
            <a:t>What</a:t>
          </a:r>
          <a:r>
            <a:rPr lang="en-US" b="1" baseline="0">
              <a:effectLst/>
            </a:rPr>
            <a:t> are the most rented genres</a:t>
          </a:r>
          <a:r>
            <a:rPr lang="en-US" b="1">
              <a:effectLst/>
            </a:rPr>
            <a:t>?</a:t>
          </a:r>
          <a:endParaRPr lang="en-US" b="1"/>
        </a:p>
        <a:p>
          <a:r>
            <a:rPr lang="en-US" b="1"/>
            <a:t>QUERY: </a:t>
          </a:r>
        </a:p>
        <a:p>
          <a:endParaRPr lang="en-US" b="1"/>
        </a:p>
        <a:p>
          <a:r>
            <a:rPr lang="en-US" b="0"/>
            <a:t>SELECT D.name AS genre,</a:t>
          </a:r>
        </a:p>
        <a:p>
          <a:r>
            <a:rPr lang="en-US" b="0"/>
            <a:t>COUNT(A.rental_id) AS rental_count</a:t>
          </a:r>
        </a:p>
        <a:p>
          <a:r>
            <a:rPr lang="en-US" b="0"/>
            <a:t>FROM rental A</a:t>
          </a:r>
        </a:p>
        <a:p>
          <a:r>
            <a:rPr lang="en-US" b="0"/>
            <a:t>JOIN inventory B ON A.inventory_id = B.inventory_id</a:t>
          </a:r>
        </a:p>
        <a:p>
          <a:r>
            <a:rPr lang="en-US" b="0"/>
            <a:t>JOIN film_category C ON B.film_id = C.film_id</a:t>
          </a:r>
        </a:p>
        <a:p>
          <a:r>
            <a:rPr lang="en-US" b="0"/>
            <a:t>JOIN category D ON C.category_id = D.category_id</a:t>
          </a:r>
        </a:p>
        <a:p>
          <a:r>
            <a:rPr lang="en-US" b="0"/>
            <a:t>GROUP BY D.name</a:t>
          </a:r>
        </a:p>
        <a:p>
          <a:r>
            <a:rPr lang="en-US" b="0"/>
            <a:t>ORDER BY COUNT(A.rental_id) DESC</a:t>
          </a:r>
          <a:endParaRPr lang="en-US" sz="1100" b="0"/>
        </a:p>
        <a:p>
          <a:endParaRPr lang="en-US" sz="1100"/>
        </a:p>
      </xdr:txBody>
    </xdr:sp>
    <xdr:clientData/>
  </xdr:oneCellAnchor>
  <xdr:oneCellAnchor>
    <xdr:from>
      <xdr:col>19</xdr:col>
      <xdr:colOff>317500</xdr:colOff>
      <xdr:row>24</xdr:row>
      <xdr:rowOff>101600</xdr:rowOff>
    </xdr:from>
    <xdr:ext cx="3708400" cy="20193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8966E0-97E5-1F47-B313-05E342B1B5E2}"/>
            </a:ext>
          </a:extLst>
        </xdr:cNvPr>
        <xdr:cNvSpPr txBox="1"/>
      </xdr:nvSpPr>
      <xdr:spPr>
        <a:xfrm>
          <a:off x="18973800" y="4978400"/>
          <a:ext cx="3708400" cy="201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>
              <a:effectLst/>
            </a:rPr>
            <a:t>What</a:t>
          </a:r>
          <a:r>
            <a:rPr lang="en-US" b="1" baseline="0">
              <a:effectLst/>
            </a:rPr>
            <a:t> is the most rented rating</a:t>
          </a:r>
          <a:r>
            <a:rPr lang="en-US" b="1">
              <a:effectLst/>
            </a:rPr>
            <a:t>?</a:t>
          </a:r>
          <a:endParaRPr lang="en-US" b="1"/>
        </a:p>
        <a:p>
          <a:r>
            <a:rPr lang="en-US" b="1"/>
            <a:t>QUERY: </a:t>
          </a:r>
        </a:p>
        <a:p>
          <a:endParaRPr lang="en-US" b="1"/>
        </a:p>
        <a:p>
          <a:r>
            <a:rPr lang="en-US" b="0"/>
            <a:t>SELECT A.rating,</a:t>
          </a:r>
        </a:p>
        <a:p>
          <a:r>
            <a:rPr lang="en-US" b="0"/>
            <a:t>COUNT(C.inventory_id) AS rental_count</a:t>
          </a:r>
        </a:p>
        <a:p>
          <a:r>
            <a:rPr lang="en-US" b="0"/>
            <a:t>FROM film A</a:t>
          </a:r>
        </a:p>
        <a:p>
          <a:r>
            <a:rPr lang="en-US" b="0"/>
            <a:t>JOIN inventory B ON A.film_id = B.film_id</a:t>
          </a:r>
        </a:p>
        <a:p>
          <a:r>
            <a:rPr lang="en-US" b="0"/>
            <a:t>JOIN rental C ON B.inventory_id = C.inventory_id</a:t>
          </a:r>
        </a:p>
        <a:p>
          <a:r>
            <a:rPr lang="en-US" b="0"/>
            <a:t>GROUP BY A.rating</a:t>
          </a:r>
        </a:p>
        <a:p>
          <a:r>
            <a:rPr lang="en-US" b="0"/>
            <a:t>ORDER BY rental_count DESC</a:t>
          </a:r>
          <a:endParaRPr lang="en-US" sz="1100"/>
        </a:p>
      </xdr:txBody>
    </xdr:sp>
    <xdr:clientData/>
  </xdr:oneCellAnchor>
  <xdr:oneCellAnchor>
    <xdr:from>
      <xdr:col>1</xdr:col>
      <xdr:colOff>589324</xdr:colOff>
      <xdr:row>38</xdr:row>
      <xdr:rowOff>165545</xdr:rowOff>
    </xdr:from>
    <xdr:ext cx="3708400" cy="2286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13D77F1-4C1C-9A42-B86E-004465516B84}"/>
            </a:ext>
          </a:extLst>
        </xdr:cNvPr>
        <xdr:cNvSpPr txBox="1"/>
      </xdr:nvSpPr>
      <xdr:spPr>
        <a:xfrm>
          <a:off x="1414824" y="7887145"/>
          <a:ext cx="3708400" cy="228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 baseline="0"/>
            <a:t>Revenue w/ rental rate</a:t>
          </a:r>
        </a:p>
        <a:p>
          <a:endParaRPr lang="en-US" b="1"/>
        </a:p>
        <a:p>
          <a:r>
            <a:rPr lang="en-US" b="0"/>
            <a:t>SELECT D.title, D.rental_rate, AVG(D.rental_duration) AS avg_rental_duration, SUM(A.amount) AS revenue </a:t>
          </a:r>
        </a:p>
        <a:p>
          <a:r>
            <a:rPr lang="en-US" b="0"/>
            <a:t>FROM payment A</a:t>
          </a:r>
        </a:p>
        <a:p>
          <a:r>
            <a:rPr lang="en-US" b="0"/>
            <a:t>INNER JOIN rental B ON A.rental_id = B.rental_id </a:t>
          </a:r>
        </a:p>
        <a:p>
          <a:r>
            <a:rPr lang="en-US" b="0"/>
            <a:t>INNER JOIN inventory C ON B.inventory_id = C.inventory_id </a:t>
          </a:r>
        </a:p>
        <a:p>
          <a:r>
            <a:rPr lang="en-US" b="0"/>
            <a:t>INNER JOIN film D ON C.film_id = D.film_id </a:t>
          </a:r>
        </a:p>
        <a:p>
          <a:r>
            <a:rPr lang="en-US" b="0"/>
            <a:t>GROUP BY D.title, D.rental_rate </a:t>
          </a:r>
        </a:p>
        <a:p>
          <a:r>
            <a:rPr lang="en-US" b="0"/>
            <a:t>ORDER BY SUM(A.amount) DESC </a:t>
          </a:r>
        </a:p>
        <a:p>
          <a:r>
            <a:rPr lang="en-US" b="0"/>
            <a:t>LIMIT 10</a:t>
          </a:r>
          <a:endParaRPr lang="en-US" sz="1100"/>
        </a:p>
      </xdr:txBody>
    </xdr:sp>
    <xdr:clientData/>
  </xdr:oneCellAnchor>
  <xdr:oneCellAnchor>
    <xdr:from>
      <xdr:col>9</xdr:col>
      <xdr:colOff>50800</xdr:colOff>
      <xdr:row>2</xdr:row>
      <xdr:rowOff>76200</xdr:rowOff>
    </xdr:from>
    <xdr:ext cx="3708400" cy="233127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7854F75-A771-6743-9C6A-26B1C725B657}"/>
            </a:ext>
          </a:extLst>
        </xdr:cNvPr>
        <xdr:cNvSpPr txBox="1"/>
      </xdr:nvSpPr>
      <xdr:spPr>
        <a:xfrm>
          <a:off x="8331200" y="76200"/>
          <a:ext cx="3708400" cy="23312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What are the most rented movies?</a:t>
          </a:r>
        </a:p>
        <a:p>
          <a:endParaRPr lang="en-US" b="1"/>
        </a:p>
        <a:p>
          <a:r>
            <a:rPr lang="en-US" b="1"/>
            <a:t>QUERY: &gt;32</a:t>
          </a:r>
        </a:p>
        <a:p>
          <a:endParaRPr lang="en-US" b="1"/>
        </a:p>
        <a:p>
          <a:r>
            <a:rPr lang="en-US"/>
            <a:t>SELECT C.title, COUNT(rental_id) AS rental_count, C.rental_rate,</a:t>
          </a:r>
          <a:r>
            <a:rPr lang="en-US" baseline="0"/>
            <a:t> AVG(C.rental_duration) AS avg_rental_duration</a:t>
          </a:r>
          <a:r>
            <a:rPr lang="en-US"/>
            <a:t>  </a:t>
          </a:r>
        </a:p>
        <a:p>
          <a:r>
            <a:rPr lang="en-US"/>
            <a:t>FROM rental A</a:t>
          </a:r>
        </a:p>
        <a:p>
          <a:r>
            <a:rPr lang="en-US"/>
            <a:t>INNER JOIN inventory B ON a.inventory_id = b.inventory_id</a:t>
          </a:r>
        </a:p>
        <a:p>
          <a:r>
            <a:rPr lang="en-US"/>
            <a:t>INNER JOIN film C ON b.film_id = c.film_id</a:t>
          </a:r>
        </a:p>
        <a:p>
          <a:r>
            <a:rPr lang="en-US"/>
            <a:t>GROUP BY C.title, C.rental_rate</a:t>
          </a:r>
        </a:p>
        <a:p>
          <a:r>
            <a:rPr lang="en-US"/>
            <a:t>ORDER BY rental_count DESC </a:t>
          </a:r>
        </a:p>
        <a:p>
          <a:r>
            <a:rPr lang="en-US"/>
            <a:t>LIMIT 16</a:t>
          </a:r>
          <a:endParaRPr lang="en-US" sz="1100"/>
        </a:p>
        <a:p>
          <a:endParaRPr lang="en-US" sz="1100"/>
        </a:p>
      </xdr:txBody>
    </xdr:sp>
    <xdr:clientData/>
  </xdr:oneCellAnchor>
  <xdr:oneCellAnchor>
    <xdr:from>
      <xdr:col>9</xdr:col>
      <xdr:colOff>88900</xdr:colOff>
      <xdr:row>23</xdr:row>
      <xdr:rowOff>190500</xdr:rowOff>
    </xdr:from>
    <xdr:ext cx="3708400" cy="233127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C3020E1-946D-0443-9879-C960D916418A}"/>
            </a:ext>
          </a:extLst>
        </xdr:cNvPr>
        <xdr:cNvSpPr txBox="1"/>
      </xdr:nvSpPr>
      <xdr:spPr>
        <a:xfrm>
          <a:off x="8369300" y="4457700"/>
          <a:ext cx="3708400" cy="233127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What are the least rented movies?</a:t>
          </a:r>
        </a:p>
        <a:p>
          <a:endParaRPr lang="en-US" b="1"/>
        </a:p>
        <a:p>
          <a:r>
            <a:rPr lang="en-US" b="1"/>
            <a:t>QUERY: BOTTOM &gt;6</a:t>
          </a:r>
        </a:p>
        <a:p>
          <a:endParaRPr lang="en-US" b="1"/>
        </a:p>
        <a:p>
          <a:r>
            <a:rPr lang="en-US"/>
            <a:t>SELECT C.title, COUNT(rental_id) AS rental_count, C.rental_rate,</a:t>
          </a:r>
          <a:r>
            <a:rPr lang="en-US" baseline="0"/>
            <a:t> AVG(C.rental_duration) AS avg_rental_duration</a:t>
          </a:r>
          <a:r>
            <a:rPr lang="en-US"/>
            <a:t>  </a:t>
          </a:r>
        </a:p>
        <a:p>
          <a:r>
            <a:rPr lang="en-US"/>
            <a:t>FROM rental A</a:t>
          </a:r>
        </a:p>
        <a:p>
          <a:r>
            <a:rPr lang="en-US"/>
            <a:t>INNER JOIN inventory B ON a.inventory_id = b.inventory_id</a:t>
          </a:r>
        </a:p>
        <a:p>
          <a:r>
            <a:rPr lang="en-US"/>
            <a:t>INNER JOIN film C ON b.film_id = c.film_id</a:t>
          </a:r>
        </a:p>
        <a:p>
          <a:r>
            <a:rPr lang="en-US"/>
            <a:t>GROUP BY C.title, C.rental_rate</a:t>
          </a:r>
        </a:p>
        <a:p>
          <a:r>
            <a:rPr lang="en-US"/>
            <a:t>ORDER BY rental_count ASC </a:t>
          </a:r>
        </a:p>
        <a:p>
          <a:r>
            <a:rPr lang="en-US"/>
            <a:t>LIMIT 17</a:t>
          </a:r>
          <a:endParaRPr lang="en-US" sz="1100"/>
        </a:p>
        <a:p>
          <a:endParaRPr lang="en-US" sz="1100"/>
        </a:p>
      </xdr:txBody>
    </xdr:sp>
    <xdr:clientData/>
  </xdr:oneCellAnchor>
  <xdr:twoCellAnchor>
    <xdr:from>
      <xdr:col>1</xdr:col>
      <xdr:colOff>558800</xdr:colOff>
      <xdr:row>1</xdr:row>
      <xdr:rowOff>101600</xdr:rowOff>
    </xdr:from>
    <xdr:to>
      <xdr:col>8</xdr:col>
      <xdr:colOff>190500</xdr:colOff>
      <xdr:row>17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079DD1B-076B-8440-C0BF-0A11F343892D}"/>
            </a:ext>
          </a:extLst>
        </xdr:cNvPr>
        <xdr:cNvSpPr/>
      </xdr:nvSpPr>
      <xdr:spPr>
        <a:xfrm>
          <a:off x="1384300" y="304800"/>
          <a:ext cx="6261100" cy="31750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533400</xdr:colOff>
      <xdr:row>17</xdr:row>
      <xdr:rowOff>152400</xdr:rowOff>
    </xdr:from>
    <xdr:to>
      <xdr:col>8</xdr:col>
      <xdr:colOff>152400</xdr:colOff>
      <xdr:row>33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5CC031A-66AA-0C9A-FEED-57AEBB90EA8E}"/>
            </a:ext>
          </a:extLst>
        </xdr:cNvPr>
        <xdr:cNvSpPr/>
      </xdr:nvSpPr>
      <xdr:spPr>
        <a:xfrm>
          <a:off x="1358900" y="3606800"/>
          <a:ext cx="6248400" cy="31877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596900</xdr:colOff>
      <xdr:row>50</xdr:row>
      <xdr:rowOff>177800</xdr:rowOff>
    </xdr:from>
    <xdr:to>
      <xdr:col>5</xdr:col>
      <xdr:colOff>774700</xdr:colOff>
      <xdr:row>61</xdr:row>
      <xdr:rowOff>122084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3D60E7-FCE6-5EA5-64A2-AE60DD92B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" y="10337800"/>
          <a:ext cx="3860800" cy="2179484"/>
        </a:xfrm>
        <a:prstGeom prst="rect">
          <a:avLst/>
        </a:prstGeom>
      </xdr:spPr>
    </xdr:pic>
    <xdr:clientData/>
  </xdr:twoCellAnchor>
  <xdr:twoCellAnchor>
    <xdr:from>
      <xdr:col>1</xdr:col>
      <xdr:colOff>469900</xdr:colOff>
      <xdr:row>37</xdr:row>
      <xdr:rowOff>50800</xdr:rowOff>
    </xdr:from>
    <xdr:to>
      <xdr:col>6</xdr:col>
      <xdr:colOff>38100</xdr:colOff>
      <xdr:row>62</xdr:row>
      <xdr:rowOff>127000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A8AC001-6587-0A49-8A8F-0462972D9266}"/>
            </a:ext>
          </a:extLst>
        </xdr:cNvPr>
        <xdr:cNvSpPr/>
      </xdr:nvSpPr>
      <xdr:spPr>
        <a:xfrm>
          <a:off x="1295400" y="7569200"/>
          <a:ext cx="4076700" cy="51562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812800</xdr:colOff>
      <xdr:row>22</xdr:row>
      <xdr:rowOff>177800</xdr:rowOff>
    </xdr:from>
    <xdr:to>
      <xdr:col>18</xdr:col>
      <xdr:colOff>596900</xdr:colOff>
      <xdr:row>44</xdr:row>
      <xdr:rowOff>88900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C337D85-D1B7-3B48-BF81-F6F599222093}"/>
            </a:ext>
          </a:extLst>
        </xdr:cNvPr>
        <xdr:cNvSpPr/>
      </xdr:nvSpPr>
      <xdr:spPr>
        <a:xfrm>
          <a:off x="8267700" y="4648200"/>
          <a:ext cx="10160000" cy="43815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749300</xdr:colOff>
      <xdr:row>1</xdr:row>
      <xdr:rowOff>88900</xdr:rowOff>
    </xdr:from>
    <xdr:to>
      <xdr:col>18</xdr:col>
      <xdr:colOff>647700</xdr:colOff>
      <xdr:row>22</xdr:row>
      <xdr:rowOff>63500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E9214C6-EA15-9F42-A429-CCED0B80779B}"/>
            </a:ext>
          </a:extLst>
        </xdr:cNvPr>
        <xdr:cNvSpPr/>
      </xdr:nvSpPr>
      <xdr:spPr>
        <a:xfrm>
          <a:off x="8204200" y="292100"/>
          <a:ext cx="10274300" cy="42418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774700</xdr:colOff>
      <xdr:row>1</xdr:row>
      <xdr:rowOff>190500</xdr:rowOff>
    </xdr:from>
    <xdr:to>
      <xdr:col>26</xdr:col>
      <xdr:colOff>279400</xdr:colOff>
      <xdr:row>21</xdr:row>
      <xdr:rowOff>63500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C21A108-C94A-AD42-84F8-CD51D8F41CF2}"/>
            </a:ext>
          </a:extLst>
        </xdr:cNvPr>
        <xdr:cNvSpPr/>
      </xdr:nvSpPr>
      <xdr:spPr>
        <a:xfrm>
          <a:off x="18605500" y="393700"/>
          <a:ext cx="6108700" cy="39370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152400</xdr:colOff>
      <xdr:row>23</xdr:row>
      <xdr:rowOff>177800</xdr:rowOff>
    </xdr:from>
    <xdr:to>
      <xdr:col>26</xdr:col>
      <xdr:colOff>342900</xdr:colOff>
      <xdr:row>34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043F450-F201-5440-A76D-7008C8F8E140}"/>
            </a:ext>
          </a:extLst>
        </xdr:cNvPr>
        <xdr:cNvSpPr/>
      </xdr:nvSpPr>
      <xdr:spPr>
        <a:xfrm>
          <a:off x="18808700" y="4851400"/>
          <a:ext cx="5969000" cy="2197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558800</xdr:colOff>
      <xdr:row>1</xdr:row>
      <xdr:rowOff>38100</xdr:rowOff>
    </xdr:from>
    <xdr:ext cx="3708400" cy="20828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99AC0B-D2EA-994D-BEE7-3AF4F41F4C91}"/>
            </a:ext>
          </a:extLst>
        </xdr:cNvPr>
        <xdr:cNvSpPr txBox="1"/>
      </xdr:nvSpPr>
      <xdr:spPr>
        <a:xfrm>
          <a:off x="558800" y="241300"/>
          <a:ext cx="3708400" cy="2082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 b="1">
              <a:effectLst/>
            </a:rPr>
            <a:t>Which countries are Rockbuster customers based in?</a:t>
          </a:r>
          <a:endParaRPr lang="en-US" sz="1000" b="1"/>
        </a:p>
        <a:p>
          <a:r>
            <a:rPr lang="en-US" sz="1000" b="1"/>
            <a:t>QUERY: </a:t>
          </a:r>
        </a:p>
        <a:p>
          <a:endParaRPr lang="en-US" sz="1000" b="1"/>
        </a:p>
        <a:p>
          <a:r>
            <a:rPr lang="en-US" sz="1000"/>
            <a:t>SELECT D.country,</a:t>
          </a:r>
        </a:p>
        <a:p>
          <a:r>
            <a:rPr lang="en-US" sz="1000"/>
            <a:t>COUNT(customer_id) customer_count</a:t>
          </a:r>
        </a:p>
        <a:p>
          <a:r>
            <a:rPr lang="en-US" sz="1000"/>
            <a:t>FROM customer A</a:t>
          </a:r>
        </a:p>
        <a:p>
          <a:r>
            <a:rPr lang="en-US" sz="1000"/>
            <a:t>INNER JOIN address B ON A.address_id = B.address_id</a:t>
          </a:r>
        </a:p>
        <a:p>
          <a:r>
            <a:rPr lang="en-US" sz="1000"/>
            <a:t>INNER JOIN city C ON B.city_id = C.city_id</a:t>
          </a:r>
        </a:p>
        <a:p>
          <a:r>
            <a:rPr lang="en-US" sz="1000"/>
            <a:t>INNER JOIN country D ON C.country_id = D.country_id</a:t>
          </a:r>
        </a:p>
        <a:p>
          <a:r>
            <a:rPr lang="en-US" sz="1000"/>
            <a:t>GROUP BY country</a:t>
          </a:r>
        </a:p>
        <a:p>
          <a:r>
            <a:rPr lang="en-US" sz="1000"/>
            <a:t>ORDER BY customer_count DESC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4</xdr:col>
      <xdr:colOff>0</xdr:colOff>
      <xdr:row>1</xdr:row>
      <xdr:rowOff>0</xdr:rowOff>
    </xdr:from>
    <xdr:ext cx="3708400" cy="21463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21FB22-8F38-7443-978B-63B7F46740BE}"/>
            </a:ext>
          </a:extLst>
        </xdr:cNvPr>
        <xdr:cNvSpPr txBox="1"/>
      </xdr:nvSpPr>
      <xdr:spPr>
        <a:xfrm>
          <a:off x="4800600" y="203200"/>
          <a:ext cx="3708400" cy="2146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00" b="1">
              <a:effectLst/>
            </a:rPr>
            <a:t>Which countries have the top revenue?</a:t>
          </a:r>
          <a:endParaRPr lang="en-US" sz="1000" b="1"/>
        </a:p>
        <a:p>
          <a:r>
            <a:rPr lang="en-US" sz="1000" b="1"/>
            <a:t>QUERY: </a:t>
          </a:r>
        </a:p>
        <a:p>
          <a:endParaRPr lang="en-US" sz="1000" b="1"/>
        </a:p>
        <a:p>
          <a:r>
            <a:rPr lang="en-US" sz="1000"/>
            <a:t>SELECT country, COUNT(DISTINCT A.customer_id) AS customer_count, 	SUM(amount) AS total_payment </a:t>
          </a:r>
        </a:p>
        <a:p>
          <a:r>
            <a:rPr lang="en-US" sz="1000"/>
            <a:t>FROM customer A </a:t>
          </a:r>
        </a:p>
        <a:p>
          <a:r>
            <a:rPr lang="en-US" sz="1000"/>
            <a:t>	JOIN address B ON A.address_id = B.address_id </a:t>
          </a:r>
        </a:p>
        <a:p>
          <a:r>
            <a:rPr lang="en-US" sz="1000"/>
            <a:t>	JOIN city C ON B.city_id = C.city_id </a:t>
          </a:r>
        </a:p>
        <a:p>
          <a:r>
            <a:rPr lang="en-US" sz="1000"/>
            <a:t>	JOIN country D ON C.country_ID = D.country_ID </a:t>
          </a:r>
        </a:p>
        <a:p>
          <a:r>
            <a:rPr lang="en-US" sz="1000"/>
            <a:t>	JOIN payment E ON a.customer_id = E.customer_id </a:t>
          </a:r>
        </a:p>
        <a:p>
          <a:r>
            <a:rPr lang="en-US" sz="1000"/>
            <a:t>GROUP BY country</a:t>
          </a:r>
        </a:p>
        <a:p>
          <a:r>
            <a:rPr lang="en-US" sz="1000"/>
            <a:t>ORDER BY total_payment DESC</a:t>
          </a:r>
        </a:p>
        <a:p>
          <a:endParaRPr lang="en-US" sz="1100"/>
        </a:p>
      </xdr:txBody>
    </xdr:sp>
    <xdr:clientData/>
  </xdr:oneCellAnchor>
  <xdr:oneCellAnchor>
    <xdr:from>
      <xdr:col>14</xdr:col>
      <xdr:colOff>812800</xdr:colOff>
      <xdr:row>3</xdr:row>
      <xdr:rowOff>0</xdr:rowOff>
    </xdr:from>
    <xdr:ext cx="4140200" cy="27432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C54810-7F21-B347-B71A-6B303E509DE7}"/>
            </a:ext>
          </a:extLst>
        </xdr:cNvPr>
        <xdr:cNvSpPr txBox="1"/>
      </xdr:nvSpPr>
      <xdr:spPr>
        <a:xfrm>
          <a:off x="20726400" y="609600"/>
          <a:ext cx="4140200" cy="2743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TOP GENRES</a:t>
          </a:r>
          <a:r>
            <a:rPr lang="en-US" sz="1100" baseline="0"/>
            <a:t> IN EACH COUNTRY QUERY</a:t>
          </a:r>
        </a:p>
        <a:p>
          <a:endParaRPr lang="en-US" sz="1100" baseline="0"/>
        </a:p>
        <a:p>
          <a:r>
            <a:rPr lang="en-US"/>
            <a:t>SELECT D.name AS genre, H.country,</a:t>
          </a:r>
        </a:p>
        <a:p>
          <a:r>
            <a:rPr lang="en-US"/>
            <a:t>COUNT (A.rental_id) AS rental_count</a:t>
          </a:r>
        </a:p>
        <a:p>
          <a:r>
            <a:rPr lang="en-US"/>
            <a:t>FROM rental A</a:t>
          </a:r>
        </a:p>
        <a:p>
          <a:r>
            <a:rPr lang="en-US"/>
            <a:t>JOIN inventory B ON A.inventory_id = B.inventory_id</a:t>
          </a:r>
        </a:p>
        <a:p>
          <a:r>
            <a:rPr lang="en-US"/>
            <a:t>JOIN film_category C ON B.film_id = C.film_id</a:t>
          </a:r>
        </a:p>
        <a:p>
          <a:r>
            <a:rPr lang="en-US"/>
            <a:t>JOIN category D ON C.category_id = D.category_id</a:t>
          </a:r>
        </a:p>
        <a:p>
          <a:r>
            <a:rPr lang="en-US"/>
            <a:t>JOIN customer E ON A.customer_id = E.customer_id</a:t>
          </a:r>
        </a:p>
        <a:p>
          <a:r>
            <a:rPr lang="en-US"/>
            <a:t>JOIN address F on E.address_id = F.address_id</a:t>
          </a:r>
        </a:p>
        <a:p>
          <a:r>
            <a:rPr lang="en-US"/>
            <a:t>JOIN city G on F.city_id = G.city_id</a:t>
          </a:r>
        </a:p>
        <a:p>
          <a:r>
            <a:rPr lang="en-US"/>
            <a:t>JOIN country H on G.country_id = H. country_ID</a:t>
          </a:r>
        </a:p>
        <a:p>
          <a:r>
            <a:rPr lang="en-US"/>
            <a:t>GROUP BY D.name, H.country</a:t>
          </a:r>
        </a:p>
        <a:p>
          <a:r>
            <a:rPr lang="en-US"/>
            <a:t>ORDER BY COUNT(A.rental_id) DESC</a:t>
          </a:r>
        </a:p>
        <a:p>
          <a:r>
            <a:rPr lang="en-US"/>
            <a:t>LIMIT  35</a:t>
          </a:r>
          <a:br>
            <a:rPr lang="en-US"/>
          </a:br>
          <a:br>
            <a:rPr lang="en-US"/>
          </a:br>
          <a:br>
            <a:rPr lang="en-US"/>
          </a:br>
          <a:endParaRPr lang="en-US" sz="1100"/>
        </a:p>
      </xdr:txBody>
    </xdr:sp>
    <xdr:clientData/>
  </xdr:oneCellAnchor>
  <xdr:twoCellAnchor>
    <xdr:from>
      <xdr:col>14</xdr:col>
      <xdr:colOff>558800</xdr:colOff>
      <xdr:row>2</xdr:row>
      <xdr:rowOff>25400</xdr:rowOff>
    </xdr:from>
    <xdr:to>
      <xdr:col>19</xdr:col>
      <xdr:colOff>647700</xdr:colOff>
      <xdr:row>54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28CA9C7-C965-364B-8501-0379F8AF1526}"/>
            </a:ext>
          </a:extLst>
        </xdr:cNvPr>
        <xdr:cNvSpPr/>
      </xdr:nvSpPr>
      <xdr:spPr>
        <a:xfrm>
          <a:off x="16522700" y="431800"/>
          <a:ext cx="4622800" cy="106680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381000</xdr:colOff>
      <xdr:row>0</xdr:row>
      <xdr:rowOff>139700</xdr:rowOff>
    </xdr:from>
    <xdr:to>
      <xdr:col>3</xdr:col>
      <xdr:colOff>495300</xdr:colOff>
      <xdr:row>122</xdr:row>
      <xdr:rowOff>165100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0E794A7-004C-5F4B-B202-1E9E416E48F6}"/>
            </a:ext>
          </a:extLst>
        </xdr:cNvPr>
        <xdr:cNvSpPr/>
      </xdr:nvSpPr>
      <xdr:spPr>
        <a:xfrm>
          <a:off x="381000" y="139700"/>
          <a:ext cx="4089400" cy="248158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546100</xdr:colOff>
      <xdr:row>0</xdr:row>
      <xdr:rowOff>139700</xdr:rowOff>
    </xdr:from>
    <xdr:to>
      <xdr:col>8</xdr:col>
      <xdr:colOff>127000</xdr:colOff>
      <xdr:row>122</xdr:row>
      <xdr:rowOff>165100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360CBC9-2867-2B49-9F8F-8B8D03D3C6DE}"/>
            </a:ext>
          </a:extLst>
        </xdr:cNvPr>
        <xdr:cNvSpPr/>
      </xdr:nvSpPr>
      <xdr:spPr>
        <a:xfrm>
          <a:off x="4521200" y="139700"/>
          <a:ext cx="5600700" cy="248158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21</xdr:col>
      <xdr:colOff>812800</xdr:colOff>
      <xdr:row>4</xdr:row>
      <xdr:rowOff>0</xdr:rowOff>
    </xdr:from>
    <xdr:ext cx="4140200" cy="27432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16DFAB9-E9A4-304A-BD92-5B38105B02BF}"/>
            </a:ext>
          </a:extLst>
        </xdr:cNvPr>
        <xdr:cNvSpPr txBox="1"/>
      </xdr:nvSpPr>
      <xdr:spPr>
        <a:xfrm>
          <a:off x="27330400" y="609600"/>
          <a:ext cx="4140200" cy="2743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AVG RENTAL</a:t>
          </a:r>
          <a:r>
            <a:rPr lang="en-US" sz="1100" baseline="0"/>
            <a:t> RATE AND AVG RENTAL DURATION IN EACH COUNTRY QUERY</a:t>
          </a:r>
        </a:p>
        <a:p>
          <a:endParaRPr lang="en-US" sz="1100" baseline="0"/>
        </a:p>
        <a:p>
          <a:r>
            <a:rPr lang="en-US"/>
            <a:t>SELECT A.country, AVG(G.rental_rate) AS avg_rental_rate, AVG(G.rental_duration) AS avg_rental_duration</a:t>
          </a:r>
        </a:p>
        <a:p>
          <a:r>
            <a:rPr lang="en-US"/>
            <a:t>FROM country A</a:t>
          </a:r>
        </a:p>
        <a:p>
          <a:r>
            <a:rPr lang="en-US"/>
            <a:t>INNER JOIN city B on A.country_id = B.country_ID</a:t>
          </a:r>
        </a:p>
        <a:p>
          <a:r>
            <a:rPr lang="en-US"/>
            <a:t>INNER JOIN address C on B.city_id = C.city_id</a:t>
          </a:r>
        </a:p>
        <a:p>
          <a:r>
            <a:rPr lang="en-US"/>
            <a:t>INNER JOIN customer D on C.address_id = D.address_id</a:t>
          </a:r>
        </a:p>
        <a:p>
          <a:r>
            <a:rPr lang="en-US"/>
            <a:t>INNER JOIN rental E on D.customer_id = E.customer_id</a:t>
          </a:r>
        </a:p>
        <a:p>
          <a:r>
            <a:rPr lang="en-US"/>
            <a:t>INNER JOIN inventory F on E.inventory_id = F.inventory_id</a:t>
          </a:r>
        </a:p>
        <a:p>
          <a:r>
            <a:rPr lang="en-US"/>
            <a:t>INNER JOIN film G on F.film_id = G.film_id</a:t>
          </a:r>
        </a:p>
        <a:p>
          <a:r>
            <a:rPr lang="en-US"/>
            <a:t>GROUP BY A.country</a:t>
          </a:r>
        </a:p>
        <a:p>
          <a:r>
            <a:rPr lang="en-US"/>
            <a:t>ORDER BY A.country ASC; </a:t>
          </a:r>
          <a:br>
            <a:rPr lang="en-US"/>
          </a:br>
          <a:br>
            <a:rPr lang="en-US"/>
          </a:br>
          <a:br>
            <a:rPr lang="en-US"/>
          </a:br>
          <a:endParaRPr lang="en-US" sz="1100"/>
        </a:p>
      </xdr:txBody>
    </xdr:sp>
    <xdr:clientData/>
  </xdr:oneCellAnchor>
  <xdr:twoCellAnchor>
    <xdr:from>
      <xdr:col>21</xdr:col>
      <xdr:colOff>558800</xdr:colOff>
      <xdr:row>3</xdr:row>
      <xdr:rowOff>25400</xdr:rowOff>
    </xdr:from>
    <xdr:to>
      <xdr:col>25</xdr:col>
      <xdr:colOff>215900</xdr:colOff>
      <xdr:row>130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66DABD8-F1AA-4342-8DC8-C4A16B6B4DA7}"/>
            </a:ext>
          </a:extLst>
        </xdr:cNvPr>
        <xdr:cNvSpPr/>
      </xdr:nvSpPr>
      <xdr:spPr>
        <a:xfrm>
          <a:off x="27076400" y="431800"/>
          <a:ext cx="5029200" cy="257810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27</xdr:col>
      <xdr:colOff>63500</xdr:colOff>
      <xdr:row>2</xdr:row>
      <xdr:rowOff>63500</xdr:rowOff>
    </xdr:from>
    <xdr:ext cx="4140200" cy="27432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24BCBA1-BD5A-C541-9DEA-3A8A691708FD}"/>
            </a:ext>
          </a:extLst>
        </xdr:cNvPr>
        <xdr:cNvSpPr txBox="1"/>
      </xdr:nvSpPr>
      <xdr:spPr>
        <a:xfrm>
          <a:off x="29235400" y="469900"/>
          <a:ext cx="4140200" cy="2743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TOP MOVIES BY GENRE IN EACH</a:t>
          </a:r>
          <a:r>
            <a:rPr lang="en-US" sz="1100" baseline="0"/>
            <a:t> TOP COUNTRY</a:t>
          </a:r>
        </a:p>
        <a:p>
          <a:endParaRPr lang="en-US" sz="1100" baseline="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A.country, G.title, SUM(H.amount) AS revenue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country A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city B on A.country_id = B.country_ID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address C on B.city_id = C.city_id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customer D on C.address_id = D.address_id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rental E on D.customer_id = E.customer_id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inventory F on E.inventory_id = F.inventory_id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film G on F.film_id = G.film_id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INNER JOIN payment H on E.rental_id = H.rental_id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A.country IN ('India', 'China', 'United States’)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A.country, G.title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SUM(h.amount) DESC</a:t>
          </a:r>
        </a:p>
        <a:p>
          <a:br>
            <a:rPr lang="en-US"/>
          </a:br>
          <a:br>
            <a:rPr lang="en-US"/>
          </a:br>
          <a:br>
            <a:rPr lang="en-US"/>
          </a:br>
          <a:endParaRPr lang="en-US" sz="1100"/>
        </a:p>
      </xdr:txBody>
    </xdr:sp>
    <xdr:clientData/>
  </xdr:oneCellAnchor>
  <xdr:twoCellAnchor>
    <xdr:from>
      <xdr:col>26</xdr:col>
      <xdr:colOff>571500</xdr:colOff>
      <xdr:row>1</xdr:row>
      <xdr:rowOff>165100</xdr:rowOff>
    </xdr:from>
    <xdr:to>
      <xdr:col>31</xdr:col>
      <xdr:colOff>393700</xdr:colOff>
      <xdr:row>29</xdr:row>
      <xdr:rowOff>38100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E1E633B-300F-6343-A8EC-2F4F99138A62}"/>
            </a:ext>
          </a:extLst>
        </xdr:cNvPr>
        <xdr:cNvSpPr/>
      </xdr:nvSpPr>
      <xdr:spPr>
        <a:xfrm>
          <a:off x="28917900" y="368300"/>
          <a:ext cx="4648200" cy="55626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25400</xdr:rowOff>
    </xdr:from>
    <xdr:ext cx="3708400" cy="4381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5B37C3-397C-8F4D-94BD-67713FFD24AC}"/>
            </a:ext>
          </a:extLst>
        </xdr:cNvPr>
        <xdr:cNvSpPr txBox="1"/>
      </xdr:nvSpPr>
      <xdr:spPr>
        <a:xfrm>
          <a:off x="863600" y="431800"/>
          <a:ext cx="3708400" cy="4381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>
              <a:effectLst/>
            </a:rPr>
            <a:t>Top 10 customers</a:t>
          </a:r>
          <a:endParaRPr lang="en-US" b="1"/>
        </a:p>
        <a:p>
          <a:r>
            <a:rPr lang="en-US" b="1"/>
            <a:t>QUERY: </a:t>
          </a:r>
        </a:p>
        <a:p>
          <a:endParaRPr lang="en-US" b="1"/>
        </a:p>
        <a:p>
          <a:r>
            <a:rPr lang="en-US" b="0"/>
            <a:t>SELECT B.customer_id,</a:t>
          </a:r>
        </a:p>
        <a:p>
          <a:r>
            <a:rPr lang="en-US" b="0"/>
            <a:t>	   B.first_name,</a:t>
          </a:r>
        </a:p>
        <a:p>
          <a:r>
            <a:rPr lang="en-US" b="0"/>
            <a:t>	   B.last_name,</a:t>
          </a:r>
        </a:p>
        <a:p>
          <a:r>
            <a:rPr lang="en-US" b="0"/>
            <a:t>	   D.city,</a:t>
          </a:r>
        </a:p>
        <a:p>
          <a:r>
            <a:rPr lang="en-US" b="0"/>
            <a:t>	   E.country,</a:t>
          </a:r>
        </a:p>
        <a:p>
          <a:r>
            <a:rPr lang="en-US" b="0"/>
            <a:t>	   SUM(amount) total_amount_paid</a:t>
          </a:r>
        </a:p>
        <a:p>
          <a:r>
            <a:rPr lang="en-US" b="0"/>
            <a:t>FROM payment A</a:t>
          </a:r>
        </a:p>
        <a:p>
          <a:r>
            <a:rPr lang="en-US" b="0"/>
            <a:t>	JOIN customer B ON A.customer_id = B.customer_id</a:t>
          </a:r>
        </a:p>
        <a:p>
          <a:r>
            <a:rPr lang="en-US" b="0"/>
            <a:t>	JOIN address C ON B.address_id = C.address_id</a:t>
          </a:r>
        </a:p>
        <a:p>
          <a:r>
            <a:rPr lang="en-US" b="0"/>
            <a:t>	JOIN city D ON C.city_id = D.city_id</a:t>
          </a:r>
        </a:p>
        <a:p>
          <a:r>
            <a:rPr lang="en-US" b="0"/>
            <a:t>	JOIN country E ON D.country_id = E.country_id</a:t>
          </a:r>
        </a:p>
        <a:p>
          <a:r>
            <a:rPr lang="en-US" b="0"/>
            <a:t>GROUP BY B.customer_id, </a:t>
          </a:r>
        </a:p>
        <a:p>
          <a:r>
            <a:rPr lang="en-US" b="0"/>
            <a:t>	 B.first_name, </a:t>
          </a:r>
        </a:p>
        <a:p>
          <a:r>
            <a:rPr lang="en-US" b="0"/>
            <a:t>	 B.last_name, </a:t>
          </a:r>
        </a:p>
        <a:p>
          <a:r>
            <a:rPr lang="en-US" b="0"/>
            <a:t>	 D.city, </a:t>
          </a:r>
        </a:p>
        <a:p>
          <a:r>
            <a:rPr lang="en-US" b="0"/>
            <a:t>	 E.country</a:t>
          </a:r>
        </a:p>
        <a:p>
          <a:r>
            <a:rPr lang="en-US" b="0"/>
            <a:t>ORDER BY total_amount_paid DESC</a:t>
          </a:r>
        </a:p>
        <a:p>
          <a:r>
            <a:rPr lang="en-US" b="0"/>
            <a:t>LIMIT 10</a:t>
          </a:r>
          <a:endParaRPr lang="en-US" sz="1100"/>
        </a:p>
      </xdr:txBody>
    </xdr:sp>
    <xdr:clientData/>
  </xdr:oneCellAnchor>
  <xdr:twoCellAnchor>
    <xdr:from>
      <xdr:col>0</xdr:col>
      <xdr:colOff>711200</xdr:colOff>
      <xdr:row>1</xdr:row>
      <xdr:rowOff>114300</xdr:rowOff>
    </xdr:from>
    <xdr:to>
      <xdr:col>7</xdr:col>
      <xdr:colOff>190500</xdr:colOff>
      <xdr:row>37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C739993-09BD-EE4D-AF76-D05FF9B30F46}"/>
            </a:ext>
          </a:extLst>
        </xdr:cNvPr>
        <xdr:cNvSpPr/>
      </xdr:nvSpPr>
      <xdr:spPr>
        <a:xfrm>
          <a:off x="711200" y="317500"/>
          <a:ext cx="6184900" cy="72263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25400</xdr:colOff>
      <xdr:row>1</xdr:row>
      <xdr:rowOff>152400</xdr:rowOff>
    </xdr:from>
    <xdr:ext cx="3708400" cy="2476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03442D-91F7-D14E-8D08-24955150F9F0}"/>
            </a:ext>
          </a:extLst>
        </xdr:cNvPr>
        <xdr:cNvSpPr txBox="1"/>
      </xdr:nvSpPr>
      <xdr:spPr>
        <a:xfrm>
          <a:off x="8140700" y="355600"/>
          <a:ext cx="3708400" cy="2476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>
              <a:effectLst/>
            </a:rPr>
            <a:t>Avg Amount Paid</a:t>
          </a:r>
          <a:r>
            <a:rPr lang="en-US" b="1" baseline="0">
              <a:effectLst/>
            </a:rPr>
            <a:t> (per rental) for Top Three Customers</a:t>
          </a:r>
          <a:endParaRPr lang="en-US" b="1"/>
        </a:p>
        <a:p>
          <a:r>
            <a:rPr lang="en-US" b="1"/>
            <a:t>QUERY: </a:t>
          </a:r>
        </a:p>
        <a:p>
          <a:endParaRPr lang="en-US" b="1"/>
        </a:p>
        <a:p>
          <a:r>
            <a:rPr lang="en-US" b="0"/>
            <a:t>SELECT B.customer_id, B.first_name, B.last_name, D.city, E.country, AVG(a.amount) AS avg_amount_paid</a:t>
          </a:r>
        </a:p>
        <a:p>
          <a:r>
            <a:rPr lang="en-US" b="0"/>
            <a:t>FROM payment A</a:t>
          </a:r>
        </a:p>
        <a:p>
          <a:r>
            <a:rPr lang="en-US" b="0"/>
            <a:t>    JOIN customer B ON A.customer_id = B.customer_id</a:t>
          </a:r>
        </a:p>
        <a:p>
          <a:r>
            <a:rPr lang="en-US" b="0"/>
            <a:t>    JOIN address C ON B.address_id = C.address_id</a:t>
          </a:r>
        </a:p>
        <a:p>
          <a:r>
            <a:rPr lang="en-US" b="0"/>
            <a:t>    JOIN city D ON C.city_id = D.city_id</a:t>
          </a:r>
        </a:p>
        <a:p>
          <a:r>
            <a:rPr lang="en-US" b="0"/>
            <a:t>    JOIN country E ON D.country_id = E.country_id</a:t>
          </a:r>
        </a:p>
        <a:p>
          <a:r>
            <a:rPr lang="en-US" b="0"/>
            <a:t>WHERE B.customer_id IN ('148', '526', '178')</a:t>
          </a:r>
        </a:p>
        <a:p>
          <a:r>
            <a:rPr lang="en-US" b="0"/>
            <a:t>GROUP BY B.customer_id, D.city, E.country</a:t>
          </a:r>
        </a:p>
        <a:p>
          <a:r>
            <a:rPr lang="en-US" b="0"/>
            <a:t>ORDER BY avg_amount_paid DESC;</a:t>
          </a:r>
          <a:endParaRPr lang="en-US" sz="1100"/>
        </a:p>
      </xdr:txBody>
    </xdr:sp>
    <xdr:clientData/>
  </xdr:oneCellAnchor>
  <xdr:twoCellAnchor>
    <xdr:from>
      <xdr:col>8</xdr:col>
      <xdr:colOff>635000</xdr:colOff>
      <xdr:row>1</xdr:row>
      <xdr:rowOff>38100</xdr:rowOff>
    </xdr:from>
    <xdr:to>
      <xdr:col>15</xdr:col>
      <xdr:colOff>152400</xdr:colOff>
      <xdr:row>20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B078F1-BFC4-3746-A910-A77B84E4610F}"/>
            </a:ext>
          </a:extLst>
        </xdr:cNvPr>
        <xdr:cNvSpPr/>
      </xdr:nvSpPr>
      <xdr:spPr>
        <a:xfrm>
          <a:off x="7988300" y="241300"/>
          <a:ext cx="6045200" cy="3848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25400</xdr:colOff>
      <xdr:row>22</xdr:row>
      <xdr:rowOff>152400</xdr:rowOff>
    </xdr:from>
    <xdr:ext cx="3708400" cy="2476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27505D-1563-4C43-BA99-34F5A966C99F}"/>
            </a:ext>
          </a:extLst>
        </xdr:cNvPr>
        <xdr:cNvSpPr txBox="1"/>
      </xdr:nvSpPr>
      <xdr:spPr>
        <a:xfrm>
          <a:off x="8140700" y="355600"/>
          <a:ext cx="3708400" cy="2476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>
              <a:effectLst/>
            </a:rPr>
            <a:t>Last Payment Date</a:t>
          </a:r>
          <a:r>
            <a:rPr lang="en-US" b="1" baseline="0">
              <a:effectLst/>
            </a:rPr>
            <a:t> for Top Three Customers</a:t>
          </a:r>
          <a:endParaRPr lang="en-US" b="1"/>
        </a:p>
        <a:p>
          <a:r>
            <a:rPr lang="en-US" b="1"/>
            <a:t>QUERY: </a:t>
          </a:r>
        </a:p>
        <a:p>
          <a:endParaRPr lang="en-US" b="1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B.customer_id, B.first_name, B.last_name, D.city, E.country, A.payment_date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payment A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JOIN customer B ON A.customer_id = B.customer_id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JOIN address C ON B.address_id = C.address_id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JOIN city D ON C.city_id = D.city_id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JOIN country E ON D.country_id = E.country_id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B.customer_id IN ('148', '526', '178')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B.customer_id, D.city, E.country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payment_date DESC;</a:t>
          </a:r>
        </a:p>
      </xdr:txBody>
    </xdr:sp>
    <xdr:clientData/>
  </xdr:oneCellAnchor>
  <xdr:twoCellAnchor>
    <xdr:from>
      <xdr:col>8</xdr:col>
      <xdr:colOff>635000</xdr:colOff>
      <xdr:row>22</xdr:row>
      <xdr:rowOff>38100</xdr:rowOff>
    </xdr:from>
    <xdr:to>
      <xdr:col>15</xdr:col>
      <xdr:colOff>152400</xdr:colOff>
      <xdr:row>41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FBA18CC-3CFD-0544-A456-58C310934555}"/>
            </a:ext>
          </a:extLst>
        </xdr:cNvPr>
        <xdr:cNvSpPr/>
      </xdr:nvSpPr>
      <xdr:spPr>
        <a:xfrm>
          <a:off x="7988300" y="241300"/>
          <a:ext cx="6045200" cy="38481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25400</xdr:colOff>
      <xdr:row>1</xdr:row>
      <xdr:rowOff>152400</xdr:rowOff>
    </xdr:from>
    <xdr:ext cx="3708400" cy="2476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801E135-3D5A-994D-9E4D-7D9BFB573817}"/>
            </a:ext>
          </a:extLst>
        </xdr:cNvPr>
        <xdr:cNvSpPr txBox="1"/>
      </xdr:nvSpPr>
      <xdr:spPr>
        <a:xfrm>
          <a:off x="8140700" y="355600"/>
          <a:ext cx="3708400" cy="2476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>
              <a:effectLst/>
            </a:rPr>
            <a:t>Avg Amount Paid</a:t>
          </a:r>
          <a:r>
            <a:rPr lang="en-US" b="1" baseline="0">
              <a:effectLst/>
            </a:rPr>
            <a:t> (per rental) for Top Three Customers</a:t>
          </a:r>
          <a:endParaRPr lang="en-US" b="1"/>
        </a:p>
        <a:p>
          <a:r>
            <a:rPr lang="en-US" b="1"/>
            <a:t>QUERY: </a:t>
          </a:r>
        </a:p>
        <a:p>
          <a:endParaRPr lang="en-US" b="1"/>
        </a:p>
        <a:p>
          <a:r>
            <a:rPr lang="en-US" b="0"/>
            <a:t>SELECT B.customer_id, B.first_name, B.last_name, D.city, E.country, AVG(a.amount) AS avg_amount_paid</a:t>
          </a:r>
        </a:p>
        <a:p>
          <a:r>
            <a:rPr lang="en-US" b="0"/>
            <a:t>FROM payment A</a:t>
          </a:r>
        </a:p>
        <a:p>
          <a:r>
            <a:rPr lang="en-US" b="0"/>
            <a:t>    JOIN customer B ON A.customer_id = B.customer_id</a:t>
          </a:r>
        </a:p>
        <a:p>
          <a:r>
            <a:rPr lang="en-US" b="0"/>
            <a:t>    JOIN address C ON B.address_id = C.address_id</a:t>
          </a:r>
        </a:p>
        <a:p>
          <a:r>
            <a:rPr lang="en-US" b="0"/>
            <a:t>    JOIN city D ON C.city_id = D.city_id</a:t>
          </a:r>
        </a:p>
        <a:p>
          <a:r>
            <a:rPr lang="en-US" b="0"/>
            <a:t>    JOIN country E ON D.country_id = E.country_id</a:t>
          </a:r>
        </a:p>
        <a:p>
          <a:r>
            <a:rPr lang="en-US" b="0"/>
            <a:t>WHERE B.customer_id IN ('148', '526', '178')</a:t>
          </a:r>
        </a:p>
        <a:p>
          <a:r>
            <a:rPr lang="en-US" b="0"/>
            <a:t>GROUP BY B.customer_id, D.city, E.country</a:t>
          </a:r>
        </a:p>
        <a:p>
          <a:r>
            <a:rPr lang="en-US" b="0"/>
            <a:t>ORDER BY avg_amount_paid DESC;</a:t>
          </a:r>
          <a:endParaRPr lang="en-US" sz="1100"/>
        </a:p>
      </xdr:txBody>
    </xdr:sp>
    <xdr:clientData/>
  </xdr:oneCellAnchor>
  <xdr:twoCellAnchor>
    <xdr:from>
      <xdr:col>17</xdr:col>
      <xdr:colOff>571500</xdr:colOff>
      <xdr:row>1</xdr:row>
      <xdr:rowOff>12700</xdr:rowOff>
    </xdr:from>
    <xdr:to>
      <xdr:col>25</xdr:col>
      <xdr:colOff>12700</xdr:colOff>
      <xdr:row>22</xdr:row>
      <xdr:rowOff>50800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861A914-7774-4E47-B80A-A91BBA9B8D3D}"/>
            </a:ext>
          </a:extLst>
        </xdr:cNvPr>
        <xdr:cNvSpPr/>
      </xdr:nvSpPr>
      <xdr:spPr>
        <a:xfrm>
          <a:off x="16103600" y="215900"/>
          <a:ext cx="6045200" cy="43053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25400</xdr:colOff>
      <xdr:row>24</xdr:row>
      <xdr:rowOff>152400</xdr:rowOff>
    </xdr:from>
    <xdr:ext cx="3708400" cy="24765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C925C65-F405-8C42-A737-BE8984306DE1}"/>
            </a:ext>
          </a:extLst>
        </xdr:cNvPr>
        <xdr:cNvSpPr txBox="1"/>
      </xdr:nvSpPr>
      <xdr:spPr>
        <a:xfrm>
          <a:off x="16383000" y="355600"/>
          <a:ext cx="3708400" cy="2476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/>
            <a:t>Top Genres for Top Customers</a:t>
          </a:r>
          <a:br>
            <a:rPr lang="en-US" b="1"/>
          </a:br>
          <a:r>
            <a:rPr lang="en-US" b="1"/>
            <a:t>QUERY: 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B.customer_id, F.name AS genre,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COUNT (C.rental_id) AS rental_count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payment A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JOIN customer B ON A.customer_id = B.customer_id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JOIN rental C on A.rental_id = C.rental_ID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JOIN inventory D on C.inventory_id = D.inventory_id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JOIN film_category E on D.film_id = E.film_id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JOIN category F on E.category_id = F.category_id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B.customer_id IN ('148', '526', '178')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 BY B.customer_id, F.name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 BY COUNT(C.rental_id) DESC</a:t>
          </a:r>
        </a:p>
      </xdr:txBody>
    </xdr:sp>
    <xdr:clientData/>
  </xdr:oneCellAnchor>
  <xdr:twoCellAnchor>
    <xdr:from>
      <xdr:col>17</xdr:col>
      <xdr:colOff>571500</xdr:colOff>
      <xdr:row>24</xdr:row>
      <xdr:rowOff>12700</xdr:rowOff>
    </xdr:from>
    <xdr:to>
      <xdr:col>21</xdr:col>
      <xdr:colOff>749300</xdr:colOff>
      <xdr:row>52</xdr:row>
      <xdr:rowOff>38100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B1332F-6F99-214B-B085-07CEB9C18542}"/>
            </a:ext>
          </a:extLst>
        </xdr:cNvPr>
        <xdr:cNvSpPr/>
      </xdr:nvSpPr>
      <xdr:spPr>
        <a:xfrm>
          <a:off x="16103600" y="4889500"/>
          <a:ext cx="4292600" cy="57150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0330E73-95B3-9A4C-BC35-AF1C5FF9F865}">
  <we:reference id="wa200001584" version="2.8.1.5" store="en-US" storeType="OMEX"/>
  <we:alternateReferences>
    <we:reference id="wa200001584" version="2.8.1.5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6E03-0D76-854C-A812-34D298B60099}">
  <dimension ref="B2:I21"/>
  <sheetViews>
    <sheetView workbookViewId="0">
      <selection activeCell="M10" sqref="M10"/>
    </sheetView>
  </sheetViews>
  <sheetFormatPr baseColWidth="10" defaultRowHeight="16" x14ac:dyDescent="0.2"/>
  <cols>
    <col min="7" max="7" width="16" bestFit="1" customWidth="1"/>
    <col min="8" max="8" width="10.83203125" style="3"/>
  </cols>
  <sheetData>
    <row r="2" spans="2:9" x14ac:dyDescent="0.2">
      <c r="B2" s="20" t="s">
        <v>284</v>
      </c>
      <c r="C2" s="20"/>
      <c r="D2" s="20"/>
      <c r="E2" s="20"/>
      <c r="F2" s="20"/>
      <c r="G2" s="20"/>
      <c r="H2" s="20"/>
      <c r="I2" s="20"/>
    </row>
    <row r="5" spans="2:9" x14ac:dyDescent="0.2">
      <c r="G5" s="1" t="s">
        <v>0</v>
      </c>
    </row>
    <row r="6" spans="2:9" x14ac:dyDescent="0.2">
      <c r="G6" t="s">
        <v>2</v>
      </c>
      <c r="H6" s="4">
        <v>0.99</v>
      </c>
    </row>
    <row r="7" spans="2:9" x14ac:dyDescent="0.2">
      <c r="G7" t="s">
        <v>3</v>
      </c>
      <c r="H7" s="4">
        <v>4.99</v>
      </c>
    </row>
    <row r="8" spans="2:9" x14ac:dyDescent="0.2">
      <c r="G8" t="s">
        <v>4</v>
      </c>
      <c r="H8" s="4">
        <v>2.98</v>
      </c>
    </row>
    <row r="9" spans="2:9" x14ac:dyDescent="0.2">
      <c r="G9" t="s">
        <v>283</v>
      </c>
      <c r="H9" s="4">
        <v>2.99</v>
      </c>
    </row>
    <row r="11" spans="2:9" x14ac:dyDescent="0.2">
      <c r="G11" t="s">
        <v>1</v>
      </c>
      <c r="H11" s="4">
        <v>9.99</v>
      </c>
    </row>
    <row r="12" spans="2:9" x14ac:dyDescent="0.2">
      <c r="G12" t="s">
        <v>5</v>
      </c>
      <c r="H12" s="4">
        <v>29.99</v>
      </c>
    </row>
    <row r="13" spans="2:9" x14ac:dyDescent="0.2">
      <c r="G13" t="s">
        <v>6</v>
      </c>
      <c r="H13" s="4">
        <v>19.98</v>
      </c>
    </row>
    <row r="15" spans="2:9" x14ac:dyDescent="0.2">
      <c r="G15" t="s">
        <v>7</v>
      </c>
      <c r="H15" s="5" t="s">
        <v>13</v>
      </c>
    </row>
    <row r="16" spans="2:9" x14ac:dyDescent="0.2">
      <c r="G16" t="s">
        <v>8</v>
      </c>
      <c r="H16" s="5" t="s">
        <v>14</v>
      </c>
    </row>
    <row r="17" spans="7:8" x14ac:dyDescent="0.2">
      <c r="G17" t="s">
        <v>9</v>
      </c>
      <c r="H17" s="5" t="s">
        <v>15</v>
      </c>
    </row>
    <row r="18" spans="7:8" x14ac:dyDescent="0.2">
      <c r="H18" s="5"/>
    </row>
    <row r="19" spans="7:8" x14ac:dyDescent="0.2">
      <c r="G19" t="s">
        <v>10</v>
      </c>
      <c r="H19" s="5" t="s">
        <v>16</v>
      </c>
    </row>
    <row r="20" spans="7:8" x14ac:dyDescent="0.2">
      <c r="G20" t="s">
        <v>11</v>
      </c>
      <c r="H20" s="5" t="s">
        <v>17</v>
      </c>
    </row>
    <row r="21" spans="7:8" x14ac:dyDescent="0.2">
      <c r="G21" t="s">
        <v>12</v>
      </c>
      <c r="H21" s="5" t="s">
        <v>18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352F-D5B1-E946-9A78-E26CC869904A}">
  <dimension ref="B17:X39"/>
  <sheetViews>
    <sheetView workbookViewId="0">
      <selection activeCell="AC2" sqref="AC2:AG130"/>
    </sheetView>
  </sheetViews>
  <sheetFormatPr baseColWidth="10" defaultRowHeight="16" x14ac:dyDescent="0.2"/>
  <cols>
    <col min="2" max="2" width="17" bestFit="1" customWidth="1"/>
    <col min="3" max="3" width="17.83203125" bestFit="1" customWidth="1"/>
    <col min="8" max="8" width="17" bestFit="1" customWidth="1"/>
    <col min="9" max="9" width="12.5" bestFit="1" customWidth="1"/>
    <col min="10" max="10" width="17.83203125" bestFit="1" customWidth="1"/>
    <col min="14" max="14" width="13.5" bestFit="1" customWidth="1"/>
    <col min="15" max="15" width="12" bestFit="1" customWidth="1"/>
    <col min="16" max="16" width="11.33203125" bestFit="1" customWidth="1"/>
    <col min="17" max="17" width="12" customWidth="1"/>
    <col min="18" max="18" width="12.33203125" bestFit="1" customWidth="1"/>
    <col min="19" max="19" width="20.5" bestFit="1" customWidth="1"/>
    <col min="30" max="30" width="18.33203125" customWidth="1"/>
    <col min="31" max="31" width="18.5" customWidth="1"/>
    <col min="32" max="32" width="22.83203125" bestFit="1" customWidth="1"/>
  </cols>
  <sheetData>
    <row r="17" spans="2:24" x14ac:dyDescent="0.2">
      <c r="B17" s="7" t="s">
        <v>19</v>
      </c>
    </row>
    <row r="18" spans="2:24" x14ac:dyDescent="0.2">
      <c r="B18" s="6" t="s">
        <v>20</v>
      </c>
      <c r="C18" s="6" t="s">
        <v>21</v>
      </c>
    </row>
    <row r="19" spans="2:24" x14ac:dyDescent="0.2">
      <c r="B19" t="s">
        <v>22</v>
      </c>
      <c r="C19">
        <v>60</v>
      </c>
      <c r="V19" s="1"/>
    </row>
    <row r="20" spans="2:24" x14ac:dyDescent="0.2">
      <c r="B20" t="s">
        <v>23</v>
      </c>
      <c r="C20">
        <v>53</v>
      </c>
      <c r="V20" s="6"/>
      <c r="W20" s="6"/>
      <c r="X20" s="6"/>
    </row>
    <row r="21" spans="2:24" x14ac:dyDescent="0.2">
      <c r="B21" t="s">
        <v>24</v>
      </c>
      <c r="C21">
        <v>36</v>
      </c>
    </row>
    <row r="22" spans="2:24" x14ac:dyDescent="0.2">
      <c r="B22" t="s">
        <v>25</v>
      </c>
      <c r="C22">
        <v>31</v>
      </c>
    </row>
    <row r="23" spans="2:24" x14ac:dyDescent="0.2">
      <c r="B23" t="s">
        <v>26</v>
      </c>
      <c r="C23">
        <v>30</v>
      </c>
    </row>
    <row r="24" spans="2:24" x14ac:dyDescent="0.2">
      <c r="B24" t="s">
        <v>27</v>
      </c>
      <c r="C24">
        <v>28</v>
      </c>
      <c r="H24" s="1" t="s">
        <v>19</v>
      </c>
    </row>
    <row r="25" spans="2:24" x14ac:dyDescent="0.2">
      <c r="B25" t="s">
        <v>28</v>
      </c>
      <c r="C25">
        <v>28</v>
      </c>
      <c r="H25" s="6" t="s">
        <v>20</v>
      </c>
      <c r="I25" s="6" t="s">
        <v>32</v>
      </c>
      <c r="J25" s="6" t="s">
        <v>21</v>
      </c>
    </row>
    <row r="26" spans="2:24" x14ac:dyDescent="0.2">
      <c r="B26" t="s">
        <v>29</v>
      </c>
      <c r="C26">
        <v>20</v>
      </c>
      <c r="H26" t="s">
        <v>24</v>
      </c>
      <c r="I26" t="s">
        <v>33</v>
      </c>
      <c r="J26">
        <v>2</v>
      </c>
    </row>
    <row r="27" spans="2:24" x14ac:dyDescent="0.2">
      <c r="B27" t="s">
        <v>30</v>
      </c>
      <c r="C27">
        <v>15</v>
      </c>
      <c r="H27" t="s">
        <v>26</v>
      </c>
      <c r="I27" t="s">
        <v>34</v>
      </c>
      <c r="J27">
        <v>1</v>
      </c>
    </row>
    <row r="28" spans="2:24" x14ac:dyDescent="0.2">
      <c r="B28" t="s">
        <v>31</v>
      </c>
      <c r="C28">
        <v>14</v>
      </c>
      <c r="H28" t="s">
        <v>24</v>
      </c>
      <c r="I28" t="s">
        <v>35</v>
      </c>
      <c r="J28">
        <v>1</v>
      </c>
    </row>
    <row r="29" spans="2:24" x14ac:dyDescent="0.2">
      <c r="H29" t="s">
        <v>25</v>
      </c>
      <c r="I29" t="s">
        <v>36</v>
      </c>
      <c r="J29">
        <v>1</v>
      </c>
    </row>
    <row r="30" spans="2:24" x14ac:dyDescent="0.2">
      <c r="H30" t="s">
        <v>22</v>
      </c>
      <c r="I30" t="s">
        <v>37</v>
      </c>
      <c r="J30">
        <v>1</v>
      </c>
    </row>
    <row r="31" spans="2:24" x14ac:dyDescent="0.2">
      <c r="H31" t="s">
        <v>23</v>
      </c>
      <c r="I31" t="s">
        <v>38</v>
      </c>
      <c r="J31">
        <v>1</v>
      </c>
    </row>
    <row r="32" spans="2:24" x14ac:dyDescent="0.2">
      <c r="H32" t="s">
        <v>27</v>
      </c>
      <c r="I32" t="s">
        <v>39</v>
      </c>
      <c r="J32">
        <v>1</v>
      </c>
    </row>
    <row r="33" spans="8:20" x14ac:dyDescent="0.2">
      <c r="H33" t="s">
        <v>28</v>
      </c>
      <c r="I33" t="s">
        <v>40</v>
      </c>
      <c r="J33">
        <v>1</v>
      </c>
      <c r="N33" s="7" t="s">
        <v>19</v>
      </c>
    </row>
    <row r="34" spans="8:20" x14ac:dyDescent="0.2">
      <c r="H34" t="s">
        <v>23</v>
      </c>
      <c r="I34" t="s">
        <v>41</v>
      </c>
      <c r="J34">
        <v>1</v>
      </c>
      <c r="N34" s="6" t="s">
        <v>42</v>
      </c>
      <c r="O34" s="6" t="s">
        <v>43</v>
      </c>
      <c r="P34" s="6" t="s">
        <v>44</v>
      </c>
      <c r="Q34" s="6" t="s">
        <v>32</v>
      </c>
      <c r="R34" s="6" t="s">
        <v>20</v>
      </c>
      <c r="S34" s="6" t="s">
        <v>45</v>
      </c>
      <c r="T34" s="6"/>
    </row>
    <row r="35" spans="8:20" x14ac:dyDescent="0.2">
      <c r="N35" s="8">
        <v>225</v>
      </c>
      <c r="O35" t="s">
        <v>46</v>
      </c>
      <c r="P35" t="s">
        <v>47</v>
      </c>
      <c r="Q35" t="s">
        <v>37</v>
      </c>
      <c r="R35" t="s">
        <v>22</v>
      </c>
      <c r="S35" s="9">
        <v>111.76</v>
      </c>
    </row>
    <row r="36" spans="8:20" x14ac:dyDescent="0.2">
      <c r="N36">
        <v>424</v>
      </c>
      <c r="O36" t="s">
        <v>48</v>
      </c>
      <c r="P36" t="s">
        <v>49</v>
      </c>
      <c r="Q36" t="s">
        <v>38</v>
      </c>
      <c r="R36" t="s">
        <v>23</v>
      </c>
      <c r="S36" s="9">
        <v>109.71</v>
      </c>
    </row>
    <row r="37" spans="8:20" x14ac:dyDescent="0.2">
      <c r="N37">
        <v>240</v>
      </c>
      <c r="O37" t="s">
        <v>50</v>
      </c>
      <c r="P37" t="s">
        <v>51</v>
      </c>
      <c r="Q37" t="s">
        <v>36</v>
      </c>
      <c r="R37" t="s">
        <v>25</v>
      </c>
      <c r="S37" s="9">
        <v>106.77</v>
      </c>
    </row>
    <row r="38" spans="8:20" x14ac:dyDescent="0.2">
      <c r="N38">
        <v>486</v>
      </c>
      <c r="O38" t="s">
        <v>52</v>
      </c>
      <c r="P38" t="s">
        <v>53</v>
      </c>
      <c r="Q38" t="s">
        <v>34</v>
      </c>
      <c r="R38" t="s">
        <v>26</v>
      </c>
      <c r="S38" s="9">
        <v>100.77</v>
      </c>
    </row>
    <row r="39" spans="8:20" x14ac:dyDescent="0.2">
      <c r="N39">
        <v>537</v>
      </c>
      <c r="O39" t="s">
        <v>54</v>
      </c>
      <c r="P39" t="s">
        <v>55</v>
      </c>
      <c r="Q39" t="s">
        <v>33</v>
      </c>
      <c r="R39" t="s">
        <v>24</v>
      </c>
      <c r="S39" s="9">
        <v>98.76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98E1-69CB-2B4B-8260-1B17264101B5}">
  <dimension ref="G3:Z44"/>
  <sheetViews>
    <sheetView topLeftCell="P1" workbookViewId="0">
      <selection activeCell="AB36" sqref="AB36"/>
    </sheetView>
  </sheetViews>
  <sheetFormatPr baseColWidth="10" defaultRowHeight="16" x14ac:dyDescent="0.2"/>
  <cols>
    <col min="2" max="2" width="15.83203125" bestFit="1" customWidth="1"/>
    <col min="7" max="7" width="17" bestFit="1" customWidth="1"/>
    <col min="8" max="8" width="10.83203125" style="9"/>
    <col min="15" max="15" width="19.6640625" bestFit="1" customWidth="1"/>
    <col min="16" max="16" width="15.5" bestFit="1" customWidth="1"/>
    <col min="17" max="17" width="19.6640625" bestFit="1" customWidth="1"/>
    <col min="18" max="18" width="16.33203125" bestFit="1" customWidth="1"/>
    <col min="27" max="27" width="14.1640625" bestFit="1" customWidth="1"/>
  </cols>
  <sheetData>
    <row r="3" spans="7:26" x14ac:dyDescent="0.2">
      <c r="G3" s="1" t="s">
        <v>19</v>
      </c>
      <c r="O3" s="1" t="s">
        <v>19</v>
      </c>
      <c r="P3" s="9"/>
      <c r="Y3" s="1" t="s">
        <v>195</v>
      </c>
    </row>
    <row r="4" spans="7:26" x14ac:dyDescent="0.2">
      <c r="G4" s="6" t="s">
        <v>56</v>
      </c>
      <c r="H4" s="10" t="s">
        <v>57</v>
      </c>
      <c r="O4" s="6" t="s">
        <v>56</v>
      </c>
      <c r="P4" s="10" t="s">
        <v>194</v>
      </c>
      <c r="Q4" s="6" t="s">
        <v>232</v>
      </c>
      <c r="R4" s="6" t="s">
        <v>243</v>
      </c>
      <c r="Y4" s="6" t="s">
        <v>193</v>
      </c>
      <c r="Z4" s="6" t="s">
        <v>194</v>
      </c>
    </row>
    <row r="5" spans="7:26" x14ac:dyDescent="0.2">
      <c r="G5" t="s">
        <v>58</v>
      </c>
      <c r="H5" s="9">
        <v>215.75</v>
      </c>
      <c r="O5" t="s">
        <v>202</v>
      </c>
      <c r="P5">
        <v>34</v>
      </c>
      <c r="Q5">
        <v>4.99</v>
      </c>
      <c r="R5">
        <v>7</v>
      </c>
      <c r="Y5" t="s">
        <v>176</v>
      </c>
      <c r="Z5">
        <v>1179</v>
      </c>
    </row>
    <row r="6" spans="7:26" x14ac:dyDescent="0.2">
      <c r="G6" t="s">
        <v>59</v>
      </c>
      <c r="H6" s="9">
        <v>199.72</v>
      </c>
      <c r="O6" t="s">
        <v>203</v>
      </c>
      <c r="P6">
        <v>33</v>
      </c>
      <c r="Q6">
        <v>0.99</v>
      </c>
      <c r="R6">
        <v>3</v>
      </c>
      <c r="Y6" t="s">
        <v>177</v>
      </c>
      <c r="Z6">
        <v>1166</v>
      </c>
    </row>
    <row r="7" spans="7:26" x14ac:dyDescent="0.2">
      <c r="G7" t="s">
        <v>60</v>
      </c>
      <c r="H7" s="9">
        <v>198.73</v>
      </c>
      <c r="O7" t="s">
        <v>204</v>
      </c>
      <c r="P7">
        <v>32</v>
      </c>
      <c r="Q7">
        <v>0.99</v>
      </c>
      <c r="R7">
        <v>3</v>
      </c>
      <c r="Y7" t="s">
        <v>178</v>
      </c>
      <c r="Z7">
        <v>1112</v>
      </c>
    </row>
    <row r="8" spans="7:26" x14ac:dyDescent="0.2">
      <c r="G8" t="s">
        <v>61</v>
      </c>
      <c r="H8" s="9">
        <v>191.74</v>
      </c>
      <c r="O8" t="s">
        <v>206</v>
      </c>
      <c r="P8">
        <v>32</v>
      </c>
      <c r="Q8">
        <v>4.99</v>
      </c>
      <c r="R8">
        <v>6</v>
      </c>
      <c r="Y8" t="s">
        <v>179</v>
      </c>
      <c r="Z8">
        <v>1101</v>
      </c>
    </row>
    <row r="9" spans="7:26" x14ac:dyDescent="0.2">
      <c r="G9" t="s">
        <v>62</v>
      </c>
      <c r="H9" s="9">
        <v>190.78</v>
      </c>
      <c r="O9" t="s">
        <v>207</v>
      </c>
      <c r="P9">
        <v>32</v>
      </c>
      <c r="Q9">
        <v>0.99</v>
      </c>
      <c r="R9">
        <v>4</v>
      </c>
      <c r="Y9" t="s">
        <v>180</v>
      </c>
      <c r="Z9">
        <v>1084</v>
      </c>
    </row>
    <row r="10" spans="7:26" x14ac:dyDescent="0.2">
      <c r="G10" t="s">
        <v>63</v>
      </c>
      <c r="H10" s="9">
        <v>190.74</v>
      </c>
      <c r="O10" t="s">
        <v>205</v>
      </c>
      <c r="P10">
        <v>32</v>
      </c>
      <c r="Q10">
        <v>0.99</v>
      </c>
      <c r="R10">
        <v>3</v>
      </c>
      <c r="Y10" t="s">
        <v>181</v>
      </c>
      <c r="Z10">
        <v>1060</v>
      </c>
    </row>
    <row r="11" spans="7:26" x14ac:dyDescent="0.2">
      <c r="G11" t="s">
        <v>64</v>
      </c>
      <c r="H11" s="9">
        <v>186.73</v>
      </c>
      <c r="O11" t="s">
        <v>208</v>
      </c>
      <c r="P11">
        <v>32</v>
      </c>
      <c r="Q11">
        <v>2.99</v>
      </c>
      <c r="R11">
        <v>6</v>
      </c>
      <c r="Y11" t="s">
        <v>182</v>
      </c>
      <c r="Z11">
        <v>1050</v>
      </c>
    </row>
    <row r="12" spans="7:26" x14ac:dyDescent="0.2">
      <c r="G12" t="s">
        <v>65</v>
      </c>
      <c r="H12" s="9">
        <v>177.73</v>
      </c>
      <c r="O12" t="s">
        <v>214</v>
      </c>
      <c r="P12">
        <v>31</v>
      </c>
      <c r="Q12">
        <v>4.99</v>
      </c>
      <c r="R12">
        <v>4</v>
      </c>
      <c r="Y12" t="s">
        <v>183</v>
      </c>
      <c r="Z12">
        <v>1033</v>
      </c>
    </row>
    <row r="13" spans="7:26" x14ac:dyDescent="0.2">
      <c r="G13" t="s">
        <v>66</v>
      </c>
      <c r="H13" s="9">
        <v>169.76</v>
      </c>
      <c r="O13" t="s">
        <v>212</v>
      </c>
      <c r="P13">
        <v>31</v>
      </c>
      <c r="Q13">
        <v>4.99</v>
      </c>
      <c r="R13">
        <v>5</v>
      </c>
      <c r="Y13" t="s">
        <v>184</v>
      </c>
      <c r="Z13">
        <v>969</v>
      </c>
    </row>
    <row r="14" spans="7:26" x14ac:dyDescent="0.2">
      <c r="G14" t="s">
        <v>67</v>
      </c>
      <c r="H14" s="9">
        <v>168.72</v>
      </c>
      <c r="O14" t="s">
        <v>59</v>
      </c>
      <c r="P14">
        <v>31</v>
      </c>
      <c r="Q14">
        <v>4.99</v>
      </c>
      <c r="R14">
        <v>3</v>
      </c>
      <c r="Y14" t="s">
        <v>185</v>
      </c>
      <c r="Z14">
        <v>945</v>
      </c>
    </row>
    <row r="15" spans="7:26" x14ac:dyDescent="0.2">
      <c r="O15" t="s">
        <v>209</v>
      </c>
      <c r="P15">
        <v>31</v>
      </c>
      <c r="Q15">
        <v>2.99</v>
      </c>
      <c r="R15">
        <v>5</v>
      </c>
      <c r="Y15" t="s">
        <v>186</v>
      </c>
      <c r="Z15">
        <v>941</v>
      </c>
    </row>
    <row r="16" spans="7:26" x14ac:dyDescent="0.2">
      <c r="G16" t="s">
        <v>237</v>
      </c>
      <c r="H16" s="9">
        <f>SUM(H5:H14)</f>
        <v>1890.4</v>
      </c>
      <c r="O16" t="s">
        <v>215</v>
      </c>
      <c r="P16">
        <v>31</v>
      </c>
      <c r="Q16">
        <v>0.99</v>
      </c>
      <c r="R16">
        <v>5</v>
      </c>
      <c r="Y16" t="s">
        <v>187</v>
      </c>
      <c r="Z16">
        <v>940</v>
      </c>
    </row>
    <row r="17" spans="7:26" x14ac:dyDescent="0.2">
      <c r="G17" t="s">
        <v>239</v>
      </c>
      <c r="H17" s="2">
        <f>(H16/COUNTRIES!K15)</f>
        <v>3.0832443350441437E-2</v>
      </c>
      <c r="O17" t="s">
        <v>213</v>
      </c>
      <c r="P17">
        <v>31</v>
      </c>
      <c r="Q17">
        <v>2.99</v>
      </c>
      <c r="R17">
        <v>7</v>
      </c>
      <c r="Y17" t="s">
        <v>188</v>
      </c>
      <c r="Z17">
        <v>939</v>
      </c>
    </row>
    <row r="18" spans="7:26" x14ac:dyDescent="0.2">
      <c r="O18" t="s">
        <v>60</v>
      </c>
      <c r="P18">
        <v>31</v>
      </c>
      <c r="Q18">
        <v>4.99</v>
      </c>
      <c r="R18">
        <v>3</v>
      </c>
      <c r="Y18" t="s">
        <v>189</v>
      </c>
      <c r="Z18">
        <v>846</v>
      </c>
    </row>
    <row r="19" spans="7:26" x14ac:dyDescent="0.2">
      <c r="G19" s="1" t="s">
        <v>19</v>
      </c>
      <c r="O19" t="s">
        <v>211</v>
      </c>
      <c r="P19">
        <v>31</v>
      </c>
      <c r="Q19">
        <v>0.99</v>
      </c>
      <c r="R19">
        <v>3</v>
      </c>
      <c r="Y19" t="s">
        <v>190</v>
      </c>
      <c r="Z19">
        <v>837</v>
      </c>
    </row>
    <row r="20" spans="7:26" x14ac:dyDescent="0.2">
      <c r="G20" s="6" t="s">
        <v>56</v>
      </c>
      <c r="H20" s="10" t="s">
        <v>57</v>
      </c>
      <c r="O20" t="s">
        <v>210</v>
      </c>
      <c r="P20">
        <v>31</v>
      </c>
      <c r="Q20">
        <v>0.99</v>
      </c>
      <c r="R20">
        <v>3</v>
      </c>
      <c r="Y20" t="s">
        <v>191</v>
      </c>
      <c r="Z20">
        <v>830</v>
      </c>
    </row>
    <row r="21" spans="7:26" x14ac:dyDescent="0.2">
      <c r="G21" t="s">
        <v>68</v>
      </c>
      <c r="H21" s="9">
        <v>5.94</v>
      </c>
      <c r="Q21">
        <f>MODE(Q5:Q20)</f>
        <v>0.99</v>
      </c>
      <c r="R21">
        <f>MODE(R5:R20)</f>
        <v>3</v>
      </c>
      <c r="S21" t="s">
        <v>244</v>
      </c>
      <c r="Y21" t="s">
        <v>192</v>
      </c>
      <c r="Z21">
        <v>12</v>
      </c>
    </row>
    <row r="22" spans="7:26" x14ac:dyDescent="0.2">
      <c r="G22" t="s">
        <v>69</v>
      </c>
      <c r="H22" s="9">
        <v>5.94</v>
      </c>
      <c r="R22">
        <f>AVERAGE(R5:R20)</f>
        <v>4.375</v>
      </c>
      <c r="S22" t="s">
        <v>245</v>
      </c>
    </row>
    <row r="23" spans="7:26" x14ac:dyDescent="0.2">
      <c r="G23" t="s">
        <v>70</v>
      </c>
      <c r="H23" s="9">
        <v>5.94</v>
      </c>
    </row>
    <row r="24" spans="7:26" x14ac:dyDescent="0.2">
      <c r="G24" t="s">
        <v>71</v>
      </c>
      <c r="H24" s="9">
        <v>5.95</v>
      </c>
      <c r="O24" s="1" t="s">
        <v>19</v>
      </c>
      <c r="P24" s="9"/>
    </row>
    <row r="25" spans="7:26" x14ac:dyDescent="0.2">
      <c r="G25" t="s">
        <v>72</v>
      </c>
      <c r="H25" s="9">
        <v>6.93</v>
      </c>
      <c r="O25" s="6" t="s">
        <v>56</v>
      </c>
      <c r="P25" s="10" t="s">
        <v>194</v>
      </c>
      <c r="Q25" s="6" t="s">
        <v>232</v>
      </c>
      <c r="R25" s="6" t="s">
        <v>243</v>
      </c>
    </row>
    <row r="26" spans="7:26" x14ac:dyDescent="0.2">
      <c r="G26" t="s">
        <v>73</v>
      </c>
      <c r="H26" s="9">
        <v>6.93</v>
      </c>
      <c r="O26" t="s">
        <v>216</v>
      </c>
      <c r="P26">
        <v>4</v>
      </c>
      <c r="Q26">
        <v>2.99</v>
      </c>
      <c r="R26">
        <v>7</v>
      </c>
      <c r="Y26" s="1" t="s">
        <v>195</v>
      </c>
    </row>
    <row r="27" spans="7:26" x14ac:dyDescent="0.2">
      <c r="G27" t="s">
        <v>74</v>
      </c>
      <c r="H27" s="9">
        <v>6.94</v>
      </c>
      <c r="O27" t="s">
        <v>217</v>
      </c>
      <c r="P27">
        <v>4</v>
      </c>
      <c r="Q27">
        <v>2.99</v>
      </c>
      <c r="R27">
        <v>6</v>
      </c>
      <c r="Y27" s="6" t="s">
        <v>201</v>
      </c>
      <c r="Z27" s="6" t="s">
        <v>194</v>
      </c>
    </row>
    <row r="28" spans="7:26" x14ac:dyDescent="0.2">
      <c r="G28" t="s">
        <v>75</v>
      </c>
      <c r="H28" s="9">
        <v>6.94</v>
      </c>
      <c r="O28" t="s">
        <v>218</v>
      </c>
      <c r="P28">
        <v>4</v>
      </c>
      <c r="Q28">
        <v>4.99</v>
      </c>
      <c r="R28">
        <v>3</v>
      </c>
      <c r="Y28" t="s">
        <v>196</v>
      </c>
      <c r="Z28">
        <v>3585</v>
      </c>
    </row>
    <row r="29" spans="7:26" x14ac:dyDescent="0.2">
      <c r="G29" t="s">
        <v>76</v>
      </c>
      <c r="H29" s="9">
        <v>7.93</v>
      </c>
      <c r="O29" t="s">
        <v>219</v>
      </c>
      <c r="P29">
        <v>5</v>
      </c>
      <c r="Q29">
        <v>2.99</v>
      </c>
      <c r="R29">
        <v>4</v>
      </c>
      <c r="Y29" t="s">
        <v>197</v>
      </c>
      <c r="Z29">
        <v>3293</v>
      </c>
    </row>
    <row r="30" spans="7:26" x14ac:dyDescent="0.2">
      <c r="G30" t="s">
        <v>77</v>
      </c>
      <c r="H30" s="9">
        <v>7.94</v>
      </c>
      <c r="O30" t="s">
        <v>220</v>
      </c>
      <c r="P30">
        <v>5</v>
      </c>
      <c r="Q30">
        <v>2.99</v>
      </c>
      <c r="R30">
        <v>5</v>
      </c>
      <c r="Y30" t="s">
        <v>198</v>
      </c>
      <c r="Z30">
        <v>3212</v>
      </c>
    </row>
    <row r="31" spans="7:26" x14ac:dyDescent="0.2">
      <c r="O31" t="s">
        <v>71</v>
      </c>
      <c r="P31">
        <v>5</v>
      </c>
      <c r="Q31">
        <v>0.99</v>
      </c>
      <c r="R31">
        <v>5</v>
      </c>
      <c r="Y31" t="s">
        <v>199</v>
      </c>
      <c r="Z31">
        <v>3181</v>
      </c>
    </row>
    <row r="32" spans="7:26" x14ac:dyDescent="0.2">
      <c r="G32" t="s">
        <v>238</v>
      </c>
      <c r="H32" s="9">
        <f>SUM(H21:H30)</f>
        <v>67.38</v>
      </c>
      <c r="O32" t="s">
        <v>221</v>
      </c>
      <c r="P32">
        <v>5</v>
      </c>
      <c r="Q32">
        <v>2.99</v>
      </c>
      <c r="R32">
        <v>6</v>
      </c>
      <c r="Y32" t="s">
        <v>200</v>
      </c>
      <c r="Z32">
        <v>2773</v>
      </c>
    </row>
    <row r="33" spans="7:19" x14ac:dyDescent="0.2">
      <c r="G33" t="s">
        <v>239</v>
      </c>
      <c r="H33" s="2"/>
      <c r="O33" t="s">
        <v>222</v>
      </c>
      <c r="P33">
        <v>5</v>
      </c>
      <c r="Q33">
        <v>4.99</v>
      </c>
      <c r="R33">
        <v>4</v>
      </c>
    </row>
    <row r="34" spans="7:19" x14ac:dyDescent="0.2">
      <c r="O34" t="s">
        <v>223</v>
      </c>
      <c r="P34">
        <v>5</v>
      </c>
      <c r="Q34">
        <v>2.99</v>
      </c>
      <c r="R34">
        <v>4</v>
      </c>
    </row>
    <row r="35" spans="7:19" x14ac:dyDescent="0.2">
      <c r="G35" s="1"/>
      <c r="O35" t="s">
        <v>224</v>
      </c>
      <c r="P35">
        <v>5</v>
      </c>
      <c r="Q35">
        <v>4.99</v>
      </c>
      <c r="R35">
        <v>5</v>
      </c>
    </row>
    <row r="36" spans="7:19" x14ac:dyDescent="0.2">
      <c r="O36" t="s">
        <v>225</v>
      </c>
      <c r="P36">
        <v>5</v>
      </c>
      <c r="Q36">
        <v>4.99</v>
      </c>
      <c r="R36">
        <v>4</v>
      </c>
    </row>
    <row r="37" spans="7:19" x14ac:dyDescent="0.2">
      <c r="O37" t="s">
        <v>226</v>
      </c>
      <c r="P37">
        <v>5</v>
      </c>
      <c r="Q37">
        <v>4.99</v>
      </c>
      <c r="R37">
        <v>5</v>
      </c>
    </row>
    <row r="38" spans="7:19" x14ac:dyDescent="0.2">
      <c r="O38" t="s">
        <v>227</v>
      </c>
      <c r="P38">
        <v>5</v>
      </c>
      <c r="Q38">
        <v>2.99</v>
      </c>
      <c r="R38">
        <v>6</v>
      </c>
    </row>
    <row r="39" spans="7:19" x14ac:dyDescent="0.2">
      <c r="O39" t="s">
        <v>228</v>
      </c>
      <c r="P39">
        <v>5</v>
      </c>
      <c r="Q39">
        <v>2.99</v>
      </c>
      <c r="R39">
        <v>3</v>
      </c>
    </row>
    <row r="40" spans="7:19" x14ac:dyDescent="0.2">
      <c r="O40" t="s">
        <v>229</v>
      </c>
      <c r="P40">
        <v>5</v>
      </c>
      <c r="Q40">
        <v>2.99</v>
      </c>
      <c r="R40">
        <v>7</v>
      </c>
    </row>
    <row r="41" spans="7:19" x14ac:dyDescent="0.2">
      <c r="O41" t="s">
        <v>230</v>
      </c>
      <c r="P41">
        <v>5</v>
      </c>
      <c r="Q41">
        <v>2.99</v>
      </c>
      <c r="R41">
        <v>7</v>
      </c>
    </row>
    <row r="42" spans="7:19" x14ac:dyDescent="0.2">
      <c r="O42" t="s">
        <v>231</v>
      </c>
      <c r="P42">
        <v>5</v>
      </c>
      <c r="Q42">
        <v>4.99</v>
      </c>
      <c r="R42">
        <v>7</v>
      </c>
    </row>
    <row r="43" spans="7:19" x14ac:dyDescent="0.2">
      <c r="Q43">
        <f>MODE(Q26:Q42)</f>
        <v>2.99</v>
      </c>
      <c r="R43">
        <f>MODE(R26:R42)</f>
        <v>7</v>
      </c>
      <c r="S43" t="s">
        <v>246</v>
      </c>
    </row>
    <row r="44" spans="7:19" x14ac:dyDescent="0.2">
      <c r="R44">
        <f>AVERAGE(R26:R42)</f>
        <v>5.1764705882352944</v>
      </c>
      <c r="S44" t="s">
        <v>244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8C39-1A2B-DB4C-9A49-B769807C10AF}">
  <dimension ref="A13:AD129"/>
  <sheetViews>
    <sheetView topLeftCell="U1" workbookViewId="0">
      <selection activeCell="W20" sqref="W20:X24"/>
    </sheetView>
  </sheetViews>
  <sheetFormatPr baseColWidth="10" defaultRowHeight="16" x14ac:dyDescent="0.2"/>
  <cols>
    <col min="2" max="2" width="22.1640625" customWidth="1"/>
    <col min="3" max="3" width="19.1640625" bestFit="1" customWidth="1"/>
    <col min="5" max="5" width="22.5" customWidth="1"/>
    <col min="6" max="6" width="19.1640625" bestFit="1" customWidth="1"/>
    <col min="7" max="7" width="15.6640625" bestFit="1" customWidth="1"/>
    <col min="8" max="8" width="10.83203125" style="2"/>
    <col min="9" max="9" width="11.5" bestFit="1" customWidth="1"/>
    <col min="11" max="11" width="11.5" bestFit="1" customWidth="1"/>
    <col min="12" max="12" width="22.1640625" bestFit="1" customWidth="1"/>
    <col min="13" max="13" width="11.5" bestFit="1" customWidth="1"/>
    <col min="15" max="15" width="15" bestFit="1" customWidth="1"/>
    <col min="16" max="16" width="12" bestFit="1" customWidth="1"/>
    <col min="23" max="23" width="19" customWidth="1"/>
    <col min="24" max="24" width="17.83203125" bestFit="1" customWidth="1"/>
    <col min="25" max="25" width="22.83203125" bestFit="1" customWidth="1"/>
    <col min="28" max="28" width="12.33203125" bestFit="1" customWidth="1"/>
    <col min="29" max="29" width="15.83203125" bestFit="1" customWidth="1"/>
    <col min="30" max="30" width="13.5" customWidth="1"/>
  </cols>
  <sheetData>
    <row r="13" spans="1:13" x14ac:dyDescent="0.2">
      <c r="B13" s="1" t="s">
        <v>19</v>
      </c>
      <c r="C13" s="9"/>
      <c r="E13" s="1" t="s">
        <v>19</v>
      </c>
      <c r="F13" s="9"/>
    </row>
    <row r="14" spans="1:13" x14ac:dyDescent="0.2">
      <c r="B14" s="6" t="s">
        <v>20</v>
      </c>
      <c r="C14" s="10" t="s">
        <v>21</v>
      </c>
      <c r="E14" s="6" t="s">
        <v>20</v>
      </c>
      <c r="F14" s="10" t="s">
        <v>21</v>
      </c>
      <c r="G14" s="7" t="s">
        <v>233</v>
      </c>
    </row>
    <row r="15" spans="1:13" x14ac:dyDescent="0.2">
      <c r="A15">
        <v>1</v>
      </c>
      <c r="B15" t="s">
        <v>22</v>
      </c>
      <c r="C15">
        <v>60</v>
      </c>
      <c r="D15">
        <v>1</v>
      </c>
      <c r="E15" t="s">
        <v>22</v>
      </c>
      <c r="F15">
        <v>60</v>
      </c>
      <c r="G15" s="11">
        <v>6034.78</v>
      </c>
      <c r="H15" s="12">
        <f>(G15/K15)</f>
        <v>9.8427323572988237E-2</v>
      </c>
      <c r="J15" t="s">
        <v>234</v>
      </c>
      <c r="K15" s="11">
        <f>SUM(G15:G122)</f>
        <v>61312.040000000023</v>
      </c>
      <c r="L15" t="s">
        <v>235</v>
      </c>
      <c r="M15" s="14">
        <f>SUM(H15:H24)</f>
        <v>0.51921514925942769</v>
      </c>
    </row>
    <row r="16" spans="1:13" x14ac:dyDescent="0.2">
      <c r="A16">
        <v>2</v>
      </c>
      <c r="B16" t="s">
        <v>23</v>
      </c>
      <c r="C16">
        <v>53</v>
      </c>
      <c r="D16">
        <v>2</v>
      </c>
      <c r="E16" t="s">
        <v>23</v>
      </c>
      <c r="F16">
        <v>53</v>
      </c>
      <c r="G16" s="11">
        <v>5251.03</v>
      </c>
      <c r="H16" s="12">
        <f>(G16/K15)</f>
        <v>8.5644353050395944E-2</v>
      </c>
      <c r="K16" s="13">
        <v>61312.04</v>
      </c>
      <c r="L16" t="s">
        <v>240</v>
      </c>
      <c r="M16" s="11">
        <f>SUM(G15:G24)</f>
        <v>31834.139999999996</v>
      </c>
    </row>
    <row r="17" spans="1:30" x14ac:dyDescent="0.2">
      <c r="A17">
        <v>3</v>
      </c>
      <c r="B17" t="s">
        <v>24</v>
      </c>
      <c r="C17">
        <v>36</v>
      </c>
      <c r="D17">
        <v>3</v>
      </c>
      <c r="E17" t="s">
        <v>24</v>
      </c>
      <c r="F17">
        <v>36</v>
      </c>
      <c r="G17" s="11">
        <v>3685.31</v>
      </c>
      <c r="H17" s="12">
        <f t="shared" ref="H17:H80" si="0">(G17/K16)</f>
        <v>6.0107443823431743E-2</v>
      </c>
      <c r="K17" s="13">
        <v>61312.04</v>
      </c>
      <c r="L17" t="s">
        <v>236</v>
      </c>
      <c r="M17" s="14">
        <f>SUM(H112:H122)</f>
        <v>1.3256450119748096E-2</v>
      </c>
    </row>
    <row r="18" spans="1:30" x14ac:dyDescent="0.2">
      <c r="A18">
        <v>4</v>
      </c>
      <c r="B18" t="s">
        <v>25</v>
      </c>
      <c r="C18">
        <v>31</v>
      </c>
      <c r="D18">
        <v>4</v>
      </c>
      <c r="E18" t="s">
        <v>25</v>
      </c>
      <c r="F18">
        <v>31</v>
      </c>
      <c r="G18" s="11">
        <v>3122.51</v>
      </c>
      <c r="H18" s="12">
        <f t="shared" si="0"/>
        <v>5.0928170062519533E-2</v>
      </c>
      <c r="K18" s="13">
        <v>61312.04</v>
      </c>
      <c r="L18" t="s">
        <v>241</v>
      </c>
      <c r="M18" s="11">
        <f>SUM(G112:G122)</f>
        <v>812.78000000000009</v>
      </c>
    </row>
    <row r="19" spans="1:30" x14ac:dyDescent="0.2">
      <c r="A19">
        <v>5</v>
      </c>
      <c r="B19" t="s">
        <v>26</v>
      </c>
      <c r="C19">
        <v>30</v>
      </c>
      <c r="D19">
        <v>5</v>
      </c>
      <c r="E19" t="s">
        <v>26</v>
      </c>
      <c r="F19">
        <v>30</v>
      </c>
      <c r="G19" s="11">
        <v>2984.82</v>
      </c>
      <c r="H19" s="12">
        <f t="shared" si="0"/>
        <v>4.8682444753102329E-2</v>
      </c>
      <c r="K19" s="13">
        <v>61312.04</v>
      </c>
      <c r="L19" t="s">
        <v>242</v>
      </c>
      <c r="M19">
        <f>SUM(F15:F122)</f>
        <v>599</v>
      </c>
      <c r="P19" s="1" t="s">
        <v>19</v>
      </c>
      <c r="AB19" s="1" t="s">
        <v>19</v>
      </c>
    </row>
    <row r="20" spans="1:30" x14ac:dyDescent="0.2">
      <c r="A20">
        <v>6</v>
      </c>
      <c r="B20" t="s">
        <v>27</v>
      </c>
      <c r="C20">
        <v>28</v>
      </c>
      <c r="D20">
        <v>6</v>
      </c>
      <c r="E20" t="s">
        <v>27</v>
      </c>
      <c r="F20">
        <v>28</v>
      </c>
      <c r="G20" s="11">
        <v>2919.19</v>
      </c>
      <c r="H20" s="12">
        <f t="shared" si="0"/>
        <v>4.7612018781302987E-2</v>
      </c>
      <c r="K20" s="13">
        <v>61312.04</v>
      </c>
      <c r="P20" s="6" t="s">
        <v>193</v>
      </c>
      <c r="Q20" s="6" t="s">
        <v>20</v>
      </c>
      <c r="R20" s="6" t="s">
        <v>194</v>
      </c>
      <c r="W20" s="1" t="s">
        <v>19</v>
      </c>
      <c r="AB20" s="6" t="s">
        <v>20</v>
      </c>
      <c r="AC20" s="6" t="s">
        <v>57</v>
      </c>
      <c r="AD20" s="6" t="s">
        <v>287</v>
      </c>
    </row>
    <row r="21" spans="1:30" x14ac:dyDescent="0.2">
      <c r="A21">
        <v>7</v>
      </c>
      <c r="B21" t="s">
        <v>28</v>
      </c>
      <c r="C21">
        <v>28</v>
      </c>
      <c r="D21">
        <v>7</v>
      </c>
      <c r="E21" t="s">
        <v>28</v>
      </c>
      <c r="F21">
        <v>28</v>
      </c>
      <c r="G21" s="11">
        <v>2765.62</v>
      </c>
      <c r="H21" s="12">
        <f t="shared" si="0"/>
        <v>4.5107290509335519E-2</v>
      </c>
      <c r="K21" s="13">
        <v>61312.04</v>
      </c>
      <c r="P21" t="s">
        <v>178</v>
      </c>
      <c r="Q21" t="s">
        <v>22</v>
      </c>
      <c r="R21">
        <v>118</v>
      </c>
      <c r="W21" s="6" t="s">
        <v>20</v>
      </c>
      <c r="X21" s="6" t="s">
        <v>285</v>
      </c>
      <c r="Y21" s="6" t="s">
        <v>286</v>
      </c>
      <c r="AB21" t="s">
        <v>22</v>
      </c>
      <c r="AC21" t="s">
        <v>60</v>
      </c>
      <c r="AD21">
        <v>67.91</v>
      </c>
    </row>
    <row r="22" spans="1:30" x14ac:dyDescent="0.2">
      <c r="A22">
        <v>8</v>
      </c>
      <c r="B22" t="s">
        <v>29</v>
      </c>
      <c r="C22">
        <v>20</v>
      </c>
      <c r="D22">
        <v>8</v>
      </c>
      <c r="E22" t="s">
        <v>29</v>
      </c>
      <c r="F22">
        <v>20</v>
      </c>
      <c r="G22" s="11">
        <v>2219.6999999999998</v>
      </c>
      <c r="H22" s="12">
        <f t="shared" si="0"/>
        <v>3.620332972120973E-2</v>
      </c>
      <c r="K22" s="13">
        <v>61312.04</v>
      </c>
      <c r="P22" t="s">
        <v>176</v>
      </c>
      <c r="Q22" t="s">
        <v>22</v>
      </c>
      <c r="R22">
        <v>115</v>
      </c>
      <c r="W22" t="s">
        <v>151</v>
      </c>
      <c r="X22">
        <v>2.43444444444444</v>
      </c>
      <c r="Y22">
        <v>4.9444444444444402</v>
      </c>
      <c r="AB22" t="s">
        <v>22</v>
      </c>
      <c r="AC22" t="s">
        <v>61</v>
      </c>
      <c r="AD22">
        <v>52.92</v>
      </c>
    </row>
    <row r="23" spans="1:30" x14ac:dyDescent="0.2">
      <c r="A23">
        <v>9</v>
      </c>
      <c r="B23" t="s">
        <v>30</v>
      </c>
      <c r="C23">
        <v>15</v>
      </c>
      <c r="D23">
        <v>9</v>
      </c>
      <c r="E23" t="s">
        <v>30</v>
      </c>
      <c r="F23">
        <v>15</v>
      </c>
      <c r="G23" s="11">
        <v>1498.49</v>
      </c>
      <c r="H23" s="12">
        <f t="shared" si="0"/>
        <v>2.4440387238787029E-2</v>
      </c>
      <c r="K23" s="13">
        <v>61312.04</v>
      </c>
      <c r="P23" t="s">
        <v>182</v>
      </c>
      <c r="Q23" t="s">
        <v>22</v>
      </c>
      <c r="R23">
        <v>114</v>
      </c>
      <c r="W23" t="s">
        <v>105</v>
      </c>
      <c r="X23">
        <v>2.9233333333333298</v>
      </c>
      <c r="Y23">
        <v>4.8777777777777702</v>
      </c>
      <c r="AB23" t="s">
        <v>22</v>
      </c>
      <c r="AC23" t="s">
        <v>288</v>
      </c>
      <c r="AD23">
        <v>41.93</v>
      </c>
    </row>
    <row r="24" spans="1:30" x14ac:dyDescent="0.2">
      <c r="A24">
        <v>10</v>
      </c>
      <c r="B24" t="s">
        <v>31</v>
      </c>
      <c r="C24">
        <v>14</v>
      </c>
      <c r="D24">
        <v>10</v>
      </c>
      <c r="E24" t="s">
        <v>31</v>
      </c>
      <c r="F24">
        <v>14</v>
      </c>
      <c r="G24" s="11">
        <v>1352.69</v>
      </c>
      <c r="H24" s="12">
        <f t="shared" si="0"/>
        <v>2.206238774635455E-2</v>
      </c>
      <c r="K24" s="13">
        <v>61312.04</v>
      </c>
      <c r="P24" t="s">
        <v>177</v>
      </c>
      <c r="Q24" t="s">
        <v>23</v>
      </c>
      <c r="R24">
        <v>113</v>
      </c>
      <c r="W24" t="s">
        <v>136</v>
      </c>
      <c r="X24">
        <v>2.99</v>
      </c>
      <c r="Y24">
        <v>4.7</v>
      </c>
      <c r="AB24" t="s">
        <v>22</v>
      </c>
      <c r="AC24" t="s">
        <v>289</v>
      </c>
      <c r="AD24">
        <v>38.93</v>
      </c>
    </row>
    <row r="25" spans="1:30" x14ac:dyDescent="0.2">
      <c r="A25">
        <v>11</v>
      </c>
      <c r="B25" t="s">
        <v>78</v>
      </c>
      <c r="C25">
        <v>13</v>
      </c>
      <c r="D25">
        <v>11</v>
      </c>
      <c r="E25" t="s">
        <v>79</v>
      </c>
      <c r="F25">
        <v>13</v>
      </c>
      <c r="G25" s="11">
        <v>1314.92</v>
      </c>
      <c r="H25" s="12">
        <f t="shared" si="0"/>
        <v>2.1446358659734696E-2</v>
      </c>
      <c r="K25" s="13">
        <v>61312.04</v>
      </c>
      <c r="P25" t="s">
        <v>177</v>
      </c>
      <c r="Q25" t="s">
        <v>22</v>
      </c>
      <c r="R25">
        <v>111</v>
      </c>
      <c r="W25" t="s">
        <v>131</v>
      </c>
      <c r="X25">
        <v>2.99</v>
      </c>
      <c r="Y25">
        <v>5.0961538461538396</v>
      </c>
      <c r="AB25" t="s">
        <v>22</v>
      </c>
      <c r="AC25" t="s">
        <v>65</v>
      </c>
      <c r="AD25">
        <v>36.950000000000003</v>
      </c>
    </row>
    <row r="26" spans="1:30" x14ac:dyDescent="0.2">
      <c r="A26">
        <v>12</v>
      </c>
      <c r="B26" t="s">
        <v>79</v>
      </c>
      <c r="C26">
        <v>13</v>
      </c>
      <c r="D26">
        <v>12</v>
      </c>
      <c r="E26" t="s">
        <v>78</v>
      </c>
      <c r="F26">
        <v>13</v>
      </c>
      <c r="G26" s="11">
        <v>1298.8</v>
      </c>
      <c r="H26" s="12">
        <f t="shared" si="0"/>
        <v>2.1183441294727757E-2</v>
      </c>
      <c r="K26" s="13">
        <v>61312.04</v>
      </c>
      <c r="P26" t="s">
        <v>185</v>
      </c>
      <c r="Q26" t="s">
        <v>22</v>
      </c>
      <c r="R26">
        <v>106</v>
      </c>
      <c r="W26" t="s">
        <v>171</v>
      </c>
      <c r="X26">
        <v>2.4185714285714202</v>
      </c>
      <c r="Y26">
        <v>5.4285714285714199</v>
      </c>
      <c r="AB26" t="s">
        <v>23</v>
      </c>
      <c r="AC26" t="s">
        <v>59</v>
      </c>
      <c r="AD26">
        <v>35.950000000000003</v>
      </c>
    </row>
    <row r="27" spans="1:30" x14ac:dyDescent="0.2">
      <c r="A27">
        <v>13</v>
      </c>
      <c r="B27" t="s">
        <v>80</v>
      </c>
      <c r="C27">
        <v>11</v>
      </c>
      <c r="D27">
        <v>13</v>
      </c>
      <c r="E27" t="s">
        <v>81</v>
      </c>
      <c r="F27">
        <v>10</v>
      </c>
      <c r="G27" s="11">
        <v>1155.0999999999999</v>
      </c>
      <c r="H27" s="12">
        <f t="shared" si="0"/>
        <v>1.8839692823791214E-2</v>
      </c>
      <c r="K27" s="13">
        <v>61312.04</v>
      </c>
      <c r="P27" t="s">
        <v>183</v>
      </c>
      <c r="Q27" t="s">
        <v>22</v>
      </c>
      <c r="R27">
        <v>106</v>
      </c>
      <c r="W27" t="s">
        <v>78</v>
      </c>
      <c r="X27">
        <v>2.8422727272727202</v>
      </c>
      <c r="Y27">
        <v>5.0426136363636296</v>
      </c>
      <c r="AB27" t="s">
        <v>23</v>
      </c>
      <c r="AC27" t="s">
        <v>290</v>
      </c>
      <c r="AD27">
        <v>34.96</v>
      </c>
    </row>
    <row r="28" spans="1:30" x14ac:dyDescent="0.2">
      <c r="A28">
        <v>14</v>
      </c>
      <c r="B28" t="s">
        <v>81</v>
      </c>
      <c r="C28">
        <v>10</v>
      </c>
      <c r="D28">
        <v>14</v>
      </c>
      <c r="E28" t="s">
        <v>80</v>
      </c>
      <c r="F28">
        <v>11</v>
      </c>
      <c r="G28" s="11">
        <v>1069.46</v>
      </c>
      <c r="H28" s="12">
        <f t="shared" si="0"/>
        <v>1.7442903547166266E-2</v>
      </c>
      <c r="K28" s="13">
        <v>61312.04</v>
      </c>
      <c r="P28" t="s">
        <v>179</v>
      </c>
      <c r="Q28" t="s">
        <v>22</v>
      </c>
      <c r="R28">
        <v>106</v>
      </c>
      <c r="W28" t="s">
        <v>137</v>
      </c>
      <c r="X28">
        <v>3.39</v>
      </c>
      <c r="Y28">
        <v>4.5999999999999996</v>
      </c>
      <c r="AB28" t="s">
        <v>24</v>
      </c>
      <c r="AC28" t="s">
        <v>291</v>
      </c>
      <c r="AD28">
        <v>32.950000000000003</v>
      </c>
    </row>
    <row r="29" spans="1:30" x14ac:dyDescent="0.2">
      <c r="A29">
        <v>15</v>
      </c>
      <c r="B29" t="s">
        <v>82</v>
      </c>
      <c r="C29">
        <v>9</v>
      </c>
      <c r="D29">
        <v>15</v>
      </c>
      <c r="E29" t="s">
        <v>84</v>
      </c>
      <c r="F29">
        <v>8</v>
      </c>
      <c r="G29" s="11">
        <v>877.96</v>
      </c>
      <c r="H29" s="12">
        <f t="shared" si="0"/>
        <v>1.4319536586941163E-2</v>
      </c>
      <c r="K29" s="13">
        <v>61312.04</v>
      </c>
      <c r="P29" t="s">
        <v>180</v>
      </c>
      <c r="Q29" t="s">
        <v>23</v>
      </c>
      <c r="R29">
        <v>105</v>
      </c>
      <c r="W29" t="s">
        <v>112</v>
      </c>
      <c r="X29">
        <v>2.8617948717948698</v>
      </c>
      <c r="Y29">
        <v>5</v>
      </c>
    </row>
    <row r="30" spans="1:30" x14ac:dyDescent="0.2">
      <c r="A30">
        <v>16</v>
      </c>
      <c r="B30" t="s">
        <v>83</v>
      </c>
      <c r="C30">
        <v>8</v>
      </c>
      <c r="D30">
        <v>16</v>
      </c>
      <c r="E30" t="s">
        <v>82</v>
      </c>
      <c r="F30">
        <v>9</v>
      </c>
      <c r="G30" s="11">
        <v>850.96</v>
      </c>
      <c r="H30" s="12">
        <f t="shared" si="0"/>
        <v>1.3879166310564777E-2</v>
      </c>
      <c r="K30" s="13">
        <v>61312.04</v>
      </c>
      <c r="P30" t="s">
        <v>181</v>
      </c>
      <c r="Q30" t="s">
        <v>23</v>
      </c>
      <c r="R30">
        <v>105</v>
      </c>
      <c r="W30" t="s">
        <v>134</v>
      </c>
      <c r="X30">
        <v>3.0250877192982402</v>
      </c>
      <c r="Y30">
        <v>5.0175438596491198</v>
      </c>
    </row>
    <row r="31" spans="1:30" x14ac:dyDescent="0.2">
      <c r="A31">
        <v>17</v>
      </c>
      <c r="B31" t="s">
        <v>84</v>
      </c>
      <c r="C31">
        <v>8</v>
      </c>
      <c r="D31">
        <v>17</v>
      </c>
      <c r="E31" t="s">
        <v>83</v>
      </c>
      <c r="F31">
        <v>8</v>
      </c>
      <c r="G31" s="11">
        <v>786.16</v>
      </c>
      <c r="H31" s="12">
        <f t="shared" si="0"/>
        <v>1.2822277647261451E-2</v>
      </c>
      <c r="K31" s="13">
        <v>61312.04</v>
      </c>
      <c r="P31" t="s">
        <v>188</v>
      </c>
      <c r="Q31" t="s">
        <v>22</v>
      </c>
      <c r="R31">
        <v>104</v>
      </c>
      <c r="W31" t="s">
        <v>143</v>
      </c>
      <c r="X31">
        <v>3.31</v>
      </c>
      <c r="Y31">
        <v>5.04</v>
      </c>
    </row>
    <row r="32" spans="1:30" x14ac:dyDescent="0.2">
      <c r="A32">
        <v>18</v>
      </c>
      <c r="B32" t="s">
        <v>85</v>
      </c>
      <c r="C32">
        <v>7</v>
      </c>
      <c r="D32">
        <v>18</v>
      </c>
      <c r="E32" t="s">
        <v>86</v>
      </c>
      <c r="F32">
        <v>7</v>
      </c>
      <c r="G32" s="11">
        <v>753.26</v>
      </c>
      <c r="H32" s="12">
        <f t="shared" si="0"/>
        <v>1.2285678310491707E-2</v>
      </c>
      <c r="K32" s="13">
        <v>61312.04</v>
      </c>
      <c r="P32" t="s">
        <v>180</v>
      </c>
      <c r="Q32" t="s">
        <v>22</v>
      </c>
      <c r="R32">
        <v>100</v>
      </c>
      <c r="W32" t="s">
        <v>103</v>
      </c>
      <c r="X32">
        <v>2.7794736842105201</v>
      </c>
      <c r="Y32">
        <v>5.1684210526315697</v>
      </c>
    </row>
    <row r="33" spans="1:25" x14ac:dyDescent="0.2">
      <c r="A33">
        <v>19</v>
      </c>
      <c r="B33" t="s">
        <v>86</v>
      </c>
      <c r="C33">
        <v>7</v>
      </c>
      <c r="D33">
        <v>19</v>
      </c>
      <c r="E33" t="s">
        <v>85</v>
      </c>
      <c r="F33">
        <v>7</v>
      </c>
      <c r="G33" s="11">
        <v>741.24</v>
      </c>
      <c r="H33" s="12">
        <f t="shared" si="0"/>
        <v>1.2089631987453036E-2</v>
      </c>
      <c r="K33" s="13">
        <v>61312.04</v>
      </c>
      <c r="P33" t="s">
        <v>176</v>
      </c>
      <c r="Q33" t="s">
        <v>23</v>
      </c>
      <c r="R33">
        <v>100</v>
      </c>
      <c r="W33" t="s">
        <v>132</v>
      </c>
      <c r="X33">
        <v>2.83848484848484</v>
      </c>
      <c r="Y33">
        <v>4.96969696969696</v>
      </c>
    </row>
    <row r="34" spans="1:25" x14ac:dyDescent="0.2">
      <c r="A34">
        <v>20</v>
      </c>
      <c r="B34" t="s">
        <v>87</v>
      </c>
      <c r="C34">
        <v>7</v>
      </c>
      <c r="D34">
        <v>20</v>
      </c>
      <c r="E34" t="s">
        <v>91</v>
      </c>
      <c r="F34">
        <v>6</v>
      </c>
      <c r="G34" s="11">
        <v>676.45</v>
      </c>
      <c r="H34" s="12">
        <f t="shared" si="0"/>
        <v>1.1032906424252073E-2</v>
      </c>
      <c r="K34" s="13">
        <v>61312.04</v>
      </c>
      <c r="P34" t="s">
        <v>181</v>
      </c>
      <c r="Q34" t="s">
        <v>22</v>
      </c>
      <c r="R34">
        <v>97</v>
      </c>
      <c r="W34" t="s">
        <v>128</v>
      </c>
      <c r="X34">
        <v>2.8197872340425501</v>
      </c>
      <c r="Y34">
        <v>4.8297872340425503</v>
      </c>
    </row>
    <row r="35" spans="1:25" x14ac:dyDescent="0.2">
      <c r="A35">
        <v>21</v>
      </c>
      <c r="B35" t="s">
        <v>88</v>
      </c>
      <c r="C35">
        <v>6</v>
      </c>
      <c r="D35">
        <v>21</v>
      </c>
      <c r="E35" t="s">
        <v>90</v>
      </c>
      <c r="F35">
        <v>6</v>
      </c>
      <c r="G35" s="11">
        <v>675.53</v>
      </c>
      <c r="H35" s="12">
        <f t="shared" si="0"/>
        <v>1.1017901214834801E-2</v>
      </c>
      <c r="K35" s="13">
        <v>61312.04</v>
      </c>
      <c r="P35" t="s">
        <v>184</v>
      </c>
      <c r="Q35" t="s">
        <v>23</v>
      </c>
      <c r="R35">
        <v>92</v>
      </c>
      <c r="W35" t="s">
        <v>27</v>
      </c>
      <c r="X35">
        <v>2.96058823529411</v>
      </c>
      <c r="Y35">
        <v>4.8783422459893</v>
      </c>
    </row>
    <row r="36" spans="1:25" x14ac:dyDescent="0.2">
      <c r="A36">
        <v>22</v>
      </c>
      <c r="B36" t="s">
        <v>89</v>
      </c>
      <c r="C36">
        <v>6</v>
      </c>
      <c r="D36">
        <v>22</v>
      </c>
      <c r="E36" t="s">
        <v>89</v>
      </c>
      <c r="F36">
        <v>6</v>
      </c>
      <c r="G36" s="11">
        <v>661.54</v>
      </c>
      <c r="H36" s="12">
        <f t="shared" si="0"/>
        <v>1.0789724171630889E-2</v>
      </c>
      <c r="K36" s="13">
        <v>61312.04</v>
      </c>
      <c r="P36" t="s">
        <v>187</v>
      </c>
      <c r="Q36" t="s">
        <v>23</v>
      </c>
      <c r="R36">
        <v>90</v>
      </c>
      <c r="W36" t="s">
        <v>172</v>
      </c>
      <c r="X36">
        <v>2.3042857142857098</v>
      </c>
      <c r="Y36">
        <v>5.0285714285714196</v>
      </c>
    </row>
    <row r="37" spans="1:25" x14ac:dyDescent="0.2">
      <c r="A37">
        <v>23</v>
      </c>
      <c r="B37" t="s">
        <v>90</v>
      </c>
      <c r="C37">
        <v>6</v>
      </c>
      <c r="D37">
        <v>23</v>
      </c>
      <c r="E37" t="s">
        <v>88</v>
      </c>
      <c r="F37">
        <v>6</v>
      </c>
      <c r="G37" s="11">
        <v>659.48</v>
      </c>
      <c r="H37" s="12">
        <f t="shared" si="0"/>
        <v>1.0756125550544395E-2</v>
      </c>
      <c r="K37" s="13">
        <v>61312.04</v>
      </c>
      <c r="P37" t="s">
        <v>185</v>
      </c>
      <c r="Q37" t="s">
        <v>23</v>
      </c>
      <c r="R37">
        <v>89</v>
      </c>
      <c r="W37" t="s">
        <v>117</v>
      </c>
      <c r="X37">
        <v>3.19</v>
      </c>
      <c r="Y37">
        <v>5.0999999999999996</v>
      </c>
    </row>
    <row r="38" spans="1:25" x14ac:dyDescent="0.2">
      <c r="A38">
        <v>24</v>
      </c>
      <c r="B38" t="s">
        <v>91</v>
      </c>
      <c r="C38">
        <v>6</v>
      </c>
      <c r="D38">
        <v>24</v>
      </c>
      <c r="E38" t="s">
        <v>87</v>
      </c>
      <c r="F38">
        <v>7</v>
      </c>
      <c r="G38" s="11">
        <v>632.42999999999995</v>
      </c>
      <c r="H38" s="12">
        <f t="shared" si="0"/>
        <v>1.03149397736562E-2</v>
      </c>
      <c r="K38" s="13">
        <v>61312.04</v>
      </c>
      <c r="P38" t="s">
        <v>187</v>
      </c>
      <c r="Q38" t="s">
        <v>22</v>
      </c>
      <c r="R38">
        <v>89</v>
      </c>
      <c r="W38" t="s">
        <v>119</v>
      </c>
      <c r="X38">
        <v>2.6126415094339599</v>
      </c>
      <c r="Y38">
        <v>4.9245283018867898</v>
      </c>
    </row>
    <row r="39" spans="1:25" x14ac:dyDescent="0.2">
      <c r="A39">
        <v>25</v>
      </c>
      <c r="B39" t="s">
        <v>92</v>
      </c>
      <c r="C39">
        <v>5</v>
      </c>
      <c r="D39">
        <v>25</v>
      </c>
      <c r="E39" t="s">
        <v>93</v>
      </c>
      <c r="F39">
        <v>5</v>
      </c>
      <c r="G39" s="11">
        <v>559.70000000000005</v>
      </c>
      <c r="H39" s="12">
        <f t="shared" si="0"/>
        <v>9.1287127291801093E-3</v>
      </c>
      <c r="K39" s="13">
        <v>61312.04</v>
      </c>
      <c r="P39" t="s">
        <v>186</v>
      </c>
      <c r="Q39" t="s">
        <v>23</v>
      </c>
      <c r="R39">
        <v>88</v>
      </c>
      <c r="W39" t="s">
        <v>118</v>
      </c>
      <c r="X39">
        <v>2.6937037037036999</v>
      </c>
      <c r="Y39">
        <v>5.0925925925925899</v>
      </c>
    </row>
    <row r="40" spans="1:25" x14ac:dyDescent="0.2">
      <c r="A40">
        <v>26</v>
      </c>
      <c r="B40" t="s">
        <v>93</v>
      </c>
      <c r="C40">
        <v>5</v>
      </c>
      <c r="D40">
        <v>26</v>
      </c>
      <c r="E40" t="s">
        <v>96</v>
      </c>
      <c r="F40">
        <v>5</v>
      </c>
      <c r="G40" s="11">
        <v>557.73</v>
      </c>
      <c r="H40" s="12">
        <f t="shared" si="0"/>
        <v>9.0965820090148693E-3</v>
      </c>
      <c r="K40" s="13">
        <v>61312.04</v>
      </c>
      <c r="P40" t="s">
        <v>188</v>
      </c>
      <c r="Q40" t="s">
        <v>23</v>
      </c>
      <c r="R40">
        <v>88</v>
      </c>
      <c r="W40" t="s">
        <v>93</v>
      </c>
      <c r="X40">
        <v>3.0191970802919701</v>
      </c>
      <c r="Y40">
        <v>5.0291970802919703</v>
      </c>
    </row>
    <row r="41" spans="1:25" x14ac:dyDescent="0.2">
      <c r="A41">
        <v>27</v>
      </c>
      <c r="B41" t="s">
        <v>94</v>
      </c>
      <c r="C41">
        <v>5</v>
      </c>
      <c r="D41">
        <v>27</v>
      </c>
      <c r="E41" t="s">
        <v>94</v>
      </c>
      <c r="F41">
        <v>5</v>
      </c>
      <c r="G41" s="11">
        <v>527.77</v>
      </c>
      <c r="H41" s="12">
        <f t="shared" si="0"/>
        <v>8.6079341023394419E-3</v>
      </c>
      <c r="K41" s="13">
        <v>61312.04</v>
      </c>
      <c r="P41" t="s">
        <v>189</v>
      </c>
      <c r="Q41" t="s">
        <v>22</v>
      </c>
      <c r="R41">
        <v>88</v>
      </c>
      <c r="W41" t="s">
        <v>150</v>
      </c>
      <c r="X41">
        <v>2.8650000000000002</v>
      </c>
      <c r="Y41">
        <v>5</v>
      </c>
    </row>
    <row r="42" spans="1:25" x14ac:dyDescent="0.2">
      <c r="A42">
        <v>28</v>
      </c>
      <c r="B42" t="s">
        <v>95</v>
      </c>
      <c r="C42">
        <v>5</v>
      </c>
      <c r="D42">
        <v>28</v>
      </c>
      <c r="E42" t="s">
        <v>92</v>
      </c>
      <c r="F42">
        <v>5</v>
      </c>
      <c r="G42" s="11">
        <v>513.79999999999995</v>
      </c>
      <c r="H42" s="12">
        <f t="shared" si="0"/>
        <v>8.3800832593402524E-3</v>
      </c>
      <c r="K42" s="13">
        <v>61312.04</v>
      </c>
      <c r="P42" t="s">
        <v>186</v>
      </c>
      <c r="Q42" t="s">
        <v>22</v>
      </c>
      <c r="R42">
        <v>88</v>
      </c>
      <c r="W42" t="s">
        <v>106</v>
      </c>
      <c r="X42">
        <v>3.1308450704225299</v>
      </c>
      <c r="Y42">
        <v>4.9154929577464701</v>
      </c>
    </row>
    <row r="43" spans="1:25" x14ac:dyDescent="0.2">
      <c r="A43">
        <v>29</v>
      </c>
      <c r="B43" t="s">
        <v>96</v>
      </c>
      <c r="C43">
        <v>5</v>
      </c>
      <c r="D43">
        <v>29</v>
      </c>
      <c r="E43" t="s">
        <v>100</v>
      </c>
      <c r="F43">
        <v>4</v>
      </c>
      <c r="G43" s="11">
        <v>473.93</v>
      </c>
      <c r="H43" s="12">
        <f t="shared" si="0"/>
        <v>7.7298031512244578E-3</v>
      </c>
      <c r="K43" s="13">
        <v>61312.04</v>
      </c>
      <c r="P43" t="s">
        <v>178</v>
      </c>
      <c r="Q43" t="s">
        <v>23</v>
      </c>
      <c r="R43">
        <v>87</v>
      </c>
      <c r="W43" s="6" t="s">
        <v>23</v>
      </c>
      <c r="X43" s="6">
        <v>2.8581626928471202</v>
      </c>
      <c r="Y43" s="6">
        <v>4.9088359046283303</v>
      </c>
    </row>
    <row r="44" spans="1:25" x14ac:dyDescent="0.2">
      <c r="A44">
        <v>30</v>
      </c>
      <c r="B44" t="s">
        <v>97</v>
      </c>
      <c r="C44">
        <v>5</v>
      </c>
      <c r="D44">
        <v>30</v>
      </c>
      <c r="E44" t="s">
        <v>95</v>
      </c>
      <c r="F44">
        <v>5</v>
      </c>
      <c r="G44" s="11">
        <v>473.84</v>
      </c>
      <c r="H44" s="12">
        <f t="shared" si="0"/>
        <v>7.7283352503032029E-3</v>
      </c>
      <c r="K44" s="13">
        <v>61312.04</v>
      </c>
      <c r="P44" t="s">
        <v>182</v>
      </c>
      <c r="Q44" t="s">
        <v>23</v>
      </c>
      <c r="R44">
        <v>87</v>
      </c>
      <c r="W44" t="s">
        <v>89</v>
      </c>
      <c r="X44">
        <v>3.1661006289308098</v>
      </c>
      <c r="Y44">
        <v>4.6603773584905603</v>
      </c>
    </row>
    <row r="45" spans="1:25" x14ac:dyDescent="0.2">
      <c r="A45">
        <v>31</v>
      </c>
      <c r="B45" t="s">
        <v>98</v>
      </c>
      <c r="C45">
        <v>4</v>
      </c>
      <c r="D45">
        <v>31</v>
      </c>
      <c r="E45" t="s">
        <v>97</v>
      </c>
      <c r="F45">
        <v>5</v>
      </c>
      <c r="G45" s="11">
        <v>452.94</v>
      </c>
      <c r="H45" s="12">
        <f t="shared" si="0"/>
        <v>7.3874560363674079E-3</v>
      </c>
      <c r="K45" s="13">
        <v>61312.04</v>
      </c>
      <c r="P45" t="s">
        <v>183</v>
      </c>
      <c r="Q45" t="s">
        <v>23</v>
      </c>
      <c r="R45">
        <v>84</v>
      </c>
      <c r="W45" t="s">
        <v>120</v>
      </c>
      <c r="X45">
        <v>3.03</v>
      </c>
      <c r="Y45">
        <v>5.12</v>
      </c>
    </row>
    <row r="46" spans="1:25" x14ac:dyDescent="0.2">
      <c r="A46">
        <v>32</v>
      </c>
      <c r="B46" t="s">
        <v>99</v>
      </c>
      <c r="C46">
        <v>4</v>
      </c>
      <c r="D46">
        <v>32</v>
      </c>
      <c r="E46" t="s">
        <v>101</v>
      </c>
      <c r="F46">
        <v>4</v>
      </c>
      <c r="G46" s="11">
        <v>407.01</v>
      </c>
      <c r="H46" s="12">
        <f t="shared" si="0"/>
        <v>6.6383372662204678E-3</v>
      </c>
      <c r="K46" s="13">
        <v>61312.04</v>
      </c>
      <c r="P46" t="s">
        <v>179</v>
      </c>
      <c r="Q46" t="s">
        <v>23</v>
      </c>
      <c r="R46">
        <v>82</v>
      </c>
      <c r="W46" t="s">
        <v>144</v>
      </c>
      <c r="X46">
        <v>3.26586206896551</v>
      </c>
      <c r="Y46">
        <v>4.5862068965517198</v>
      </c>
    </row>
    <row r="47" spans="1:25" x14ac:dyDescent="0.2">
      <c r="A47">
        <v>33</v>
      </c>
      <c r="B47" t="s">
        <v>100</v>
      </c>
      <c r="C47">
        <v>4</v>
      </c>
      <c r="D47">
        <v>33</v>
      </c>
      <c r="E47" t="s">
        <v>104</v>
      </c>
      <c r="F47">
        <v>3</v>
      </c>
      <c r="G47" s="11">
        <v>401.08</v>
      </c>
      <c r="H47" s="12">
        <f t="shared" si="0"/>
        <v>6.5416189055200243E-3</v>
      </c>
      <c r="K47" s="13">
        <v>61312.04</v>
      </c>
      <c r="P47" t="s">
        <v>191</v>
      </c>
      <c r="Q47" t="s">
        <v>23</v>
      </c>
      <c r="R47">
        <v>79</v>
      </c>
      <c r="W47" t="s">
        <v>102</v>
      </c>
      <c r="X47">
        <v>3.0159740259740202</v>
      </c>
      <c r="Y47">
        <v>5.1428571428571397</v>
      </c>
    </row>
    <row r="48" spans="1:25" x14ac:dyDescent="0.2">
      <c r="A48">
        <v>34</v>
      </c>
      <c r="B48" t="s">
        <v>101</v>
      </c>
      <c r="C48">
        <v>4</v>
      </c>
      <c r="D48">
        <v>34</v>
      </c>
      <c r="E48" t="s">
        <v>98</v>
      </c>
      <c r="F48">
        <v>4</v>
      </c>
      <c r="G48" s="11">
        <v>379.13</v>
      </c>
      <c r="H48" s="12">
        <f t="shared" si="0"/>
        <v>6.1836141808362596E-3</v>
      </c>
      <c r="K48" s="13">
        <v>61312.04</v>
      </c>
      <c r="P48" t="s">
        <v>184</v>
      </c>
      <c r="Q48" t="s">
        <v>22</v>
      </c>
      <c r="R48">
        <v>78</v>
      </c>
      <c r="W48" t="s">
        <v>110</v>
      </c>
      <c r="X48">
        <v>2.99</v>
      </c>
      <c r="Y48">
        <v>4.7816091954022903</v>
      </c>
    </row>
    <row r="49" spans="1:25" x14ac:dyDescent="0.2">
      <c r="A49">
        <v>35</v>
      </c>
      <c r="B49" t="s">
        <v>102</v>
      </c>
      <c r="C49">
        <v>3</v>
      </c>
      <c r="D49">
        <v>35</v>
      </c>
      <c r="E49" t="s">
        <v>110</v>
      </c>
      <c r="F49">
        <v>3</v>
      </c>
      <c r="G49" s="11">
        <v>369.18</v>
      </c>
      <c r="H49" s="12">
        <f t="shared" si="0"/>
        <v>6.0213295789864436E-3</v>
      </c>
      <c r="K49" s="13">
        <v>61312.04</v>
      </c>
      <c r="P49" t="s">
        <v>191</v>
      </c>
      <c r="Q49" t="s">
        <v>22</v>
      </c>
      <c r="R49">
        <v>77</v>
      </c>
      <c r="W49" t="s">
        <v>88</v>
      </c>
      <c r="X49">
        <v>3.06453416149068</v>
      </c>
      <c r="Y49">
        <v>5.04968944099378</v>
      </c>
    </row>
    <row r="50" spans="1:25" x14ac:dyDescent="0.2">
      <c r="A50">
        <v>36</v>
      </c>
      <c r="B50" t="s">
        <v>103</v>
      </c>
      <c r="C50">
        <v>3</v>
      </c>
      <c r="D50">
        <v>36</v>
      </c>
      <c r="E50" t="s">
        <v>103</v>
      </c>
      <c r="F50">
        <v>3</v>
      </c>
      <c r="G50" s="11">
        <v>353.19</v>
      </c>
      <c r="H50" s="12">
        <f t="shared" si="0"/>
        <v>5.7605325153102065E-3</v>
      </c>
      <c r="K50" s="13">
        <v>61312.04</v>
      </c>
      <c r="P50" t="s">
        <v>189</v>
      </c>
      <c r="Q50" t="s">
        <v>23</v>
      </c>
      <c r="R50">
        <v>74</v>
      </c>
      <c r="W50" t="s">
        <v>156</v>
      </c>
      <c r="X50">
        <v>2.6566666666666601</v>
      </c>
      <c r="Y50">
        <v>4.7666666666666604</v>
      </c>
    </row>
    <row r="51" spans="1:25" x14ac:dyDescent="0.2">
      <c r="A51">
        <v>37</v>
      </c>
      <c r="B51" t="s">
        <v>104</v>
      </c>
      <c r="C51">
        <v>3</v>
      </c>
      <c r="D51">
        <v>37</v>
      </c>
      <c r="E51" t="s">
        <v>105</v>
      </c>
      <c r="F51">
        <v>3</v>
      </c>
      <c r="G51" s="11">
        <v>349.18</v>
      </c>
      <c r="H51" s="12">
        <f t="shared" si="0"/>
        <v>5.6951293742631953E-3</v>
      </c>
      <c r="K51" s="13">
        <v>61312.04</v>
      </c>
      <c r="P51" t="s">
        <v>182</v>
      </c>
      <c r="Q51" t="s">
        <v>24</v>
      </c>
      <c r="R51">
        <v>74</v>
      </c>
      <c r="W51" t="s">
        <v>142</v>
      </c>
      <c r="X51">
        <v>2.6421739130434698</v>
      </c>
      <c r="Y51">
        <v>5.13043478260869</v>
      </c>
    </row>
    <row r="52" spans="1:25" x14ac:dyDescent="0.2">
      <c r="A52">
        <v>38</v>
      </c>
      <c r="B52" t="s">
        <v>105</v>
      </c>
      <c r="C52">
        <v>3</v>
      </c>
      <c r="D52">
        <v>38</v>
      </c>
      <c r="E52" t="s">
        <v>99</v>
      </c>
      <c r="F52">
        <v>4</v>
      </c>
      <c r="G52" s="11">
        <v>334.12</v>
      </c>
      <c r="H52" s="12">
        <f t="shared" si="0"/>
        <v>5.4495006201065888E-3</v>
      </c>
      <c r="K52" s="13">
        <v>61312.04</v>
      </c>
      <c r="P52" t="s">
        <v>190</v>
      </c>
      <c r="Q52" t="s">
        <v>22</v>
      </c>
      <c r="R52">
        <v>73</v>
      </c>
      <c r="W52" t="s">
        <v>141</v>
      </c>
      <c r="X52">
        <v>2.9185714285714202</v>
      </c>
      <c r="Y52">
        <v>5.3571428571428497</v>
      </c>
    </row>
    <row r="53" spans="1:25" x14ac:dyDescent="0.2">
      <c r="A53">
        <v>39</v>
      </c>
      <c r="B53" t="s">
        <v>106</v>
      </c>
      <c r="C53">
        <v>3</v>
      </c>
      <c r="D53">
        <v>39</v>
      </c>
      <c r="E53" t="s">
        <v>107</v>
      </c>
      <c r="F53">
        <v>3</v>
      </c>
      <c r="G53" s="11">
        <v>330.23</v>
      </c>
      <c r="H53" s="12">
        <f t="shared" si="0"/>
        <v>5.3860546802879175E-3</v>
      </c>
      <c r="K53" s="13">
        <v>61312.04</v>
      </c>
      <c r="P53" t="s">
        <v>176</v>
      </c>
      <c r="Q53" t="s">
        <v>24</v>
      </c>
      <c r="R53">
        <v>73</v>
      </c>
      <c r="W53" t="s">
        <v>169</v>
      </c>
      <c r="X53">
        <v>3.0669230769230702</v>
      </c>
      <c r="Y53">
        <v>5</v>
      </c>
    </row>
    <row r="54" spans="1:25" x14ac:dyDescent="0.2">
      <c r="A54">
        <v>40</v>
      </c>
      <c r="B54" t="s">
        <v>107</v>
      </c>
      <c r="C54">
        <v>3</v>
      </c>
      <c r="D54">
        <v>40</v>
      </c>
      <c r="E54" t="s">
        <v>115</v>
      </c>
      <c r="F54">
        <v>3</v>
      </c>
      <c r="G54" s="11">
        <v>322.22000000000003</v>
      </c>
      <c r="H54" s="12">
        <f t="shared" si="0"/>
        <v>5.2554114982962565E-3</v>
      </c>
      <c r="K54" s="13">
        <v>61312.04</v>
      </c>
      <c r="P54" t="s">
        <v>176</v>
      </c>
      <c r="Q54" t="s">
        <v>26</v>
      </c>
      <c r="R54">
        <v>69</v>
      </c>
      <c r="W54" t="s">
        <v>99</v>
      </c>
      <c r="X54">
        <v>2.6983333333333301</v>
      </c>
      <c r="Y54">
        <v>4.9895833333333304</v>
      </c>
    </row>
    <row r="55" spans="1:25" x14ac:dyDescent="0.2">
      <c r="A55">
        <v>41</v>
      </c>
      <c r="B55" t="s">
        <v>108</v>
      </c>
      <c r="C55">
        <v>3</v>
      </c>
      <c r="D55">
        <v>41</v>
      </c>
      <c r="E55" t="s">
        <v>108</v>
      </c>
      <c r="F55">
        <v>3</v>
      </c>
      <c r="G55" s="11">
        <v>315.25</v>
      </c>
      <c r="H55" s="12">
        <f t="shared" si="0"/>
        <v>5.1417307269502038E-3</v>
      </c>
      <c r="K55" s="13">
        <v>61312.04</v>
      </c>
      <c r="W55" t="s">
        <v>139</v>
      </c>
      <c r="X55">
        <v>2.8081818181818101</v>
      </c>
      <c r="Y55">
        <v>4.6363636363636296</v>
      </c>
    </row>
    <row r="56" spans="1:25" x14ac:dyDescent="0.2">
      <c r="A56">
        <v>42</v>
      </c>
      <c r="B56" t="s">
        <v>109</v>
      </c>
      <c r="C56">
        <v>3</v>
      </c>
      <c r="D56">
        <v>42</v>
      </c>
      <c r="E56" t="s">
        <v>113</v>
      </c>
      <c r="F56">
        <v>3</v>
      </c>
      <c r="G56" s="11">
        <v>305.25</v>
      </c>
      <c r="H56" s="12">
        <f t="shared" si="0"/>
        <v>4.97863062458858E-3</v>
      </c>
      <c r="K56" s="13">
        <v>61312.04</v>
      </c>
      <c r="W56" t="s">
        <v>130</v>
      </c>
      <c r="X56">
        <v>3.3233333333333301</v>
      </c>
      <c r="Y56">
        <v>5.1666666666666599</v>
      </c>
    </row>
    <row r="57" spans="1:25" x14ac:dyDescent="0.2">
      <c r="A57">
        <v>43</v>
      </c>
      <c r="B57" t="s">
        <v>110</v>
      </c>
      <c r="C57">
        <v>3</v>
      </c>
      <c r="D57">
        <v>43</v>
      </c>
      <c r="E57" t="s">
        <v>102</v>
      </c>
      <c r="F57">
        <v>3</v>
      </c>
      <c r="G57" s="11">
        <v>304.26</v>
      </c>
      <c r="H57" s="12">
        <f t="shared" si="0"/>
        <v>4.9624837144547794E-3</v>
      </c>
      <c r="K57" s="13">
        <v>61312.04</v>
      </c>
      <c r="W57" t="s">
        <v>154</v>
      </c>
      <c r="X57">
        <v>3.12333333333333</v>
      </c>
      <c r="Y57">
        <v>4.9666666666666597</v>
      </c>
    </row>
    <row r="58" spans="1:25" x14ac:dyDescent="0.2">
      <c r="A58">
        <v>44</v>
      </c>
      <c r="B58" t="s">
        <v>111</v>
      </c>
      <c r="C58">
        <v>3</v>
      </c>
      <c r="D58">
        <v>44</v>
      </c>
      <c r="E58" t="s">
        <v>106</v>
      </c>
      <c r="F58">
        <v>3</v>
      </c>
      <c r="G58" s="11">
        <v>303.33999999999997</v>
      </c>
      <c r="H58" s="12">
        <f t="shared" si="0"/>
        <v>4.9474785050375092E-3</v>
      </c>
      <c r="K58" s="13">
        <v>61312.04</v>
      </c>
      <c r="W58" t="s">
        <v>85</v>
      </c>
      <c r="X58">
        <v>3.0308163265306098</v>
      </c>
      <c r="Y58">
        <v>4.9285714285714199</v>
      </c>
    </row>
    <row r="59" spans="1:25" x14ac:dyDescent="0.2">
      <c r="A59">
        <v>45</v>
      </c>
      <c r="B59" t="s">
        <v>112</v>
      </c>
      <c r="C59">
        <v>3</v>
      </c>
      <c r="D59">
        <v>45</v>
      </c>
      <c r="E59" t="s">
        <v>112</v>
      </c>
      <c r="F59">
        <v>3</v>
      </c>
      <c r="G59" s="11">
        <v>284.3</v>
      </c>
      <c r="H59" s="12">
        <f t="shared" si="0"/>
        <v>4.6369359101409774E-3</v>
      </c>
      <c r="K59" s="13">
        <v>61312.04</v>
      </c>
      <c r="W59" t="s">
        <v>127</v>
      </c>
      <c r="X59">
        <v>3.0270370370370299</v>
      </c>
      <c r="Y59">
        <v>5.1111111111111098</v>
      </c>
    </row>
    <row r="60" spans="1:25" x14ac:dyDescent="0.2">
      <c r="A60">
        <v>46</v>
      </c>
      <c r="B60" t="s">
        <v>113</v>
      </c>
      <c r="C60">
        <v>3</v>
      </c>
      <c r="D60">
        <v>46</v>
      </c>
      <c r="E60" t="s">
        <v>114</v>
      </c>
      <c r="F60">
        <v>3</v>
      </c>
      <c r="G60" s="11">
        <v>274.35000000000002</v>
      </c>
      <c r="H60" s="12">
        <f t="shared" si="0"/>
        <v>4.4746513082911613E-3</v>
      </c>
      <c r="K60" s="13">
        <v>61312.04</v>
      </c>
      <c r="W60" t="s">
        <v>152</v>
      </c>
      <c r="X60">
        <v>2.2252941176470502</v>
      </c>
      <c r="Y60">
        <v>4.9411764705882302</v>
      </c>
    </row>
    <row r="61" spans="1:25" x14ac:dyDescent="0.2">
      <c r="A61">
        <v>47</v>
      </c>
      <c r="B61" t="s">
        <v>114</v>
      </c>
      <c r="C61">
        <v>3</v>
      </c>
      <c r="D61">
        <v>47</v>
      </c>
      <c r="E61" t="s">
        <v>111</v>
      </c>
      <c r="F61">
        <v>3</v>
      </c>
      <c r="G61" s="11">
        <v>273.39999999999998</v>
      </c>
      <c r="H61" s="12">
        <f t="shared" si="0"/>
        <v>4.4591567985668061E-3</v>
      </c>
      <c r="K61" s="13">
        <v>61312.04</v>
      </c>
      <c r="W61" t="s">
        <v>155</v>
      </c>
      <c r="X61">
        <v>2.9311764705882299</v>
      </c>
      <c r="Y61">
        <v>4.6764705882352899</v>
      </c>
    </row>
    <row r="62" spans="1:25" x14ac:dyDescent="0.2">
      <c r="A62">
        <v>48</v>
      </c>
      <c r="B62" t="s">
        <v>115</v>
      </c>
      <c r="C62">
        <v>3</v>
      </c>
      <c r="D62">
        <v>48</v>
      </c>
      <c r="E62" t="s">
        <v>132</v>
      </c>
      <c r="F62">
        <v>2</v>
      </c>
      <c r="G62" s="11">
        <v>271.36</v>
      </c>
      <c r="H62" s="12">
        <f t="shared" si="0"/>
        <v>4.4258843776850357E-3</v>
      </c>
      <c r="K62" s="13">
        <v>61312.04</v>
      </c>
      <c r="W62" t="s">
        <v>163</v>
      </c>
      <c r="X62">
        <v>3.12333333333333</v>
      </c>
      <c r="Y62">
        <v>4.93333333333333</v>
      </c>
    </row>
    <row r="63" spans="1:25" x14ac:dyDescent="0.2">
      <c r="A63">
        <v>49</v>
      </c>
      <c r="B63" t="s">
        <v>116</v>
      </c>
      <c r="C63">
        <v>2</v>
      </c>
      <c r="D63">
        <v>49</v>
      </c>
      <c r="E63" t="s">
        <v>123</v>
      </c>
      <c r="F63">
        <v>2</v>
      </c>
      <c r="G63" s="11">
        <v>249.43</v>
      </c>
      <c r="H63" s="12">
        <f t="shared" si="0"/>
        <v>4.0682058532059938E-3</v>
      </c>
      <c r="K63" s="13">
        <v>61312.04</v>
      </c>
      <c r="W63" t="s">
        <v>135</v>
      </c>
      <c r="X63">
        <v>2.57620689655172</v>
      </c>
      <c r="Y63">
        <v>4.8965517241379297</v>
      </c>
    </row>
    <row r="64" spans="1:25" x14ac:dyDescent="0.2">
      <c r="A64">
        <v>50</v>
      </c>
      <c r="B64" t="s">
        <v>117</v>
      </c>
      <c r="C64">
        <v>2</v>
      </c>
      <c r="D64">
        <v>50</v>
      </c>
      <c r="E64" t="s">
        <v>109</v>
      </c>
      <c r="F64">
        <v>3</v>
      </c>
      <c r="G64" s="11">
        <v>248.41</v>
      </c>
      <c r="H64" s="12">
        <f t="shared" si="0"/>
        <v>4.0515696427651073E-3</v>
      </c>
      <c r="K64" s="13">
        <v>61312.04</v>
      </c>
      <c r="W64" s="6" t="s">
        <v>22</v>
      </c>
      <c r="X64" s="6">
        <v>2.9645547073791301</v>
      </c>
      <c r="Y64" s="6">
        <v>4.9344783715012701</v>
      </c>
    </row>
    <row r="65" spans="1:25" x14ac:dyDescent="0.2">
      <c r="A65">
        <v>51</v>
      </c>
      <c r="B65" t="s">
        <v>118</v>
      </c>
      <c r="C65">
        <v>2</v>
      </c>
      <c r="D65">
        <v>51</v>
      </c>
      <c r="E65" t="s">
        <v>129</v>
      </c>
      <c r="F65">
        <v>2</v>
      </c>
      <c r="G65" s="11">
        <v>245.49</v>
      </c>
      <c r="H65" s="12">
        <f t="shared" si="0"/>
        <v>4.0039444128755139E-3</v>
      </c>
      <c r="K65" s="13">
        <v>61312.04</v>
      </c>
      <c r="W65" t="s">
        <v>31</v>
      </c>
      <c r="X65">
        <v>2.8428610354223398</v>
      </c>
      <c r="Y65">
        <v>4.8419618528610302</v>
      </c>
    </row>
    <row r="66" spans="1:25" x14ac:dyDescent="0.2">
      <c r="A66">
        <v>52</v>
      </c>
      <c r="B66" t="s">
        <v>119</v>
      </c>
      <c r="C66">
        <v>2</v>
      </c>
      <c r="D66">
        <v>52</v>
      </c>
      <c r="E66" t="s">
        <v>124</v>
      </c>
      <c r="F66">
        <v>2</v>
      </c>
      <c r="G66" s="11">
        <v>233.49</v>
      </c>
      <c r="H66" s="12">
        <f t="shared" si="0"/>
        <v>3.8082242900415644E-3</v>
      </c>
      <c r="K66" s="13">
        <v>61312.04</v>
      </c>
      <c r="W66" t="s">
        <v>84</v>
      </c>
      <c r="X66">
        <v>2.92777777777777</v>
      </c>
      <c r="Y66">
        <v>4.9955555555555504</v>
      </c>
    </row>
    <row r="67" spans="1:25" x14ac:dyDescent="0.2">
      <c r="A67">
        <v>53</v>
      </c>
      <c r="B67" t="s">
        <v>120</v>
      </c>
      <c r="C67">
        <v>2</v>
      </c>
      <c r="D67">
        <v>53</v>
      </c>
      <c r="E67" t="s">
        <v>125</v>
      </c>
      <c r="F67">
        <v>2</v>
      </c>
      <c r="G67" s="11">
        <v>224.48</v>
      </c>
      <c r="H67" s="12">
        <f t="shared" si="0"/>
        <v>3.6612710978137408E-3</v>
      </c>
      <c r="K67" s="13">
        <v>61312.04</v>
      </c>
      <c r="W67" t="s">
        <v>170</v>
      </c>
      <c r="X67">
        <v>2.5455555555555498</v>
      </c>
      <c r="Y67">
        <v>5.0370370370370301</v>
      </c>
    </row>
    <row r="68" spans="1:25" x14ac:dyDescent="0.2">
      <c r="A68">
        <v>54</v>
      </c>
      <c r="B68" t="s">
        <v>121</v>
      </c>
      <c r="C68">
        <v>2</v>
      </c>
      <c r="D68">
        <v>54</v>
      </c>
      <c r="E68" t="s">
        <v>122</v>
      </c>
      <c r="F68">
        <v>2</v>
      </c>
      <c r="G68" s="11">
        <v>218.42</v>
      </c>
      <c r="H68" s="12">
        <f t="shared" si="0"/>
        <v>3.5624324357825966E-3</v>
      </c>
      <c r="K68" s="13">
        <v>61312.04</v>
      </c>
      <c r="W68" t="s">
        <v>98</v>
      </c>
      <c r="X68">
        <v>2.8485858585858499</v>
      </c>
      <c r="Y68">
        <v>4.8484848484848397</v>
      </c>
    </row>
    <row r="69" spans="1:25" x14ac:dyDescent="0.2">
      <c r="A69">
        <v>55</v>
      </c>
      <c r="B69" t="s">
        <v>122</v>
      </c>
      <c r="C69">
        <v>2</v>
      </c>
      <c r="D69">
        <v>55</v>
      </c>
      <c r="E69" t="s">
        <v>166</v>
      </c>
      <c r="F69">
        <v>1</v>
      </c>
      <c r="G69" s="11">
        <v>211.55</v>
      </c>
      <c r="H69" s="12">
        <f t="shared" si="0"/>
        <v>3.450382665460161E-3</v>
      </c>
      <c r="K69" s="13">
        <v>61312.04</v>
      </c>
      <c r="W69" t="s">
        <v>86</v>
      </c>
      <c r="X69">
        <v>2.9265079365079298</v>
      </c>
      <c r="Y69">
        <v>4.9682539682539604</v>
      </c>
    </row>
    <row r="70" spans="1:25" x14ac:dyDescent="0.2">
      <c r="A70">
        <v>56</v>
      </c>
      <c r="B70" t="s">
        <v>123</v>
      </c>
      <c r="C70">
        <v>2</v>
      </c>
      <c r="D70">
        <v>56</v>
      </c>
      <c r="E70" t="s">
        <v>130</v>
      </c>
      <c r="F70">
        <v>2</v>
      </c>
      <c r="G70" s="11">
        <v>205.52</v>
      </c>
      <c r="H70" s="12">
        <f t="shared" si="0"/>
        <v>3.3520333037361017E-3</v>
      </c>
      <c r="K70" s="13">
        <v>61312.04</v>
      </c>
      <c r="W70" t="s">
        <v>25</v>
      </c>
      <c r="X70">
        <v>3.0263636363636301</v>
      </c>
      <c r="Y70">
        <v>4.8848484848484803</v>
      </c>
    </row>
    <row r="71" spans="1:25" x14ac:dyDescent="0.2">
      <c r="A71">
        <v>57</v>
      </c>
      <c r="B71" t="s">
        <v>124</v>
      </c>
      <c r="C71">
        <v>2</v>
      </c>
      <c r="D71">
        <v>57</v>
      </c>
      <c r="E71" t="s">
        <v>127</v>
      </c>
      <c r="F71">
        <v>2</v>
      </c>
      <c r="G71" s="11">
        <v>204.54</v>
      </c>
      <c r="H71" s="12">
        <f t="shared" si="0"/>
        <v>3.336049493704662E-3</v>
      </c>
      <c r="K71" s="13">
        <v>61312.04</v>
      </c>
      <c r="W71" t="s">
        <v>126</v>
      </c>
      <c r="X71">
        <v>2.4515384615384601</v>
      </c>
      <c r="Y71">
        <v>5.2115384615384599</v>
      </c>
    </row>
    <row r="72" spans="1:25" x14ac:dyDescent="0.2">
      <c r="A72">
        <v>58</v>
      </c>
      <c r="B72" t="s">
        <v>125</v>
      </c>
      <c r="C72">
        <v>2</v>
      </c>
      <c r="D72">
        <v>58</v>
      </c>
      <c r="E72" t="s">
        <v>121</v>
      </c>
      <c r="F72">
        <v>2</v>
      </c>
      <c r="G72" s="11">
        <v>202.51</v>
      </c>
      <c r="H72" s="12">
        <f t="shared" si="0"/>
        <v>3.3029401729252525E-3</v>
      </c>
      <c r="K72" s="13">
        <v>61312.04</v>
      </c>
      <c r="W72" t="s">
        <v>129</v>
      </c>
      <c r="X72">
        <v>3.5085185185185099</v>
      </c>
      <c r="Y72">
        <v>4.7962962962962896</v>
      </c>
    </row>
    <row r="73" spans="1:25" x14ac:dyDescent="0.2">
      <c r="A73">
        <v>59</v>
      </c>
      <c r="B73" t="s">
        <v>126</v>
      </c>
      <c r="C73">
        <v>2</v>
      </c>
      <c r="D73">
        <v>59</v>
      </c>
      <c r="E73" t="s">
        <v>134</v>
      </c>
      <c r="F73">
        <v>2</v>
      </c>
      <c r="G73" s="11">
        <v>198.53</v>
      </c>
      <c r="H73" s="12">
        <f t="shared" si="0"/>
        <v>3.2380263321853259E-3</v>
      </c>
      <c r="K73" s="13">
        <v>61312.04</v>
      </c>
      <c r="W73" t="s">
        <v>164</v>
      </c>
      <c r="X73">
        <v>2.91307692307692</v>
      </c>
      <c r="Y73">
        <v>4.8461538461538396</v>
      </c>
    </row>
    <row r="74" spans="1:25" x14ac:dyDescent="0.2">
      <c r="A74">
        <v>60</v>
      </c>
      <c r="B74" t="s">
        <v>127</v>
      </c>
      <c r="C74">
        <v>2</v>
      </c>
      <c r="D74">
        <v>60</v>
      </c>
      <c r="E74" t="s">
        <v>117</v>
      </c>
      <c r="F74">
        <v>2</v>
      </c>
      <c r="G74" s="11">
        <v>194.52</v>
      </c>
      <c r="H74" s="12">
        <f t="shared" si="0"/>
        <v>3.1726231911383151E-3</v>
      </c>
      <c r="K74" s="13">
        <v>61312.04</v>
      </c>
      <c r="W74" t="s">
        <v>123</v>
      </c>
      <c r="X74">
        <v>3.2233333333333301</v>
      </c>
      <c r="Y74">
        <v>5.0166666666666604</v>
      </c>
    </row>
    <row r="75" spans="1:25" x14ac:dyDescent="0.2">
      <c r="A75">
        <v>61</v>
      </c>
      <c r="B75" t="s">
        <v>128</v>
      </c>
      <c r="C75">
        <v>2</v>
      </c>
      <c r="D75">
        <v>61</v>
      </c>
      <c r="E75" t="s">
        <v>126</v>
      </c>
      <c r="F75">
        <v>2</v>
      </c>
      <c r="G75" s="11">
        <v>192.51</v>
      </c>
      <c r="H75" s="12">
        <f t="shared" si="0"/>
        <v>3.1398400705636279E-3</v>
      </c>
      <c r="K75" s="13">
        <v>61312.04</v>
      </c>
      <c r="W75" t="s">
        <v>160</v>
      </c>
      <c r="X75">
        <v>2.7042857142857102</v>
      </c>
      <c r="Y75">
        <v>4.9285714285714199</v>
      </c>
    </row>
    <row r="76" spans="1:25" x14ac:dyDescent="0.2">
      <c r="A76">
        <v>62</v>
      </c>
      <c r="B76" t="s">
        <v>129</v>
      </c>
      <c r="C76">
        <v>2</v>
      </c>
      <c r="D76">
        <v>62</v>
      </c>
      <c r="E76" t="s">
        <v>131</v>
      </c>
      <c r="F76">
        <v>2</v>
      </c>
      <c r="G76" s="11">
        <v>187.55</v>
      </c>
      <c r="H76" s="12">
        <f t="shared" si="0"/>
        <v>3.0589424197922628E-3</v>
      </c>
      <c r="K76" s="13">
        <v>61312.04</v>
      </c>
      <c r="W76" t="s">
        <v>145</v>
      </c>
      <c r="X76">
        <v>2.4066666666666601</v>
      </c>
      <c r="Y76">
        <v>4.875</v>
      </c>
    </row>
    <row r="77" spans="1:25" x14ac:dyDescent="0.2">
      <c r="A77">
        <v>63</v>
      </c>
      <c r="B77" t="s">
        <v>130</v>
      </c>
      <c r="C77">
        <v>2</v>
      </c>
      <c r="D77">
        <v>63</v>
      </c>
      <c r="E77" t="s">
        <v>118</v>
      </c>
      <c r="F77">
        <v>2</v>
      </c>
      <c r="G77" s="11">
        <v>186.49</v>
      </c>
      <c r="H77" s="12">
        <f t="shared" si="0"/>
        <v>3.0416538089419304E-3</v>
      </c>
      <c r="K77" s="13">
        <v>61312.04</v>
      </c>
      <c r="W77" t="s">
        <v>165</v>
      </c>
      <c r="X77">
        <v>3.1718181818181801</v>
      </c>
      <c r="Y77">
        <v>4.8636363636363598</v>
      </c>
    </row>
    <row r="78" spans="1:25" x14ac:dyDescent="0.2">
      <c r="A78">
        <v>64</v>
      </c>
      <c r="B78" t="s">
        <v>131</v>
      </c>
      <c r="C78">
        <v>2</v>
      </c>
      <c r="D78">
        <v>64</v>
      </c>
      <c r="E78" t="s">
        <v>116</v>
      </c>
      <c r="F78">
        <v>2</v>
      </c>
      <c r="G78" s="11">
        <v>179.53</v>
      </c>
      <c r="H78" s="12">
        <f t="shared" si="0"/>
        <v>2.92813613769824E-3</v>
      </c>
      <c r="K78" s="13">
        <v>61312.04</v>
      </c>
      <c r="W78" t="s">
        <v>149</v>
      </c>
      <c r="X78">
        <v>3.0614285714285701</v>
      </c>
      <c r="Y78">
        <v>4.71428571428571</v>
      </c>
    </row>
    <row r="79" spans="1:25" x14ac:dyDescent="0.2">
      <c r="A79">
        <v>65</v>
      </c>
      <c r="B79" t="s">
        <v>132</v>
      </c>
      <c r="C79">
        <v>2</v>
      </c>
      <c r="D79">
        <v>65</v>
      </c>
      <c r="E79" t="s">
        <v>119</v>
      </c>
      <c r="F79">
        <v>2</v>
      </c>
      <c r="G79" s="11">
        <v>179.51</v>
      </c>
      <c r="H79" s="12">
        <f t="shared" si="0"/>
        <v>2.9278099374935164E-3</v>
      </c>
      <c r="K79" s="13">
        <v>61312.04</v>
      </c>
      <c r="W79" t="s">
        <v>107</v>
      </c>
      <c r="X79">
        <v>3.1076470588235199</v>
      </c>
      <c r="Y79">
        <v>5.0352941176470498</v>
      </c>
    </row>
    <row r="80" spans="1:25" x14ac:dyDescent="0.2">
      <c r="A80">
        <v>66</v>
      </c>
      <c r="B80" t="s">
        <v>133</v>
      </c>
      <c r="C80">
        <v>2</v>
      </c>
      <c r="D80">
        <v>66</v>
      </c>
      <c r="E80" t="s">
        <v>128</v>
      </c>
      <c r="F80">
        <v>2</v>
      </c>
      <c r="G80" s="11">
        <v>178.56</v>
      </c>
      <c r="H80" s="12">
        <f t="shared" si="0"/>
        <v>2.9123154277691625E-3</v>
      </c>
      <c r="K80" s="13">
        <v>61312.04</v>
      </c>
      <c r="W80" t="s">
        <v>26</v>
      </c>
      <c r="X80">
        <v>2.9623618090452202</v>
      </c>
      <c r="Y80">
        <v>4.9698492462311501</v>
      </c>
    </row>
    <row r="81" spans="1:25" x14ac:dyDescent="0.2">
      <c r="A81">
        <v>67</v>
      </c>
      <c r="B81" t="s">
        <v>134</v>
      </c>
      <c r="C81">
        <v>2</v>
      </c>
      <c r="D81">
        <v>67</v>
      </c>
      <c r="E81" t="s">
        <v>120</v>
      </c>
      <c r="F81">
        <v>2</v>
      </c>
      <c r="G81" s="11">
        <v>168.58</v>
      </c>
      <c r="H81" s="12">
        <f t="shared" ref="H81:H122" si="1">(G81/K80)</f>
        <v>2.7495415256122615E-3</v>
      </c>
      <c r="K81" s="13">
        <v>61312.04</v>
      </c>
      <c r="W81" t="s">
        <v>153</v>
      </c>
      <c r="X81">
        <v>2.5782352941176399</v>
      </c>
      <c r="Y81">
        <v>4.9411764705882302</v>
      </c>
    </row>
    <row r="82" spans="1:25" x14ac:dyDescent="0.2">
      <c r="A82">
        <v>68</v>
      </c>
      <c r="B82" t="s">
        <v>135</v>
      </c>
      <c r="C82">
        <v>1</v>
      </c>
      <c r="D82">
        <v>68</v>
      </c>
      <c r="E82" t="s">
        <v>133</v>
      </c>
      <c r="F82">
        <v>2</v>
      </c>
      <c r="G82" s="11">
        <v>161.56</v>
      </c>
      <c r="H82" s="12">
        <f t="shared" si="1"/>
        <v>2.6350452537544011E-3</v>
      </c>
      <c r="K82" s="13">
        <v>61312.04</v>
      </c>
      <c r="W82" t="s">
        <v>114</v>
      </c>
      <c r="X82">
        <v>2.99</v>
      </c>
      <c r="Y82">
        <v>4.87323943661971</v>
      </c>
    </row>
    <row r="83" spans="1:25" x14ac:dyDescent="0.2">
      <c r="A83">
        <v>69</v>
      </c>
      <c r="B83" t="s">
        <v>136</v>
      </c>
      <c r="C83">
        <v>1</v>
      </c>
      <c r="D83">
        <v>69</v>
      </c>
      <c r="E83" t="s">
        <v>155</v>
      </c>
      <c r="F83">
        <v>1</v>
      </c>
      <c r="G83" s="11">
        <v>146.68</v>
      </c>
      <c r="H83" s="12">
        <f t="shared" si="1"/>
        <v>2.3923523014403045E-3</v>
      </c>
      <c r="K83" s="13">
        <v>61312.04</v>
      </c>
      <c r="W83" t="s">
        <v>108</v>
      </c>
      <c r="X83">
        <v>3.14</v>
      </c>
      <c r="Y83">
        <v>4.8375000000000004</v>
      </c>
    </row>
    <row r="84" spans="1:25" x14ac:dyDescent="0.2">
      <c r="A84">
        <v>70</v>
      </c>
      <c r="B84" t="s">
        <v>137</v>
      </c>
      <c r="C84">
        <v>1</v>
      </c>
      <c r="D84">
        <v>70</v>
      </c>
      <c r="E84" t="s">
        <v>159</v>
      </c>
      <c r="F84">
        <v>1</v>
      </c>
      <c r="G84" s="11">
        <v>143.69999999999999</v>
      </c>
      <c r="H84" s="12">
        <f t="shared" si="1"/>
        <v>2.3437484709365403E-3</v>
      </c>
      <c r="K84" s="13">
        <v>61312.04</v>
      </c>
      <c r="W84" t="s">
        <v>116</v>
      </c>
      <c r="X84">
        <v>2.75923076923076</v>
      </c>
      <c r="Y84">
        <v>4.8461538461538396</v>
      </c>
    </row>
    <row r="85" spans="1:25" x14ac:dyDescent="0.2">
      <c r="A85">
        <v>71</v>
      </c>
      <c r="B85" t="s">
        <v>138</v>
      </c>
      <c r="C85">
        <v>1</v>
      </c>
      <c r="D85">
        <v>71</v>
      </c>
      <c r="E85" t="s">
        <v>140</v>
      </c>
      <c r="F85">
        <v>1</v>
      </c>
      <c r="G85" s="11">
        <v>139.66999999999999</v>
      </c>
      <c r="H85" s="12">
        <f t="shared" si="1"/>
        <v>2.2780191296848055E-3</v>
      </c>
      <c r="K85" s="13">
        <v>61312.04</v>
      </c>
      <c r="W85" t="s">
        <v>159</v>
      </c>
      <c r="X85">
        <v>3.3770967741935398</v>
      </c>
      <c r="Y85">
        <v>5</v>
      </c>
    </row>
    <row r="86" spans="1:25" x14ac:dyDescent="0.2">
      <c r="A86">
        <v>72</v>
      </c>
      <c r="B86" t="s">
        <v>139</v>
      </c>
      <c r="C86">
        <v>1</v>
      </c>
      <c r="D86">
        <v>72</v>
      </c>
      <c r="E86" t="s">
        <v>144</v>
      </c>
      <c r="F86">
        <v>1</v>
      </c>
      <c r="G86" s="11">
        <v>132.72</v>
      </c>
      <c r="H86" s="12">
        <f t="shared" si="1"/>
        <v>2.1646645585434768E-3</v>
      </c>
      <c r="K86" s="13">
        <v>61312.04</v>
      </c>
      <c r="W86" t="s">
        <v>174</v>
      </c>
      <c r="X86">
        <v>2.99</v>
      </c>
      <c r="Y86">
        <v>4.4545454545454497</v>
      </c>
    </row>
    <row r="87" spans="1:25" x14ac:dyDescent="0.2">
      <c r="A87">
        <v>73</v>
      </c>
      <c r="B87" t="s">
        <v>140</v>
      </c>
      <c r="C87">
        <v>1</v>
      </c>
      <c r="D87">
        <v>73</v>
      </c>
      <c r="E87" t="s">
        <v>153</v>
      </c>
      <c r="F87">
        <v>1</v>
      </c>
      <c r="G87" s="11">
        <v>127.66</v>
      </c>
      <c r="H87" s="12">
        <f t="shared" si="1"/>
        <v>2.082135906748495E-3</v>
      </c>
      <c r="K87" s="13">
        <v>61312.04</v>
      </c>
      <c r="W87" t="s">
        <v>96</v>
      </c>
      <c r="X87">
        <v>2.9452238805970099</v>
      </c>
      <c r="Y87">
        <v>4.7761194029850698</v>
      </c>
    </row>
    <row r="88" spans="1:25" x14ac:dyDescent="0.2">
      <c r="A88">
        <v>74</v>
      </c>
      <c r="B88" t="s">
        <v>141</v>
      </c>
      <c r="C88">
        <v>1</v>
      </c>
      <c r="D88">
        <v>74</v>
      </c>
      <c r="E88" t="s">
        <v>146</v>
      </c>
      <c r="F88">
        <v>1</v>
      </c>
      <c r="G88" s="11">
        <v>126.74</v>
      </c>
      <c r="H88" s="12">
        <f t="shared" si="1"/>
        <v>2.0671306973312257E-3</v>
      </c>
      <c r="K88" s="13">
        <v>61312.04</v>
      </c>
      <c r="W88" t="s">
        <v>175</v>
      </c>
      <c r="X88">
        <v>2.9066666666666601</v>
      </c>
      <c r="Y88">
        <v>5.0416666666666599</v>
      </c>
    </row>
    <row r="89" spans="1:25" x14ac:dyDescent="0.2">
      <c r="A89">
        <v>75</v>
      </c>
      <c r="B89" t="s">
        <v>142</v>
      </c>
      <c r="C89">
        <v>1</v>
      </c>
      <c r="D89">
        <v>75</v>
      </c>
      <c r="E89" t="s">
        <v>150</v>
      </c>
      <c r="F89">
        <v>1</v>
      </c>
      <c r="G89" s="11">
        <v>122.72</v>
      </c>
      <c r="H89" s="12">
        <f t="shared" si="1"/>
        <v>2.0015644561818527E-3</v>
      </c>
      <c r="K89" s="13">
        <v>61312.04</v>
      </c>
      <c r="W89" t="s">
        <v>79</v>
      </c>
      <c r="X89">
        <v>3.0070454545454499</v>
      </c>
      <c r="Y89">
        <v>4.9545454545454497</v>
      </c>
    </row>
    <row r="90" spans="1:25" x14ac:dyDescent="0.2">
      <c r="A90">
        <v>76</v>
      </c>
      <c r="B90" t="s">
        <v>143</v>
      </c>
      <c r="C90">
        <v>1</v>
      </c>
      <c r="D90">
        <v>76</v>
      </c>
      <c r="E90" t="s">
        <v>149</v>
      </c>
      <c r="F90">
        <v>1</v>
      </c>
      <c r="G90" s="11">
        <v>121.73</v>
      </c>
      <c r="H90" s="12">
        <f t="shared" si="1"/>
        <v>1.985417546048052E-3</v>
      </c>
      <c r="K90" s="13">
        <v>61312.04</v>
      </c>
      <c r="W90" t="s">
        <v>158</v>
      </c>
      <c r="X90">
        <v>2.99</v>
      </c>
      <c r="Y90">
        <v>5.1290322580645098</v>
      </c>
    </row>
    <row r="91" spans="1:25" x14ac:dyDescent="0.2">
      <c r="A91">
        <v>77</v>
      </c>
      <c r="B91" t="s">
        <v>144</v>
      </c>
      <c r="C91">
        <v>1</v>
      </c>
      <c r="D91">
        <v>77</v>
      </c>
      <c r="E91" t="s">
        <v>162</v>
      </c>
      <c r="F91">
        <v>1</v>
      </c>
      <c r="G91" s="11">
        <v>121.7</v>
      </c>
      <c r="H91" s="12">
        <f t="shared" si="1"/>
        <v>1.984928245740967E-3</v>
      </c>
      <c r="K91" s="13">
        <v>61312.04</v>
      </c>
      <c r="W91" t="s">
        <v>133</v>
      </c>
      <c r="X91">
        <v>2.59</v>
      </c>
      <c r="Y91">
        <v>4.8</v>
      </c>
    </row>
    <row r="92" spans="1:25" x14ac:dyDescent="0.2">
      <c r="A92">
        <v>78</v>
      </c>
      <c r="B92" t="s">
        <v>145</v>
      </c>
      <c r="C92">
        <v>1</v>
      </c>
      <c r="D92">
        <v>78</v>
      </c>
      <c r="E92" t="s">
        <v>148</v>
      </c>
      <c r="F92">
        <v>1</v>
      </c>
      <c r="G92" s="11">
        <v>121.69</v>
      </c>
      <c r="H92" s="12">
        <f t="shared" si="1"/>
        <v>1.9847651456386052E-3</v>
      </c>
      <c r="K92" s="13">
        <v>61312.04</v>
      </c>
      <c r="W92" t="s">
        <v>95</v>
      </c>
      <c r="X92">
        <v>2.99</v>
      </c>
      <c r="Y92">
        <v>5.0546875</v>
      </c>
    </row>
    <row r="93" spans="1:25" x14ac:dyDescent="0.2">
      <c r="A93">
        <v>79</v>
      </c>
      <c r="B93" t="s">
        <v>146</v>
      </c>
      <c r="C93">
        <v>1</v>
      </c>
      <c r="D93">
        <v>79</v>
      </c>
      <c r="E93" t="s">
        <v>152</v>
      </c>
      <c r="F93">
        <v>1</v>
      </c>
      <c r="G93" s="11">
        <v>119.72</v>
      </c>
      <c r="H93" s="12">
        <f t="shared" si="1"/>
        <v>1.9526344254733653E-3</v>
      </c>
      <c r="K93" s="13">
        <v>61312.04</v>
      </c>
      <c r="W93" t="s">
        <v>111</v>
      </c>
      <c r="X93">
        <v>3.1512903225806399</v>
      </c>
      <c r="Y93">
        <v>4.7741935483870899</v>
      </c>
    </row>
    <row r="94" spans="1:25" x14ac:dyDescent="0.2">
      <c r="A94">
        <v>80</v>
      </c>
      <c r="B94" t="s">
        <v>147</v>
      </c>
      <c r="C94">
        <v>1</v>
      </c>
      <c r="D94">
        <v>80</v>
      </c>
      <c r="E94" t="s">
        <v>137</v>
      </c>
      <c r="F94">
        <v>1</v>
      </c>
      <c r="G94" s="11">
        <v>118.75</v>
      </c>
      <c r="H94" s="12">
        <f t="shared" si="1"/>
        <v>1.9368137155442878E-3</v>
      </c>
      <c r="K94" s="13">
        <v>61312.04</v>
      </c>
      <c r="W94" t="s">
        <v>101</v>
      </c>
      <c r="X94">
        <v>2.8828571428571399</v>
      </c>
      <c r="Y94">
        <v>4.9553571428571397</v>
      </c>
    </row>
    <row r="95" spans="1:25" x14ac:dyDescent="0.2">
      <c r="A95">
        <v>81</v>
      </c>
      <c r="B95" t="s">
        <v>148</v>
      </c>
      <c r="C95">
        <v>1</v>
      </c>
      <c r="D95">
        <v>81</v>
      </c>
      <c r="E95" t="s">
        <v>154</v>
      </c>
      <c r="F95">
        <v>1</v>
      </c>
      <c r="G95" s="11">
        <v>114.73</v>
      </c>
      <c r="H95" s="12">
        <f t="shared" si="1"/>
        <v>1.871247474394915E-3</v>
      </c>
      <c r="K95" s="13">
        <v>61312.04</v>
      </c>
      <c r="W95" t="s">
        <v>29</v>
      </c>
      <c r="X95">
        <v>2.9160563380281599</v>
      </c>
      <c r="Y95">
        <v>4.9683098591549202</v>
      </c>
    </row>
    <row r="96" spans="1:25" x14ac:dyDescent="0.2">
      <c r="A96">
        <v>82</v>
      </c>
      <c r="B96" t="s">
        <v>149</v>
      </c>
      <c r="C96">
        <v>1</v>
      </c>
      <c r="D96">
        <v>82</v>
      </c>
      <c r="E96" t="s">
        <v>170</v>
      </c>
      <c r="F96">
        <v>1</v>
      </c>
      <c r="G96" s="11">
        <v>111.73</v>
      </c>
      <c r="H96" s="12">
        <f t="shared" si="1"/>
        <v>1.8223174436864276E-3</v>
      </c>
      <c r="K96" s="13">
        <v>61312.04</v>
      </c>
      <c r="W96" t="s">
        <v>83</v>
      </c>
      <c r="X96">
        <v>2.8619211822659998</v>
      </c>
      <c r="Y96">
        <v>4.8275862068965498</v>
      </c>
    </row>
    <row r="97" spans="1:25" x14ac:dyDescent="0.2">
      <c r="A97">
        <v>83</v>
      </c>
      <c r="B97" t="s">
        <v>150</v>
      </c>
      <c r="C97">
        <v>1</v>
      </c>
      <c r="D97">
        <v>83</v>
      </c>
      <c r="E97" t="s">
        <v>135</v>
      </c>
      <c r="F97">
        <v>1</v>
      </c>
      <c r="G97" s="11">
        <v>111.71</v>
      </c>
      <c r="H97" s="12">
        <f t="shared" si="1"/>
        <v>1.8219912434817042E-3</v>
      </c>
      <c r="K97" s="13">
        <v>61312.04</v>
      </c>
      <c r="W97" t="s">
        <v>125</v>
      </c>
      <c r="X97">
        <v>2.7932786885245902</v>
      </c>
      <c r="Y97">
        <v>4.8852459016393404</v>
      </c>
    </row>
    <row r="98" spans="1:25" x14ac:dyDescent="0.2">
      <c r="A98">
        <v>84</v>
      </c>
      <c r="B98" t="s">
        <v>151</v>
      </c>
      <c r="C98">
        <v>1</v>
      </c>
      <c r="D98">
        <v>84</v>
      </c>
      <c r="E98" t="s">
        <v>143</v>
      </c>
      <c r="F98">
        <v>1</v>
      </c>
      <c r="G98" s="11">
        <v>108.76</v>
      </c>
      <c r="H98" s="12">
        <f t="shared" si="1"/>
        <v>1.7738767132850254E-3</v>
      </c>
      <c r="K98" s="13">
        <v>61312.04</v>
      </c>
      <c r="W98" t="s">
        <v>122</v>
      </c>
      <c r="X98">
        <v>2.5706451612903201</v>
      </c>
      <c r="Y98">
        <v>4.9516129032257998</v>
      </c>
    </row>
    <row r="99" spans="1:25" x14ac:dyDescent="0.2">
      <c r="A99">
        <v>85</v>
      </c>
      <c r="B99" t="s">
        <v>152</v>
      </c>
      <c r="C99">
        <v>1</v>
      </c>
      <c r="D99">
        <v>85</v>
      </c>
      <c r="E99" t="s">
        <v>158</v>
      </c>
      <c r="F99">
        <v>1</v>
      </c>
      <c r="G99" s="11">
        <v>107.71</v>
      </c>
      <c r="H99" s="12">
        <f t="shared" si="1"/>
        <v>1.7567512025370546E-3</v>
      </c>
      <c r="K99" s="13">
        <v>61312.04</v>
      </c>
      <c r="W99" t="s">
        <v>166</v>
      </c>
      <c r="X99">
        <v>3.2073913043478202</v>
      </c>
      <c r="Y99">
        <v>4.8478260869565197</v>
      </c>
    </row>
    <row r="100" spans="1:25" x14ac:dyDescent="0.2">
      <c r="A100">
        <v>86</v>
      </c>
      <c r="B100" t="s">
        <v>153</v>
      </c>
      <c r="C100">
        <v>1</v>
      </c>
      <c r="D100">
        <v>86</v>
      </c>
      <c r="E100" t="s">
        <v>172</v>
      </c>
      <c r="F100">
        <v>1</v>
      </c>
      <c r="G100" s="11">
        <v>107.66</v>
      </c>
      <c r="H100" s="12">
        <f t="shared" si="1"/>
        <v>1.7559357020252464E-3</v>
      </c>
      <c r="K100" s="13">
        <v>61312.04</v>
      </c>
      <c r="W100" t="s">
        <v>28</v>
      </c>
      <c r="X100">
        <v>2.99561009817671</v>
      </c>
      <c r="Y100">
        <v>4.9901823281907403</v>
      </c>
    </row>
    <row r="101" spans="1:25" x14ac:dyDescent="0.2">
      <c r="A101">
        <v>87</v>
      </c>
      <c r="B101" t="s">
        <v>154</v>
      </c>
      <c r="C101">
        <v>1</v>
      </c>
      <c r="D101">
        <v>87</v>
      </c>
      <c r="E101" t="s">
        <v>164</v>
      </c>
      <c r="F101">
        <v>1</v>
      </c>
      <c r="G101" s="11">
        <v>106.75</v>
      </c>
      <c r="H101" s="12">
        <f t="shared" si="1"/>
        <v>1.7410935927103387E-3</v>
      </c>
      <c r="K101" s="13">
        <v>61312.04</v>
      </c>
      <c r="W101" t="s">
        <v>167</v>
      </c>
      <c r="X101">
        <v>2.75</v>
      </c>
      <c r="Y101">
        <v>4.92</v>
      </c>
    </row>
    <row r="102" spans="1:25" x14ac:dyDescent="0.2">
      <c r="A102">
        <v>88</v>
      </c>
      <c r="B102" t="s">
        <v>155</v>
      </c>
      <c r="C102">
        <v>1</v>
      </c>
      <c r="D102">
        <v>88</v>
      </c>
      <c r="E102" t="s">
        <v>156</v>
      </c>
      <c r="F102">
        <v>1</v>
      </c>
      <c r="G102" s="11">
        <v>105.72</v>
      </c>
      <c r="H102" s="12">
        <f t="shared" si="1"/>
        <v>1.7242942821670915E-3</v>
      </c>
      <c r="K102" s="13">
        <v>61312.04</v>
      </c>
      <c r="W102" t="s">
        <v>97</v>
      </c>
      <c r="X102">
        <v>2.99</v>
      </c>
      <c r="Y102">
        <v>4.7190082644627998</v>
      </c>
    </row>
    <row r="103" spans="1:25" x14ac:dyDescent="0.2">
      <c r="A103">
        <v>89</v>
      </c>
      <c r="B103" t="s">
        <v>156</v>
      </c>
      <c r="C103">
        <v>1</v>
      </c>
      <c r="D103">
        <v>89</v>
      </c>
      <c r="E103" t="s">
        <v>163</v>
      </c>
      <c r="F103">
        <v>1</v>
      </c>
      <c r="G103" s="11">
        <v>104.76</v>
      </c>
      <c r="H103" s="12">
        <f t="shared" si="1"/>
        <v>1.7086366723403756E-3</v>
      </c>
      <c r="K103" s="13">
        <v>61312.04</v>
      </c>
      <c r="W103" t="s">
        <v>161</v>
      </c>
      <c r="X103">
        <v>3.15</v>
      </c>
      <c r="Y103">
        <v>5.16</v>
      </c>
    </row>
    <row r="104" spans="1:25" x14ac:dyDescent="0.2">
      <c r="A104">
        <v>90</v>
      </c>
      <c r="B104" t="s">
        <v>157</v>
      </c>
      <c r="C104">
        <v>1</v>
      </c>
      <c r="D104">
        <v>90</v>
      </c>
      <c r="E104" t="s">
        <v>138</v>
      </c>
      <c r="F104">
        <v>1</v>
      </c>
      <c r="G104" s="11">
        <v>103.73</v>
      </c>
      <c r="H104" s="12">
        <f t="shared" si="1"/>
        <v>1.6918373617971284E-3</v>
      </c>
      <c r="K104" s="13">
        <v>61312.04</v>
      </c>
      <c r="W104" t="s">
        <v>157</v>
      </c>
      <c r="X104">
        <v>2.6053846153846099</v>
      </c>
      <c r="Y104">
        <v>4.7307692307692299</v>
      </c>
    </row>
    <row r="105" spans="1:25" x14ac:dyDescent="0.2">
      <c r="A105">
        <v>91</v>
      </c>
      <c r="B105" t="s">
        <v>158</v>
      </c>
      <c r="C105">
        <v>1</v>
      </c>
      <c r="D105">
        <v>91</v>
      </c>
      <c r="E105" t="s">
        <v>160</v>
      </c>
      <c r="F105">
        <v>1</v>
      </c>
      <c r="G105" s="11">
        <v>99.74</v>
      </c>
      <c r="H105" s="12">
        <f t="shared" si="1"/>
        <v>1.6267604209548401E-3</v>
      </c>
      <c r="K105" s="13">
        <v>61312.04</v>
      </c>
      <c r="W105" t="s">
        <v>80</v>
      </c>
      <c r="X105">
        <v>2.9198245614034999</v>
      </c>
      <c r="Y105">
        <v>4.99298245614035</v>
      </c>
    </row>
    <row r="106" spans="1:25" x14ac:dyDescent="0.2">
      <c r="A106">
        <v>92</v>
      </c>
      <c r="B106" t="s">
        <v>159</v>
      </c>
      <c r="C106">
        <v>1</v>
      </c>
      <c r="D106">
        <v>92</v>
      </c>
      <c r="E106" t="s">
        <v>171</v>
      </c>
      <c r="F106">
        <v>1</v>
      </c>
      <c r="G106" s="11">
        <v>99.68</v>
      </c>
      <c r="H106" s="12">
        <f t="shared" si="1"/>
        <v>1.6257818203406706E-3</v>
      </c>
      <c r="K106" s="13">
        <v>61312.04</v>
      </c>
      <c r="W106" t="s">
        <v>94</v>
      </c>
      <c r="X106">
        <v>2.7825925925925898</v>
      </c>
      <c r="Y106">
        <v>4.8444444444444397</v>
      </c>
    </row>
    <row r="107" spans="1:25" x14ac:dyDescent="0.2">
      <c r="A107">
        <v>93</v>
      </c>
      <c r="B107" t="s">
        <v>160</v>
      </c>
      <c r="C107">
        <v>1</v>
      </c>
      <c r="D107">
        <v>93</v>
      </c>
      <c r="E107" t="s">
        <v>139</v>
      </c>
      <c r="F107">
        <v>1</v>
      </c>
      <c r="G107" s="11">
        <v>97.8</v>
      </c>
      <c r="H107" s="12">
        <f t="shared" si="1"/>
        <v>1.5951190010966851E-3</v>
      </c>
      <c r="K107" s="13">
        <v>61312.04</v>
      </c>
      <c r="W107" t="s">
        <v>92</v>
      </c>
      <c r="X107">
        <v>2.8491549295774599</v>
      </c>
      <c r="Y107">
        <v>4.6971830985915402</v>
      </c>
    </row>
    <row r="108" spans="1:25" x14ac:dyDescent="0.2">
      <c r="A108">
        <v>94</v>
      </c>
      <c r="B108" t="s">
        <v>161</v>
      </c>
      <c r="C108">
        <v>1</v>
      </c>
      <c r="D108">
        <v>94</v>
      </c>
      <c r="E108" t="s">
        <v>141</v>
      </c>
      <c r="F108">
        <v>1</v>
      </c>
      <c r="G108" s="11">
        <v>96.76</v>
      </c>
      <c r="H108" s="12">
        <f t="shared" si="1"/>
        <v>1.5781565904510763E-3</v>
      </c>
      <c r="K108" s="13">
        <v>61312.04</v>
      </c>
      <c r="W108" t="s">
        <v>138</v>
      </c>
      <c r="X108">
        <v>3.05666666666666</v>
      </c>
      <c r="Y108">
        <v>4.9666666666666597</v>
      </c>
    </row>
    <row r="109" spans="1:25" x14ac:dyDescent="0.2">
      <c r="A109">
        <v>95</v>
      </c>
      <c r="B109" t="s">
        <v>162</v>
      </c>
      <c r="C109">
        <v>1</v>
      </c>
      <c r="D109">
        <v>95</v>
      </c>
      <c r="E109" t="s">
        <v>161</v>
      </c>
      <c r="F109">
        <v>1</v>
      </c>
      <c r="G109" s="11">
        <v>95.76</v>
      </c>
      <c r="H109" s="12">
        <f t="shared" si="1"/>
        <v>1.5618465802149139E-3</v>
      </c>
      <c r="K109" s="13">
        <v>61312.04</v>
      </c>
      <c r="W109" t="s">
        <v>121</v>
      </c>
      <c r="X109">
        <v>2.99</v>
      </c>
      <c r="Y109">
        <v>5.12962962962962</v>
      </c>
    </row>
    <row r="110" spans="1:25" x14ac:dyDescent="0.2">
      <c r="A110">
        <v>96</v>
      </c>
      <c r="B110" t="s">
        <v>163</v>
      </c>
      <c r="C110">
        <v>1</v>
      </c>
      <c r="D110">
        <v>96</v>
      </c>
      <c r="E110" t="s">
        <v>174</v>
      </c>
      <c r="F110">
        <v>1</v>
      </c>
      <c r="G110" s="11">
        <v>93.83</v>
      </c>
      <c r="H110" s="12">
        <f t="shared" si="1"/>
        <v>1.5303682604591202E-3</v>
      </c>
      <c r="K110" s="13">
        <v>61312.04</v>
      </c>
      <c r="W110" t="s">
        <v>140</v>
      </c>
      <c r="X110">
        <v>3.1076470588235199</v>
      </c>
      <c r="Y110">
        <v>5.3529411764705799</v>
      </c>
    </row>
    <row r="111" spans="1:25" x14ac:dyDescent="0.2">
      <c r="A111">
        <v>97</v>
      </c>
      <c r="B111" t="s">
        <v>164</v>
      </c>
      <c r="C111">
        <v>1</v>
      </c>
      <c r="D111">
        <v>97</v>
      </c>
      <c r="E111" t="s">
        <v>168</v>
      </c>
      <c r="F111">
        <v>1</v>
      </c>
      <c r="G111" s="11">
        <v>93.78</v>
      </c>
      <c r="H111" s="12">
        <f t="shared" si="1"/>
        <v>1.5295527599473121E-3</v>
      </c>
      <c r="K111" s="13">
        <v>61312.04</v>
      </c>
      <c r="W111" t="s">
        <v>109</v>
      </c>
      <c r="X111">
        <v>2.8916393442622899</v>
      </c>
      <c r="Y111">
        <v>5.0163934426229497</v>
      </c>
    </row>
    <row r="112" spans="1:25" x14ac:dyDescent="0.2">
      <c r="A112">
        <v>98</v>
      </c>
      <c r="B112" t="s">
        <v>165</v>
      </c>
      <c r="C112">
        <v>1</v>
      </c>
      <c r="D112">
        <v>98</v>
      </c>
      <c r="E112" t="s">
        <v>165</v>
      </c>
      <c r="F112">
        <v>1</v>
      </c>
      <c r="G112" s="11">
        <v>92.79</v>
      </c>
      <c r="H112" s="12">
        <f t="shared" si="1"/>
        <v>1.5134058498135114E-3</v>
      </c>
      <c r="K112" s="13">
        <v>61312.04</v>
      </c>
      <c r="W112" t="s">
        <v>81</v>
      </c>
      <c r="X112">
        <v>2.8850819672131101</v>
      </c>
      <c r="Y112">
        <v>5.0688524590163899</v>
      </c>
    </row>
    <row r="113" spans="1:25" x14ac:dyDescent="0.2">
      <c r="A113">
        <v>99</v>
      </c>
      <c r="B113" t="s">
        <v>166</v>
      </c>
      <c r="C113">
        <v>1</v>
      </c>
      <c r="D113">
        <v>99</v>
      </c>
      <c r="E113" t="s">
        <v>142</v>
      </c>
      <c r="F113">
        <v>1</v>
      </c>
      <c r="G113" s="11">
        <v>91.77</v>
      </c>
      <c r="H113" s="12">
        <f t="shared" si="1"/>
        <v>1.4967696393726256E-3</v>
      </c>
      <c r="K113" s="13">
        <v>61312.04</v>
      </c>
      <c r="W113" t="s">
        <v>115</v>
      </c>
      <c r="X113">
        <v>3.1104819277108402</v>
      </c>
      <c r="Y113">
        <v>4.9518072289156603</v>
      </c>
    </row>
    <row r="114" spans="1:25" x14ac:dyDescent="0.2">
      <c r="A114">
        <v>100</v>
      </c>
      <c r="B114" t="s">
        <v>167</v>
      </c>
      <c r="C114">
        <v>1</v>
      </c>
      <c r="D114">
        <v>100</v>
      </c>
      <c r="E114" t="s">
        <v>175</v>
      </c>
      <c r="F114">
        <v>1</v>
      </c>
      <c r="G114" s="11">
        <v>85.77</v>
      </c>
      <c r="H114" s="12">
        <f t="shared" si="1"/>
        <v>1.398909577955651E-3</v>
      </c>
      <c r="K114" s="13">
        <v>61312.04</v>
      </c>
      <c r="W114" t="s">
        <v>104</v>
      </c>
      <c r="X114">
        <v>3.1358333333333301</v>
      </c>
      <c r="Y114">
        <v>4.7708333333333304</v>
      </c>
    </row>
    <row r="115" spans="1:25" x14ac:dyDescent="0.2">
      <c r="A115">
        <v>101</v>
      </c>
      <c r="B115" t="s">
        <v>168</v>
      </c>
      <c r="C115">
        <v>1</v>
      </c>
      <c r="D115">
        <v>101</v>
      </c>
      <c r="E115" t="s">
        <v>157</v>
      </c>
      <c r="F115">
        <v>1</v>
      </c>
      <c r="G115" s="11">
        <v>80.77</v>
      </c>
      <c r="H115" s="12">
        <f t="shared" si="1"/>
        <v>1.317359526774839E-3</v>
      </c>
      <c r="K115" s="13">
        <v>61312.04</v>
      </c>
      <c r="W115" t="s">
        <v>173</v>
      </c>
      <c r="X115">
        <v>2.6566666666666601</v>
      </c>
      <c r="Y115">
        <v>5</v>
      </c>
    </row>
    <row r="116" spans="1:25" x14ac:dyDescent="0.2">
      <c r="A116">
        <v>102</v>
      </c>
      <c r="B116" t="s">
        <v>169</v>
      </c>
      <c r="C116">
        <v>1</v>
      </c>
      <c r="D116">
        <v>102</v>
      </c>
      <c r="E116" t="s">
        <v>169</v>
      </c>
      <c r="F116">
        <v>1</v>
      </c>
      <c r="G116" s="11">
        <v>78.790000000000006</v>
      </c>
      <c r="H116" s="12">
        <f t="shared" si="1"/>
        <v>1.2850657065072374E-3</v>
      </c>
      <c r="K116" s="13">
        <v>61312.04</v>
      </c>
      <c r="W116" t="s">
        <v>147</v>
      </c>
      <c r="X116">
        <v>2.5552173913043399</v>
      </c>
      <c r="Y116">
        <v>5.2608695652173898</v>
      </c>
    </row>
    <row r="117" spans="1:25" x14ac:dyDescent="0.2">
      <c r="A117">
        <v>103</v>
      </c>
      <c r="B117" t="s">
        <v>170</v>
      </c>
      <c r="C117">
        <v>1</v>
      </c>
      <c r="D117">
        <v>103</v>
      </c>
      <c r="E117" t="s">
        <v>147</v>
      </c>
      <c r="F117">
        <v>1</v>
      </c>
      <c r="G117" s="11">
        <v>73.78</v>
      </c>
      <c r="H117" s="12">
        <f t="shared" si="1"/>
        <v>1.2033525552240638E-3</v>
      </c>
      <c r="K117" s="13">
        <v>61312.04</v>
      </c>
      <c r="W117" t="s">
        <v>30</v>
      </c>
      <c r="X117">
        <v>3.0106185567010302</v>
      </c>
      <c r="Y117">
        <v>4.86082474226804</v>
      </c>
    </row>
    <row r="118" spans="1:25" x14ac:dyDescent="0.2">
      <c r="A118">
        <v>104</v>
      </c>
      <c r="B118" t="s">
        <v>171</v>
      </c>
      <c r="C118">
        <v>1</v>
      </c>
      <c r="D118">
        <v>104</v>
      </c>
      <c r="E118" t="s">
        <v>151</v>
      </c>
      <c r="F118">
        <v>1</v>
      </c>
      <c r="G118" s="11">
        <v>67.819999999999993</v>
      </c>
      <c r="H118" s="12">
        <f t="shared" si="1"/>
        <v>1.1061448942165355E-3</v>
      </c>
      <c r="K118" s="13">
        <v>61312.04</v>
      </c>
      <c r="W118" t="s">
        <v>146</v>
      </c>
      <c r="X118">
        <v>3.36037037037037</v>
      </c>
      <c r="Y118">
        <v>5</v>
      </c>
    </row>
    <row r="119" spans="1:25" x14ac:dyDescent="0.2">
      <c r="A119">
        <v>105</v>
      </c>
      <c r="B119" t="s">
        <v>172</v>
      </c>
      <c r="C119">
        <v>1</v>
      </c>
      <c r="D119">
        <v>105</v>
      </c>
      <c r="E119" t="s">
        <v>173</v>
      </c>
      <c r="F119">
        <v>1</v>
      </c>
      <c r="G119" s="11">
        <v>64.84</v>
      </c>
      <c r="H119" s="12">
        <f t="shared" si="1"/>
        <v>1.0575410637127716E-3</v>
      </c>
      <c r="K119" s="13">
        <v>61312.04</v>
      </c>
      <c r="W119" t="s">
        <v>168</v>
      </c>
      <c r="X119">
        <v>3.0669230769230702</v>
      </c>
      <c r="Y119">
        <v>5.1538461538461497</v>
      </c>
    </row>
    <row r="120" spans="1:25" x14ac:dyDescent="0.2">
      <c r="A120">
        <v>106</v>
      </c>
      <c r="B120" t="s">
        <v>173</v>
      </c>
      <c r="C120">
        <v>1</v>
      </c>
      <c r="D120">
        <v>106</v>
      </c>
      <c r="E120" t="s">
        <v>167</v>
      </c>
      <c r="F120">
        <v>1</v>
      </c>
      <c r="G120" s="11">
        <v>64.819999999999993</v>
      </c>
      <c r="H120" s="12">
        <f t="shared" si="1"/>
        <v>1.0572148635080482E-3</v>
      </c>
      <c r="K120" s="13">
        <v>61312.04</v>
      </c>
      <c r="W120" t="s">
        <v>90</v>
      </c>
      <c r="X120">
        <v>3.0026582278481002</v>
      </c>
      <c r="Y120">
        <v>4.8037974683544302</v>
      </c>
    </row>
    <row r="121" spans="1:25" x14ac:dyDescent="0.2">
      <c r="A121">
        <v>107</v>
      </c>
      <c r="B121" t="s">
        <v>174</v>
      </c>
      <c r="C121">
        <v>1</v>
      </c>
      <c r="D121">
        <v>107</v>
      </c>
      <c r="E121" t="s">
        <v>145</v>
      </c>
      <c r="F121">
        <v>1</v>
      </c>
      <c r="G121" s="11">
        <v>63.78</v>
      </c>
      <c r="H121" s="12">
        <f t="shared" si="1"/>
        <v>1.0402524528624394E-3</v>
      </c>
      <c r="K121" s="13">
        <v>61312.04</v>
      </c>
      <c r="W121" t="s">
        <v>113</v>
      </c>
      <c r="X121">
        <v>2.8233333333333301</v>
      </c>
      <c r="Y121">
        <v>5.0833333333333304</v>
      </c>
    </row>
    <row r="122" spans="1:25" x14ac:dyDescent="0.2">
      <c r="A122">
        <v>108</v>
      </c>
      <c r="B122" t="s">
        <v>175</v>
      </c>
      <c r="C122">
        <v>1</v>
      </c>
      <c r="D122">
        <v>108</v>
      </c>
      <c r="E122" t="s">
        <v>136</v>
      </c>
      <c r="F122">
        <v>1</v>
      </c>
      <c r="G122" s="11">
        <v>47.85</v>
      </c>
      <c r="H122" s="12">
        <f t="shared" si="1"/>
        <v>7.8043398980037206E-4</v>
      </c>
      <c r="K122" s="13">
        <v>61312.04</v>
      </c>
      <c r="W122" t="s">
        <v>82</v>
      </c>
      <c r="X122">
        <v>2.9991324200913199</v>
      </c>
      <c r="Y122">
        <v>4.7351598173515903</v>
      </c>
    </row>
    <row r="123" spans="1:25" x14ac:dyDescent="0.2">
      <c r="W123" s="6" t="s">
        <v>24</v>
      </c>
      <c r="X123" s="6">
        <v>2.9321487603305698</v>
      </c>
      <c r="Y123" s="6">
        <v>4.9039256198347099</v>
      </c>
    </row>
    <row r="124" spans="1:25" x14ac:dyDescent="0.2">
      <c r="W124" t="s">
        <v>87</v>
      </c>
      <c r="X124">
        <v>2.8017647058823498</v>
      </c>
      <c r="Y124">
        <v>4.99411764705882</v>
      </c>
    </row>
    <row r="125" spans="1:25" x14ac:dyDescent="0.2">
      <c r="W125" t="s">
        <v>91</v>
      </c>
      <c r="X125">
        <v>3.0830232558139499</v>
      </c>
      <c r="Y125">
        <v>5.2441860465116203</v>
      </c>
    </row>
    <row r="126" spans="1:25" x14ac:dyDescent="0.2">
      <c r="W126" t="s">
        <v>148</v>
      </c>
      <c r="X126">
        <v>2.99</v>
      </c>
      <c r="Y126">
        <v>4.875</v>
      </c>
    </row>
    <row r="127" spans="1:25" x14ac:dyDescent="0.2">
      <c r="W127" t="s">
        <v>100</v>
      </c>
      <c r="X127">
        <v>3.14384615384615</v>
      </c>
      <c r="Y127">
        <v>5.2222222222222197</v>
      </c>
    </row>
    <row r="128" spans="1:25" x14ac:dyDescent="0.2">
      <c r="W128" t="s">
        <v>124</v>
      </c>
      <c r="X128">
        <v>3.0952631578947298</v>
      </c>
      <c r="Y128">
        <v>4.8771929824561404</v>
      </c>
    </row>
    <row r="129" spans="23:25" x14ac:dyDescent="0.2">
      <c r="W129" t="s">
        <v>162</v>
      </c>
      <c r="X129">
        <v>2.99</v>
      </c>
      <c r="Y129">
        <v>5.0606060606060597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E9A9-81ED-1C4A-952F-0E29E8B1EAF5}">
  <dimension ref="B16:V51"/>
  <sheetViews>
    <sheetView tabSelected="1" topLeftCell="A2" workbookViewId="0">
      <selection activeCell="W40" sqref="W40"/>
    </sheetView>
  </sheetViews>
  <sheetFormatPr baseColWidth="10" defaultRowHeight="16" x14ac:dyDescent="0.2"/>
  <cols>
    <col min="1" max="2" width="11.33203125" bestFit="1" customWidth="1"/>
    <col min="3" max="3" width="9.83203125" bestFit="1" customWidth="1"/>
    <col min="5" max="5" width="12.33203125" bestFit="1" customWidth="1"/>
    <col min="6" max="6" width="14" customWidth="1"/>
    <col min="7" max="7" width="16.5" bestFit="1" customWidth="1"/>
    <col min="8" max="8" width="10.33203125" bestFit="1" customWidth="1"/>
    <col min="9" max="9" width="10" bestFit="1" customWidth="1"/>
    <col min="10" max="10" width="11.5" customWidth="1"/>
    <col min="11" max="11" width="9" customWidth="1"/>
    <col min="12" max="12" width="9.5" customWidth="1"/>
    <col min="13" max="13" width="18.33203125" bestFit="1" customWidth="1"/>
    <col min="15" max="15" width="16.5" bestFit="1" customWidth="1"/>
    <col min="19" max="19" width="15.33203125" customWidth="1"/>
    <col min="20" max="20" width="13.33203125" customWidth="1"/>
    <col min="21" max="21" width="14.5" customWidth="1"/>
  </cols>
  <sheetData>
    <row r="16" spans="10:19" x14ac:dyDescent="0.2">
      <c r="J16" s="16" t="s">
        <v>277</v>
      </c>
      <c r="K16" s="17" t="s">
        <v>278</v>
      </c>
      <c r="L16" s="17" t="s">
        <v>279</v>
      </c>
      <c r="M16" s="17" t="s">
        <v>280</v>
      </c>
      <c r="N16" s="17" t="s">
        <v>281</v>
      </c>
      <c r="O16" s="18" t="s">
        <v>292</v>
      </c>
      <c r="S16" s="1" t="s">
        <v>19</v>
      </c>
    </row>
    <row r="17" spans="2:22" x14ac:dyDescent="0.2">
      <c r="J17" s="15">
        <v>148</v>
      </c>
      <c r="K17" s="15" t="s">
        <v>247</v>
      </c>
      <c r="L17" s="15" t="s">
        <v>248</v>
      </c>
      <c r="M17" s="15" t="s">
        <v>249</v>
      </c>
      <c r="N17" s="15" t="s">
        <v>166</v>
      </c>
      <c r="O17" s="19">
        <v>4.7</v>
      </c>
      <c r="S17" s="6" t="s">
        <v>42</v>
      </c>
      <c r="T17" s="6" t="s">
        <v>293</v>
      </c>
    </row>
    <row r="18" spans="2:22" x14ac:dyDescent="0.2">
      <c r="J18" s="15">
        <v>526</v>
      </c>
      <c r="K18" s="15" t="s">
        <v>250</v>
      </c>
      <c r="L18" s="15" t="s">
        <v>251</v>
      </c>
      <c r="M18" s="15" t="s">
        <v>252</v>
      </c>
      <c r="N18" s="15" t="s">
        <v>24</v>
      </c>
      <c r="O18" s="19">
        <v>4.97</v>
      </c>
      <c r="S18">
        <v>148</v>
      </c>
      <c r="T18">
        <v>4.8499999999999996</v>
      </c>
      <c r="V18" t="s">
        <v>294</v>
      </c>
    </row>
    <row r="19" spans="2:22" x14ac:dyDescent="0.2">
      <c r="J19" s="15">
        <v>178</v>
      </c>
      <c r="K19" s="15" t="s">
        <v>253</v>
      </c>
      <c r="L19" s="15" t="s">
        <v>254</v>
      </c>
      <c r="M19" s="15" t="s">
        <v>255</v>
      </c>
      <c r="N19" s="15" t="s">
        <v>27</v>
      </c>
      <c r="O19" s="19">
        <v>4.99</v>
      </c>
      <c r="S19">
        <v>178</v>
      </c>
      <c r="T19">
        <v>5.03</v>
      </c>
      <c r="V19" t="s">
        <v>295</v>
      </c>
    </row>
    <row r="20" spans="2:22" x14ac:dyDescent="0.2">
      <c r="S20">
        <v>526</v>
      </c>
      <c r="T20">
        <v>4.87</v>
      </c>
      <c r="V20" t="s">
        <v>296</v>
      </c>
    </row>
    <row r="26" spans="2:22" x14ac:dyDescent="0.2">
      <c r="B26" s="16" t="s">
        <v>277</v>
      </c>
      <c r="C26" s="17" t="s">
        <v>278</v>
      </c>
      <c r="D26" s="17" t="s">
        <v>279</v>
      </c>
      <c r="E26" s="17" t="s">
        <v>280</v>
      </c>
      <c r="F26" s="17" t="s">
        <v>281</v>
      </c>
      <c r="G26" s="18" t="s">
        <v>282</v>
      </c>
    </row>
    <row r="27" spans="2:22" x14ac:dyDescent="0.2">
      <c r="B27" s="15">
        <v>148</v>
      </c>
      <c r="C27" s="15" t="s">
        <v>247</v>
      </c>
      <c r="D27" s="15" t="s">
        <v>248</v>
      </c>
      <c r="E27" s="15" t="s">
        <v>249</v>
      </c>
      <c r="F27" s="15" t="s">
        <v>166</v>
      </c>
      <c r="G27" s="19">
        <v>211.55</v>
      </c>
    </row>
    <row r="28" spans="2:22" x14ac:dyDescent="0.2">
      <c r="B28" s="15">
        <v>526</v>
      </c>
      <c r="C28" s="15" t="s">
        <v>250</v>
      </c>
      <c r="D28" s="15" t="s">
        <v>251</v>
      </c>
      <c r="E28" s="15" t="s">
        <v>252</v>
      </c>
      <c r="F28" s="15" t="s">
        <v>24</v>
      </c>
      <c r="G28" s="19">
        <v>208.58</v>
      </c>
    </row>
    <row r="29" spans="2:22" x14ac:dyDescent="0.2">
      <c r="B29" s="15">
        <v>178</v>
      </c>
      <c r="C29" s="15" t="s">
        <v>253</v>
      </c>
      <c r="D29" s="15" t="s">
        <v>254</v>
      </c>
      <c r="E29" s="15" t="s">
        <v>255</v>
      </c>
      <c r="F29" s="15" t="s">
        <v>27</v>
      </c>
      <c r="G29" s="19">
        <v>194.61</v>
      </c>
    </row>
    <row r="30" spans="2:22" x14ac:dyDescent="0.2">
      <c r="B30" s="15">
        <v>137</v>
      </c>
      <c r="C30" s="15" t="s">
        <v>256</v>
      </c>
      <c r="D30" s="15" t="s">
        <v>257</v>
      </c>
      <c r="E30" s="15" t="s">
        <v>258</v>
      </c>
      <c r="F30" s="15" t="s">
        <v>96</v>
      </c>
      <c r="G30" s="19">
        <v>191.62</v>
      </c>
    </row>
    <row r="31" spans="2:22" x14ac:dyDescent="0.2">
      <c r="B31" s="15">
        <v>144</v>
      </c>
      <c r="C31" s="15" t="s">
        <v>259</v>
      </c>
      <c r="D31" s="15" t="s">
        <v>260</v>
      </c>
      <c r="E31" s="15" t="s">
        <v>261</v>
      </c>
      <c r="F31" s="15" t="s">
        <v>132</v>
      </c>
      <c r="G31" s="19">
        <v>189.6</v>
      </c>
    </row>
    <row r="32" spans="2:22" x14ac:dyDescent="0.2">
      <c r="B32" s="15">
        <v>459</v>
      </c>
      <c r="C32" s="15" t="s">
        <v>262</v>
      </c>
      <c r="D32" s="15" t="s">
        <v>263</v>
      </c>
      <c r="E32" s="15" t="s">
        <v>264</v>
      </c>
      <c r="F32" s="15" t="s">
        <v>84</v>
      </c>
      <c r="G32" s="19">
        <v>183.63</v>
      </c>
    </row>
    <row r="33" spans="2:21" x14ac:dyDescent="0.2">
      <c r="B33" s="15">
        <v>181</v>
      </c>
      <c r="C33" s="15" t="s">
        <v>265</v>
      </c>
      <c r="D33" s="15" t="s">
        <v>266</v>
      </c>
      <c r="E33" s="15" t="s">
        <v>267</v>
      </c>
      <c r="F33" s="15" t="s">
        <v>24</v>
      </c>
      <c r="G33" s="19">
        <v>167.67</v>
      </c>
    </row>
    <row r="34" spans="2:21" x14ac:dyDescent="0.2">
      <c r="B34" s="15">
        <v>410</v>
      </c>
      <c r="C34" s="15" t="s">
        <v>268</v>
      </c>
      <c r="D34" s="15" t="s">
        <v>269</v>
      </c>
      <c r="E34" s="15" t="s">
        <v>270</v>
      </c>
      <c r="F34" s="15" t="s">
        <v>93</v>
      </c>
      <c r="G34" s="19">
        <v>167.62</v>
      </c>
    </row>
    <row r="35" spans="2:21" x14ac:dyDescent="0.2">
      <c r="B35" s="15">
        <v>236</v>
      </c>
      <c r="C35" s="15" t="s">
        <v>271</v>
      </c>
      <c r="D35" s="15" t="s">
        <v>272</v>
      </c>
      <c r="E35" s="15" t="s">
        <v>273</v>
      </c>
      <c r="F35" s="15" t="s">
        <v>29</v>
      </c>
      <c r="G35" s="19">
        <v>166.61</v>
      </c>
    </row>
    <row r="36" spans="2:21" x14ac:dyDescent="0.2">
      <c r="B36" s="15">
        <v>403</v>
      </c>
      <c r="C36" s="15" t="s">
        <v>274</v>
      </c>
      <c r="D36" s="15" t="s">
        <v>275</v>
      </c>
      <c r="E36" s="15" t="s">
        <v>276</v>
      </c>
      <c r="F36" s="15" t="s">
        <v>22</v>
      </c>
      <c r="G36" s="19">
        <v>162.66999999999999</v>
      </c>
    </row>
    <row r="37" spans="2:21" x14ac:dyDescent="0.2">
      <c r="J37" s="16" t="s">
        <v>277</v>
      </c>
      <c r="K37" s="17" t="s">
        <v>278</v>
      </c>
      <c r="L37" s="17" t="s">
        <v>279</v>
      </c>
      <c r="M37" s="17" t="s">
        <v>280</v>
      </c>
      <c r="N37" s="17" t="s">
        <v>281</v>
      </c>
      <c r="O37" s="18" t="s">
        <v>292</v>
      </c>
    </row>
    <row r="38" spans="2:21" x14ac:dyDescent="0.2">
      <c r="J38" s="15">
        <v>148</v>
      </c>
      <c r="K38" s="15" t="s">
        <v>247</v>
      </c>
      <c r="L38" s="15" t="s">
        <v>248</v>
      </c>
      <c r="M38" s="15" t="s">
        <v>249</v>
      </c>
      <c r="N38" s="15" t="s">
        <v>166</v>
      </c>
      <c r="O38" s="21">
        <v>39202</v>
      </c>
    </row>
    <row r="39" spans="2:21" x14ac:dyDescent="0.2">
      <c r="J39" s="15">
        <v>526</v>
      </c>
      <c r="K39" s="15" t="s">
        <v>250</v>
      </c>
      <c r="L39" s="15" t="s">
        <v>251</v>
      </c>
      <c r="M39" s="15" t="s">
        <v>252</v>
      </c>
      <c r="N39" s="15" t="s">
        <v>24</v>
      </c>
      <c r="O39" s="21">
        <v>39202</v>
      </c>
      <c r="S39" s="1" t="s">
        <v>19</v>
      </c>
    </row>
    <row r="40" spans="2:21" x14ac:dyDescent="0.2">
      <c r="J40" s="15">
        <v>178</v>
      </c>
      <c r="K40" s="15" t="s">
        <v>253</v>
      </c>
      <c r="L40" s="15" t="s">
        <v>254</v>
      </c>
      <c r="M40" s="15" t="s">
        <v>255</v>
      </c>
      <c r="N40" s="15" t="s">
        <v>27</v>
      </c>
      <c r="O40" s="21">
        <v>39217</v>
      </c>
      <c r="S40" s="6" t="s">
        <v>42</v>
      </c>
      <c r="T40" s="6" t="s">
        <v>193</v>
      </c>
      <c r="U40" s="6" t="s">
        <v>194</v>
      </c>
    </row>
    <row r="41" spans="2:21" x14ac:dyDescent="0.2">
      <c r="S41">
        <v>526</v>
      </c>
      <c r="T41" t="s">
        <v>177</v>
      </c>
      <c r="U41">
        <v>8</v>
      </c>
    </row>
    <row r="42" spans="2:21" x14ac:dyDescent="0.2">
      <c r="S42">
        <v>148</v>
      </c>
      <c r="T42" t="s">
        <v>179</v>
      </c>
      <c r="U42">
        <v>7</v>
      </c>
    </row>
    <row r="43" spans="2:21" x14ac:dyDescent="0.2">
      <c r="S43">
        <v>148</v>
      </c>
      <c r="T43" t="s">
        <v>180</v>
      </c>
      <c r="U43">
        <v>6</v>
      </c>
    </row>
    <row r="44" spans="2:21" x14ac:dyDescent="0.2">
      <c r="S44">
        <v>526</v>
      </c>
      <c r="T44" t="s">
        <v>180</v>
      </c>
      <c r="U44">
        <v>6</v>
      </c>
    </row>
    <row r="45" spans="2:21" x14ac:dyDescent="0.2">
      <c r="S45">
        <v>148</v>
      </c>
      <c r="T45" t="s">
        <v>190</v>
      </c>
      <c r="U45">
        <v>5</v>
      </c>
    </row>
    <row r="46" spans="2:21" x14ac:dyDescent="0.2">
      <c r="S46">
        <v>526</v>
      </c>
      <c r="T46" t="s">
        <v>189</v>
      </c>
      <c r="U46">
        <v>5</v>
      </c>
    </row>
    <row r="47" spans="2:21" x14ac:dyDescent="0.2">
      <c r="S47">
        <v>526</v>
      </c>
      <c r="T47" t="s">
        <v>182</v>
      </c>
      <c r="U47">
        <v>5</v>
      </c>
    </row>
    <row r="48" spans="2:21" x14ac:dyDescent="0.2">
      <c r="S48">
        <v>178</v>
      </c>
      <c r="T48" t="s">
        <v>190</v>
      </c>
      <c r="U48">
        <v>4</v>
      </c>
    </row>
    <row r="49" spans="19:21" x14ac:dyDescent="0.2">
      <c r="S49">
        <v>148</v>
      </c>
      <c r="T49" t="s">
        <v>189</v>
      </c>
      <c r="U49">
        <v>4</v>
      </c>
    </row>
    <row r="50" spans="19:21" x14ac:dyDescent="0.2">
      <c r="S50">
        <v>178</v>
      </c>
      <c r="T50" t="s">
        <v>183</v>
      </c>
      <c r="U50">
        <v>4</v>
      </c>
    </row>
    <row r="51" spans="19:21" x14ac:dyDescent="0.2">
      <c r="S51">
        <v>178</v>
      </c>
      <c r="T51" t="s">
        <v>181</v>
      </c>
      <c r="U5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3.6 (MIN MAX AVG)</vt:lpstr>
      <vt:lpstr>3.7 COUNTRIES,CITIES,CUSTOMERS</vt:lpstr>
      <vt:lpstr>MOVIES</vt:lpstr>
      <vt:lpstr>COUNTRIES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Lasersohn</dc:creator>
  <cp:lastModifiedBy>Caroline Lasersohn</cp:lastModifiedBy>
  <dcterms:created xsi:type="dcterms:W3CDTF">2023-10-10T23:17:14Z</dcterms:created>
  <dcterms:modified xsi:type="dcterms:W3CDTF">2024-03-18T21:49:58Z</dcterms:modified>
</cp:coreProperties>
</file>