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BaiduNetdiskDownload\计算机硬件系统设计\6.CPU设计实验\"/>
    </mc:Choice>
  </mc:AlternateContent>
  <xr:revisionPtr revIDLastSave="0" documentId="13_ncr:1_{8CA81AD8-AE60-425F-BA6E-08176006F06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Sheet1" sheetId="6" r:id="rId2"/>
    <sheet name="控制信号表达式生成" sheetId="2" r:id="rId3"/>
    <sheet name="运算器规格" sheetId="3" r:id="rId4"/>
    <sheet name="控制信号产生条件" sheetId="5" r:id="rId5"/>
  </sheets>
  <definedNames>
    <definedName name="_xlnm._FilterDatabase" localSheetId="2" hidden="1">控制信号表达式生成!$A$1:$AJ$36</definedName>
    <definedName name="_xlnm._FilterDatabase" localSheetId="0" hidden="1">真值表!$A$1:$AG$25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6" i="6" l="1"/>
  <c r="T26" i="6"/>
  <c r="S26" i="6"/>
  <c r="R26" i="6"/>
  <c r="P26" i="6"/>
  <c r="O26" i="6"/>
  <c r="N26" i="6"/>
  <c r="M26" i="6"/>
  <c r="L26" i="6"/>
  <c r="K26" i="6"/>
  <c r="J26" i="6"/>
  <c r="I26" i="6"/>
  <c r="H26" i="6"/>
  <c r="G26" i="6"/>
  <c r="F26" i="6"/>
  <c r="E26" i="6"/>
  <c r="U25" i="6"/>
  <c r="T25" i="6"/>
  <c r="S25" i="6"/>
  <c r="R25" i="6"/>
  <c r="P25" i="6"/>
  <c r="O25" i="6"/>
  <c r="N25" i="6"/>
  <c r="M25" i="6"/>
  <c r="L25" i="6"/>
  <c r="K25" i="6"/>
  <c r="J25" i="6"/>
  <c r="I25" i="6"/>
  <c r="H25" i="6"/>
  <c r="G25" i="6"/>
  <c r="F25" i="6"/>
  <c r="E25" i="6"/>
  <c r="U24" i="6"/>
  <c r="T24" i="6"/>
  <c r="S24" i="6"/>
  <c r="R24" i="6"/>
  <c r="P24" i="6"/>
  <c r="O24" i="6"/>
  <c r="N24" i="6"/>
  <c r="M24" i="6"/>
  <c r="L24" i="6"/>
  <c r="K24" i="6"/>
  <c r="J24" i="6"/>
  <c r="I24" i="6"/>
  <c r="H24" i="6"/>
  <c r="G24" i="6"/>
  <c r="F24" i="6"/>
  <c r="E24" i="6"/>
  <c r="U23" i="6"/>
  <c r="T23" i="6"/>
  <c r="S23" i="6"/>
  <c r="R23" i="6"/>
  <c r="P23" i="6"/>
  <c r="O23" i="6"/>
  <c r="N23" i="6"/>
  <c r="M23" i="6"/>
  <c r="L23" i="6"/>
  <c r="K23" i="6"/>
  <c r="J23" i="6"/>
  <c r="I23" i="6"/>
  <c r="H23" i="6"/>
  <c r="G23" i="6"/>
  <c r="F23" i="6"/>
  <c r="E23" i="6"/>
  <c r="U22" i="6"/>
  <c r="T22" i="6"/>
  <c r="S22" i="6"/>
  <c r="R22" i="6"/>
  <c r="P22" i="6"/>
  <c r="O22" i="6"/>
  <c r="N22" i="6"/>
  <c r="M22" i="6"/>
  <c r="L22" i="6"/>
  <c r="K22" i="6"/>
  <c r="J22" i="6"/>
  <c r="I22" i="6"/>
  <c r="H22" i="6"/>
  <c r="G22" i="6"/>
  <c r="F22" i="6"/>
  <c r="E22" i="6"/>
  <c r="U21" i="6"/>
  <c r="T21" i="6"/>
  <c r="S21" i="6"/>
  <c r="R21" i="6"/>
  <c r="P21" i="6"/>
  <c r="O21" i="6"/>
  <c r="N21" i="6"/>
  <c r="M21" i="6"/>
  <c r="L21" i="6"/>
  <c r="K21" i="6"/>
  <c r="J21" i="6"/>
  <c r="I21" i="6"/>
  <c r="H21" i="6"/>
  <c r="G21" i="6"/>
  <c r="F21" i="6"/>
  <c r="E21" i="6"/>
  <c r="U20" i="6"/>
  <c r="T20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U19" i="6"/>
  <c r="T19" i="6"/>
  <c r="S19" i="6"/>
  <c r="R19" i="6"/>
  <c r="P19" i="6"/>
  <c r="O19" i="6"/>
  <c r="N19" i="6"/>
  <c r="M19" i="6"/>
  <c r="L19" i="6"/>
  <c r="K19" i="6"/>
  <c r="J19" i="6"/>
  <c r="I19" i="6"/>
  <c r="H19" i="6"/>
  <c r="G19" i="6"/>
  <c r="F19" i="6"/>
  <c r="E19" i="6"/>
  <c r="U18" i="6"/>
  <c r="T18" i="6"/>
  <c r="S18" i="6"/>
  <c r="R18" i="6"/>
  <c r="P18" i="6"/>
  <c r="O18" i="6"/>
  <c r="N18" i="6"/>
  <c r="M18" i="6"/>
  <c r="L18" i="6"/>
  <c r="K18" i="6"/>
  <c r="J18" i="6"/>
  <c r="I18" i="6"/>
  <c r="H18" i="6"/>
  <c r="G18" i="6"/>
  <c r="F18" i="6"/>
  <c r="E18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U16" i="6"/>
  <c r="T16" i="6"/>
  <c r="S16" i="6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U15" i="6"/>
  <c r="T15" i="6"/>
  <c r="S15" i="6"/>
  <c r="R15" i="6"/>
  <c r="P15" i="6"/>
  <c r="O15" i="6"/>
  <c r="N15" i="6"/>
  <c r="M15" i="6"/>
  <c r="L15" i="6"/>
  <c r="K15" i="6"/>
  <c r="J15" i="6"/>
  <c r="I15" i="6"/>
  <c r="H15" i="6"/>
  <c r="G15" i="6"/>
  <c r="F15" i="6"/>
  <c r="E15" i="6"/>
  <c r="U14" i="6"/>
  <c r="T14" i="6"/>
  <c r="S14" i="6"/>
  <c r="R14" i="6"/>
  <c r="P14" i="6"/>
  <c r="O14" i="6"/>
  <c r="N14" i="6"/>
  <c r="M14" i="6"/>
  <c r="L14" i="6"/>
  <c r="K14" i="6"/>
  <c r="J14" i="6"/>
  <c r="I14" i="6"/>
  <c r="H14" i="6"/>
  <c r="G14" i="6"/>
  <c r="F14" i="6"/>
  <c r="E14" i="6"/>
  <c r="U13" i="6"/>
  <c r="T13" i="6"/>
  <c r="S13" i="6"/>
  <c r="R13" i="6"/>
  <c r="P13" i="6"/>
  <c r="O13" i="6"/>
  <c r="N13" i="6"/>
  <c r="M13" i="6"/>
  <c r="L13" i="6"/>
  <c r="K13" i="6"/>
  <c r="J13" i="6"/>
  <c r="I13" i="6"/>
  <c r="H13" i="6"/>
  <c r="G13" i="6"/>
  <c r="F13" i="6"/>
  <c r="E13" i="6"/>
  <c r="U12" i="6"/>
  <c r="T12" i="6"/>
  <c r="S12" i="6"/>
  <c r="R12" i="6"/>
  <c r="P12" i="6"/>
  <c r="O12" i="6"/>
  <c r="N12" i="6"/>
  <c r="M12" i="6"/>
  <c r="L12" i="6"/>
  <c r="K12" i="6"/>
  <c r="J12" i="6"/>
  <c r="I12" i="6"/>
  <c r="H12" i="6"/>
  <c r="G12" i="6"/>
  <c r="F12" i="6"/>
  <c r="E12" i="6"/>
  <c r="U11" i="6"/>
  <c r="T11" i="6"/>
  <c r="S11" i="6"/>
  <c r="R11" i="6"/>
  <c r="P11" i="6"/>
  <c r="O11" i="6"/>
  <c r="N11" i="6"/>
  <c r="M11" i="6"/>
  <c r="L11" i="6"/>
  <c r="K11" i="6"/>
  <c r="J11" i="6"/>
  <c r="I11" i="6"/>
  <c r="H11" i="6"/>
  <c r="G11" i="6"/>
  <c r="F11" i="6"/>
  <c r="E11" i="6"/>
  <c r="U10" i="6"/>
  <c r="T10" i="6"/>
  <c r="S10" i="6"/>
  <c r="R10" i="6"/>
  <c r="P10" i="6"/>
  <c r="O10" i="6"/>
  <c r="N10" i="6"/>
  <c r="M10" i="6"/>
  <c r="L10" i="6"/>
  <c r="K10" i="6"/>
  <c r="J10" i="6"/>
  <c r="I10" i="6"/>
  <c r="H10" i="6"/>
  <c r="G10" i="6"/>
  <c r="F10" i="6"/>
  <c r="E10" i="6"/>
  <c r="U9" i="6"/>
  <c r="T9" i="6"/>
  <c r="S9" i="6"/>
  <c r="R9" i="6"/>
  <c r="P9" i="6"/>
  <c r="O9" i="6"/>
  <c r="N9" i="6"/>
  <c r="M9" i="6"/>
  <c r="L9" i="6"/>
  <c r="K9" i="6"/>
  <c r="J9" i="6"/>
  <c r="I9" i="6"/>
  <c r="H9" i="6"/>
  <c r="G9" i="6"/>
  <c r="F9" i="6"/>
  <c r="E9" i="6"/>
  <c r="U8" i="6"/>
  <c r="T8" i="6"/>
  <c r="S8" i="6"/>
  <c r="R8" i="6"/>
  <c r="P8" i="6"/>
  <c r="O8" i="6"/>
  <c r="N8" i="6"/>
  <c r="M8" i="6"/>
  <c r="L8" i="6"/>
  <c r="K8" i="6"/>
  <c r="J8" i="6"/>
  <c r="I8" i="6"/>
  <c r="H8" i="6"/>
  <c r="G8" i="6"/>
  <c r="F8" i="6"/>
  <c r="E8" i="6"/>
  <c r="U7" i="6"/>
  <c r="T7" i="6"/>
  <c r="S7" i="6"/>
  <c r="R7" i="6"/>
  <c r="P7" i="6"/>
  <c r="O7" i="6"/>
  <c r="N7" i="6"/>
  <c r="M7" i="6"/>
  <c r="L7" i="6"/>
  <c r="K7" i="6"/>
  <c r="J7" i="6"/>
  <c r="I7" i="6"/>
  <c r="H7" i="6"/>
  <c r="G7" i="6"/>
  <c r="F7" i="6"/>
  <c r="E7" i="6"/>
  <c r="U6" i="6"/>
  <c r="T6" i="6"/>
  <c r="S6" i="6"/>
  <c r="R6" i="6"/>
  <c r="P6" i="6"/>
  <c r="O6" i="6"/>
  <c r="N6" i="6"/>
  <c r="M6" i="6"/>
  <c r="L6" i="6"/>
  <c r="K6" i="6"/>
  <c r="J6" i="6"/>
  <c r="I6" i="6"/>
  <c r="H6" i="6"/>
  <c r="G6" i="6"/>
  <c r="F6" i="6"/>
  <c r="E6" i="6"/>
  <c r="U5" i="6"/>
  <c r="T5" i="6"/>
  <c r="S5" i="6"/>
  <c r="R5" i="6"/>
  <c r="P5" i="6"/>
  <c r="O5" i="6"/>
  <c r="N5" i="6"/>
  <c r="M5" i="6"/>
  <c r="L5" i="6"/>
  <c r="K5" i="6"/>
  <c r="J5" i="6"/>
  <c r="I5" i="6"/>
  <c r="H5" i="6"/>
  <c r="G5" i="6"/>
  <c r="F5" i="6"/>
  <c r="E5" i="6"/>
  <c r="U4" i="6"/>
  <c r="T4" i="6"/>
  <c r="S4" i="6"/>
  <c r="R4" i="6"/>
  <c r="P4" i="6"/>
  <c r="O4" i="6"/>
  <c r="N4" i="6"/>
  <c r="M4" i="6"/>
  <c r="L4" i="6"/>
  <c r="K4" i="6"/>
  <c r="J4" i="6"/>
  <c r="I4" i="6"/>
  <c r="H4" i="6"/>
  <c r="G4" i="6"/>
  <c r="F4" i="6"/>
  <c r="E4" i="6"/>
  <c r="U3" i="6"/>
  <c r="T3" i="6"/>
  <c r="S3" i="6"/>
  <c r="R3" i="6"/>
  <c r="P3" i="6"/>
  <c r="O3" i="6"/>
  <c r="N3" i="6"/>
  <c r="M3" i="6"/>
  <c r="L3" i="6"/>
  <c r="K3" i="6"/>
  <c r="J3" i="6"/>
  <c r="I3" i="6"/>
  <c r="H3" i="6"/>
  <c r="G3" i="6"/>
  <c r="F3" i="6"/>
  <c r="E3" i="6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Q20" i="2" s="1"/>
  <c r="U19" i="1"/>
  <c r="T19" i="1"/>
  <c r="S19" i="1"/>
  <c r="R19" i="1"/>
  <c r="U18" i="1"/>
  <c r="T18" i="1"/>
  <c r="S18" i="1"/>
  <c r="R18" i="1"/>
  <c r="Q18" i="2" s="1"/>
  <c r="U17" i="1"/>
  <c r="T17" i="2" s="1"/>
  <c r="T17" i="1"/>
  <c r="S17" i="2" s="1"/>
  <c r="S17" i="1"/>
  <c r="R17" i="2" s="1"/>
  <c r="R17" i="1"/>
  <c r="U16" i="1"/>
  <c r="T16" i="1"/>
  <c r="S16" i="1"/>
  <c r="R16" i="2" s="1"/>
  <c r="R16" i="1"/>
  <c r="U15" i="1"/>
  <c r="T15" i="1"/>
  <c r="S15" i="2" s="1"/>
  <c r="S15" i="1"/>
  <c r="R15" i="1"/>
  <c r="Q15" i="2" s="1"/>
  <c r="U14" i="1"/>
  <c r="T14" i="1"/>
  <c r="S14" i="1"/>
  <c r="R14" i="1"/>
  <c r="Q14" i="2" s="1"/>
  <c r="U13" i="1"/>
  <c r="T13" i="1"/>
  <c r="S13" i="2" s="1"/>
  <c r="S13" i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R23" i="2" l="1"/>
  <c r="S19" i="2"/>
  <c r="S21" i="2"/>
  <c r="S23" i="2"/>
  <c r="R18" i="2"/>
  <c r="R22" i="2"/>
  <c r="S18" i="2"/>
  <c r="T18" i="2"/>
  <c r="Q19" i="2"/>
  <c r="Q21" i="2"/>
  <c r="T2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I3" i="2"/>
  <c r="U4" i="2"/>
  <c r="V4" i="2"/>
  <c r="W4" i="2"/>
  <c r="Y4" i="2"/>
  <c r="Z4" i="2"/>
  <c r="AB4" i="2"/>
  <c r="AC4" i="2"/>
  <c r="AD4" i="2"/>
  <c r="AE4" i="2"/>
  <c r="AF4" i="2"/>
  <c r="AI4" i="2"/>
  <c r="U5" i="2"/>
  <c r="V5" i="2"/>
  <c r="W5" i="2"/>
  <c r="Y5" i="2"/>
  <c r="Z5" i="2"/>
  <c r="AB5" i="2"/>
  <c r="AC5" i="2"/>
  <c r="AD5" i="2"/>
  <c r="AE5" i="2"/>
  <c r="AF5" i="2"/>
  <c r="AI5" i="2"/>
  <c r="U6" i="2"/>
  <c r="V6" i="2"/>
  <c r="W6" i="2"/>
  <c r="Y6" i="2"/>
  <c r="Z6" i="2"/>
  <c r="AB6" i="2"/>
  <c r="AC6" i="2"/>
  <c r="AD6" i="2"/>
  <c r="AE6" i="2"/>
  <c r="AF6" i="2"/>
  <c r="AI6" i="2"/>
  <c r="U7" i="2"/>
  <c r="V7" i="2"/>
  <c r="W7" i="2"/>
  <c r="Y7" i="2"/>
  <c r="Z7" i="2"/>
  <c r="AB7" i="2"/>
  <c r="AC7" i="2"/>
  <c r="AD7" i="2"/>
  <c r="AE7" i="2"/>
  <c r="AF7" i="2"/>
  <c r="AI7" i="2"/>
  <c r="U8" i="2"/>
  <c r="V8" i="2"/>
  <c r="W8" i="2"/>
  <c r="Y8" i="2"/>
  <c r="Z8" i="2"/>
  <c r="AB8" i="2"/>
  <c r="AC8" i="2"/>
  <c r="AD8" i="2"/>
  <c r="AE8" i="2"/>
  <c r="AF8" i="2"/>
  <c r="AI8" i="2"/>
  <c r="U9" i="2"/>
  <c r="V9" i="2"/>
  <c r="W9" i="2"/>
  <c r="Y9" i="2"/>
  <c r="Z9" i="2"/>
  <c r="AB9" i="2"/>
  <c r="AC9" i="2"/>
  <c r="AD9" i="2"/>
  <c r="AE9" i="2"/>
  <c r="AF9" i="2"/>
  <c r="AI9" i="2"/>
  <c r="U10" i="2"/>
  <c r="V10" i="2"/>
  <c r="W10" i="2"/>
  <c r="Y10" i="2"/>
  <c r="Z10" i="2"/>
  <c r="AB10" i="2"/>
  <c r="AC10" i="2"/>
  <c r="AD10" i="2"/>
  <c r="AE10" i="2"/>
  <c r="AF10" i="2"/>
  <c r="AI10" i="2"/>
  <c r="U11" i="2"/>
  <c r="V11" i="2"/>
  <c r="W11" i="2"/>
  <c r="Y11" i="2"/>
  <c r="Z11" i="2"/>
  <c r="AB11" i="2"/>
  <c r="AC11" i="2"/>
  <c r="AD11" i="2"/>
  <c r="AE11" i="2"/>
  <c r="AF11" i="2"/>
  <c r="AI11" i="2"/>
  <c r="U12" i="2"/>
  <c r="V12" i="2"/>
  <c r="W12" i="2"/>
  <c r="Y12" i="2"/>
  <c r="Z12" i="2"/>
  <c r="AB12" i="2"/>
  <c r="AC12" i="2"/>
  <c r="AD12" i="2"/>
  <c r="AE12" i="2"/>
  <c r="AF12" i="2"/>
  <c r="AI12" i="2"/>
  <c r="U13" i="2"/>
  <c r="V13" i="2"/>
  <c r="Y13" i="2"/>
  <c r="AB13" i="2"/>
  <c r="AC13" i="2"/>
  <c r="AF13" i="2"/>
  <c r="AG13" i="2"/>
  <c r="AH13" i="2"/>
  <c r="AI13" i="2"/>
  <c r="U14" i="2"/>
  <c r="V14" i="2"/>
  <c r="Z14" i="2"/>
  <c r="AB14" i="2"/>
  <c r="AC14" i="2"/>
  <c r="AD14" i="2"/>
  <c r="AE14" i="2"/>
  <c r="AF14" i="2"/>
  <c r="AG14" i="2"/>
  <c r="AH14" i="2"/>
  <c r="AI14" i="2"/>
  <c r="U15" i="2"/>
  <c r="V15" i="2"/>
  <c r="Y15" i="2"/>
  <c r="AB15" i="2"/>
  <c r="AC15" i="2"/>
  <c r="AD15" i="2"/>
  <c r="AF15" i="2"/>
  <c r="AG15" i="2"/>
  <c r="AH15" i="2"/>
  <c r="AI15" i="2"/>
  <c r="U16" i="2"/>
  <c r="V16" i="2"/>
  <c r="Y16" i="2"/>
  <c r="AB16" i="2"/>
  <c r="AC16" i="2"/>
  <c r="AD16" i="2"/>
  <c r="AE16" i="2"/>
  <c r="AG16" i="2"/>
  <c r="AH16" i="2"/>
  <c r="AI16" i="2"/>
  <c r="U17" i="2"/>
  <c r="V17" i="2"/>
  <c r="Y17" i="2"/>
  <c r="Z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E18" i="2"/>
  <c r="AF18" i="2"/>
  <c r="AG18" i="2"/>
  <c r="AH18" i="2"/>
  <c r="AI18" i="2"/>
  <c r="U19" i="2"/>
  <c r="V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B20" i="2"/>
  <c r="AC20" i="2"/>
  <c r="AD20" i="2"/>
  <c r="AF20" i="2"/>
  <c r="AG20" i="2"/>
  <c r="AH20" i="2"/>
  <c r="AI20" i="2"/>
  <c r="U21" i="2"/>
  <c r="V21" i="2"/>
  <c r="Y21" i="2"/>
  <c r="AB21" i="2"/>
  <c r="AC21" i="2"/>
  <c r="AD21" i="2"/>
  <c r="AE21" i="2"/>
  <c r="AG21" i="2"/>
  <c r="AH21" i="2"/>
  <c r="AI21" i="2"/>
  <c r="U22" i="2"/>
  <c r="V22" i="2"/>
  <c r="Y22" i="2"/>
  <c r="AC22" i="2"/>
  <c r="AD22" i="2"/>
  <c r="AE22" i="2"/>
  <c r="AF22" i="2"/>
  <c r="AG22" i="2"/>
  <c r="AH22" i="2"/>
  <c r="AI22" i="2"/>
  <c r="U23" i="2"/>
  <c r="V23" i="2"/>
  <c r="Y23" i="2"/>
  <c r="Z23" i="2"/>
  <c r="AB23" i="2"/>
  <c r="AD23" i="2"/>
  <c r="AE23" i="2"/>
  <c r="AF23" i="2"/>
  <c r="AG23" i="2"/>
  <c r="AH23" i="2"/>
  <c r="AI23" i="2"/>
  <c r="V24" i="2"/>
  <c r="Y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AI83" i="2"/>
  <c r="AI82" i="2" s="1"/>
  <c r="P68" i="2"/>
  <c r="AK83" i="2"/>
  <c r="AK82" i="2" s="1"/>
  <c r="P72" i="2"/>
  <c r="AJ83" i="2"/>
  <c r="AJ82" i="2" s="1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1"/>
  <c r="N23" i="1"/>
  <c r="M23" i="2" s="1"/>
  <c r="M23" i="1"/>
  <c r="L23" i="1"/>
  <c r="K23" i="1"/>
  <c r="J23" i="1"/>
  <c r="I23" i="1"/>
  <c r="H23" i="1"/>
  <c r="G23" i="1"/>
  <c r="F23" i="1"/>
  <c r="E23" i="2" s="1"/>
  <c r="E23" i="1"/>
  <c r="P22" i="1"/>
  <c r="O22" i="1"/>
  <c r="N22" i="1"/>
  <c r="M22" i="1"/>
  <c r="L22" i="1"/>
  <c r="K22" i="1"/>
  <c r="J22" i="1"/>
  <c r="I22" i="2" s="1"/>
  <c r="I22" i="1"/>
  <c r="H22" i="1"/>
  <c r="G22" i="1"/>
  <c r="F22" i="1"/>
  <c r="E22" i="1"/>
  <c r="P21" i="1"/>
  <c r="O21" i="1"/>
  <c r="N21" i="1"/>
  <c r="M21" i="2" s="1"/>
  <c r="M21" i="1"/>
  <c r="L21" i="1"/>
  <c r="K21" i="1"/>
  <c r="J21" i="1"/>
  <c r="I21" i="1"/>
  <c r="H21" i="1"/>
  <c r="G21" i="1"/>
  <c r="F21" i="1"/>
  <c r="E21" i="2" s="1"/>
  <c r="E21" i="1"/>
  <c r="P20" i="1"/>
  <c r="O20" i="1"/>
  <c r="N20" i="1"/>
  <c r="M20" i="1"/>
  <c r="L20" i="1"/>
  <c r="K20" i="1"/>
  <c r="J20" i="1"/>
  <c r="I20" i="2" s="1"/>
  <c r="I20" i="1"/>
  <c r="H20" i="1"/>
  <c r="G20" i="1"/>
  <c r="F20" i="1"/>
  <c r="E20" i="1"/>
  <c r="P19" i="1"/>
  <c r="O19" i="1"/>
  <c r="N19" i="1"/>
  <c r="M19" i="2" s="1"/>
  <c r="M19" i="1"/>
  <c r="L19" i="1"/>
  <c r="K19" i="1"/>
  <c r="J19" i="1"/>
  <c r="I19" i="1"/>
  <c r="H19" i="1"/>
  <c r="G19" i="1"/>
  <c r="F19" i="1"/>
  <c r="E19" i="2" s="1"/>
  <c r="E19" i="1"/>
  <c r="P18" i="1"/>
  <c r="O18" i="1"/>
  <c r="N18" i="1"/>
  <c r="M18" i="1"/>
  <c r="L18" i="1"/>
  <c r="K18" i="1"/>
  <c r="J18" i="1"/>
  <c r="I18" i="2" s="1"/>
  <c r="I18" i="1"/>
  <c r="H18" i="1"/>
  <c r="G18" i="1"/>
  <c r="F18" i="1"/>
  <c r="E18" i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J18" i="2" l="1"/>
  <c r="F19" i="2"/>
  <c r="N19" i="2"/>
  <c r="J20" i="2"/>
  <c r="F21" i="2"/>
  <c r="N21" i="2"/>
  <c r="J22" i="2"/>
  <c r="F23" i="2"/>
  <c r="N23" i="2"/>
  <c r="K18" i="2"/>
  <c r="G19" i="2"/>
  <c r="O19" i="2"/>
  <c r="K20" i="2"/>
  <c r="G21" i="2"/>
  <c r="O21" i="2"/>
  <c r="K22" i="2"/>
  <c r="P22" i="2" s="1"/>
  <c r="G23" i="2"/>
  <c r="O23" i="2"/>
  <c r="D18" i="2"/>
  <c r="L18" i="2"/>
  <c r="H19" i="2"/>
  <c r="D20" i="2"/>
  <c r="L20" i="2"/>
  <c r="H21" i="2"/>
  <c r="P21" i="2" s="1"/>
  <c r="D22" i="2"/>
  <c r="L22" i="2"/>
  <c r="H23" i="2"/>
  <c r="E18" i="2"/>
  <c r="M18" i="2"/>
  <c r="I19" i="2"/>
  <c r="E20" i="2"/>
  <c r="M20" i="2"/>
  <c r="I21" i="2"/>
  <c r="E22" i="2"/>
  <c r="M22" i="2"/>
  <c r="I23" i="2"/>
  <c r="F18" i="2"/>
  <c r="N18" i="2"/>
  <c r="J19" i="2"/>
  <c r="F20" i="2"/>
  <c r="N20" i="2"/>
  <c r="J21" i="2"/>
  <c r="F22" i="2"/>
  <c r="N22" i="2"/>
  <c r="J23" i="2"/>
  <c r="G18" i="2"/>
  <c r="O18" i="2"/>
  <c r="K19" i="2"/>
  <c r="G20" i="2"/>
  <c r="O20" i="2"/>
  <c r="K21" i="2"/>
  <c r="G22" i="2"/>
  <c r="O22" i="2"/>
  <c r="K23" i="2"/>
  <c r="H18" i="2"/>
  <c r="D19" i="2"/>
  <c r="L19" i="2"/>
  <c r="H20" i="2"/>
  <c r="D21" i="2"/>
  <c r="L21" i="2"/>
  <c r="H22" i="2"/>
  <c r="D23" i="2"/>
  <c r="L23" i="2"/>
  <c r="P6" i="2"/>
  <c r="P8" i="2"/>
  <c r="P10" i="2"/>
  <c r="P12" i="2"/>
  <c r="P14" i="2"/>
  <c r="Y14" i="2" s="1"/>
  <c r="P16" i="2"/>
  <c r="AF16" i="2" s="1"/>
  <c r="P4" i="2"/>
  <c r="P3" i="2"/>
  <c r="P5" i="2"/>
  <c r="P7" i="2"/>
  <c r="P9" i="2"/>
  <c r="P11" i="2"/>
  <c r="P13" i="2"/>
  <c r="AD13" i="2" s="1"/>
  <c r="P15" i="2"/>
  <c r="AE15" i="2" s="1"/>
  <c r="P17" i="2"/>
  <c r="AB17" i="2" s="1"/>
  <c r="AA4" i="2"/>
  <c r="AA5" i="2"/>
  <c r="AA7" i="2"/>
  <c r="AA9" i="2"/>
  <c r="AA10" i="2"/>
  <c r="AA11" i="2"/>
  <c r="AA12" i="2"/>
  <c r="AE13" i="2"/>
  <c r="P24" i="2"/>
  <c r="P25" i="2"/>
  <c r="Z25" i="2" s="1"/>
  <c r="AA6" i="2"/>
  <c r="AA8" i="2"/>
  <c r="AA3" i="2"/>
  <c r="P2" i="2"/>
  <c r="T3" i="2" l="1"/>
  <c r="AG3" i="2"/>
  <c r="AH3" i="2"/>
  <c r="S4" i="2"/>
  <c r="AG4" i="2"/>
  <c r="AH4" i="2"/>
  <c r="X6" i="2"/>
  <c r="AG6" i="2"/>
  <c r="AH6" i="2"/>
  <c r="X2" i="2"/>
  <c r="AG2" i="2"/>
  <c r="AH2" i="2"/>
  <c r="X5" i="2"/>
  <c r="AH5" i="2"/>
  <c r="AG5" i="2"/>
  <c r="X12" i="2"/>
  <c r="AG12" i="2"/>
  <c r="AH12" i="2"/>
  <c r="Q9" i="2"/>
  <c r="AG9" i="2"/>
  <c r="AH9" i="2"/>
  <c r="X10" i="2"/>
  <c r="AH10" i="2"/>
  <c r="AG10" i="2"/>
  <c r="X11" i="2"/>
  <c r="AG11" i="2"/>
  <c r="AH11" i="2"/>
  <c r="X7" i="2"/>
  <c r="AG7" i="2"/>
  <c r="AH7" i="2"/>
  <c r="X8" i="2"/>
  <c r="AG8" i="2"/>
  <c r="AH8" i="2"/>
  <c r="P18" i="2"/>
  <c r="AF21" i="2"/>
  <c r="AF83" i="2" s="1"/>
  <c r="AF82" i="2" s="1"/>
  <c r="AA21" i="2"/>
  <c r="R21" i="2"/>
  <c r="T21" i="2"/>
  <c r="AB22" i="2"/>
  <c r="AB83" i="2" s="1"/>
  <c r="AB82" i="2" s="1"/>
  <c r="Q22" i="2"/>
  <c r="T22" i="2"/>
  <c r="S22" i="2"/>
  <c r="AA22" i="2"/>
  <c r="AD18" i="2"/>
  <c r="AC18" i="2"/>
  <c r="P23" i="2"/>
  <c r="W23" i="2" s="1"/>
  <c r="P19" i="2"/>
  <c r="P20" i="2"/>
  <c r="W20" i="2" s="1"/>
  <c r="X3" i="2"/>
  <c r="X4" i="2"/>
  <c r="R6" i="2"/>
  <c r="T6" i="2"/>
  <c r="AD83" i="2"/>
  <c r="AD82" i="2" s="1"/>
  <c r="AA17" i="2"/>
  <c r="Q17" i="2"/>
  <c r="W17" i="2"/>
  <c r="X17" i="2"/>
  <c r="X9" i="2"/>
  <c r="R24" i="2"/>
  <c r="T24" i="2"/>
  <c r="Z24" i="2"/>
  <c r="AA24" i="2"/>
  <c r="R13" i="2"/>
  <c r="T13" i="2"/>
  <c r="W13" i="2"/>
  <c r="X13" i="2"/>
  <c r="Z13" i="2"/>
  <c r="AA13" i="2"/>
  <c r="Z16" i="2"/>
  <c r="Q16" i="2"/>
  <c r="AA16" i="2"/>
  <c r="S16" i="2"/>
  <c r="T16" i="2"/>
  <c r="W16" i="2"/>
  <c r="X16" i="2"/>
  <c r="X15" i="2"/>
  <c r="R15" i="2"/>
  <c r="T15" i="2"/>
  <c r="Z15" i="2"/>
  <c r="AA15" i="2"/>
  <c r="W15" i="2"/>
  <c r="T11" i="2"/>
  <c r="Q11" i="2"/>
  <c r="S11" i="2"/>
  <c r="W14" i="2"/>
  <c r="X14" i="2"/>
  <c r="R14" i="2"/>
  <c r="S14" i="2"/>
  <c r="AA14" i="2"/>
  <c r="T14" i="2"/>
  <c r="Q12" i="2"/>
  <c r="R12" i="2"/>
  <c r="R7" i="2"/>
  <c r="S7" i="2"/>
  <c r="Q10" i="2"/>
  <c r="S10" i="2"/>
  <c r="R5" i="2"/>
  <c r="T5" i="2"/>
  <c r="R8" i="2"/>
  <c r="S8" i="2"/>
  <c r="T8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V25" i="2"/>
  <c r="V83" i="2" s="1"/>
  <c r="V82" i="2" s="1"/>
  <c r="W25" i="2"/>
  <c r="AA2" i="2"/>
  <c r="AH83" i="2" l="1"/>
  <c r="AH82" i="2" s="1"/>
  <c r="AG83" i="2"/>
  <c r="AG82" i="2" s="1"/>
  <c r="X23" i="2"/>
  <c r="X20" i="2"/>
  <c r="AE20" i="2"/>
  <c r="AE83" i="2" s="1"/>
  <c r="AE82" i="2" s="1"/>
  <c r="R20" i="2"/>
  <c r="S20" i="2"/>
  <c r="S83" i="2" s="1"/>
  <c r="S82" i="2" s="1"/>
  <c r="T20" i="2"/>
  <c r="AA20" i="2"/>
  <c r="Y19" i="2"/>
  <c r="Y83" i="2" s="1"/>
  <c r="Y82" i="2" s="1"/>
  <c r="Z19" i="2"/>
  <c r="Z83" i="2" s="1"/>
  <c r="Z82" i="2" s="1"/>
  <c r="R19" i="2"/>
  <c r="AA19" i="2"/>
  <c r="X19" i="2"/>
  <c r="T19" i="2"/>
  <c r="W19" i="2"/>
  <c r="W83" i="2" s="1"/>
  <c r="W82" i="2" s="1"/>
  <c r="AC23" i="2"/>
  <c r="AC83" i="2" s="1"/>
  <c r="AC82" i="2" s="1"/>
  <c r="AA23" i="2"/>
  <c r="Q23" i="2"/>
  <c r="Q83" i="2" s="1"/>
  <c r="Q82" i="2" s="1"/>
  <c r="T83" i="2" l="1"/>
  <c r="T82" i="2" s="1"/>
  <c r="X83" i="2"/>
  <c r="X82" i="2" s="1"/>
  <c r="R83" i="2"/>
  <c r="R82" i="2" s="1"/>
  <c r="AA83" i="2"/>
  <c r="AA82" i="2" s="1"/>
</calcChain>
</file>

<file path=xl/sharedStrings.xml><?xml version="1.0" encoding="utf-8"?>
<sst xmlns="http://schemas.openxmlformats.org/spreadsheetml/2006/main" count="249" uniqueCount="123">
  <si>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</si>
  <si>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</si>
  <si>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</si>
  <si>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</si>
  <si>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</si>
  <si>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</si>
  <si>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</si>
  <si>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</si>
  <si>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</si>
  <si>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</si>
  <si>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</si>
  <si>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</si>
  <si>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</si>
  <si>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</si>
  <si>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</si>
  <si>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</si>
  <si>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</si>
  <si>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</si>
  <si>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</si>
  <si>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</si>
  <si>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</si>
  <si>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</si>
  <si>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</si>
  <si>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</si>
  <si>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</si>
  <si>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</si>
  <si>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</si>
  <si>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</si>
  <si>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</si>
  <si>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</si>
  <si>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</si>
  <si>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</si>
  <si>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</si>
  <si>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</si>
  <si>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</si>
  <si>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</si>
  <si>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</si>
  <si>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</si>
  <si>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</si>
  <si>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</si>
  <si>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</si>
  <si>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</si>
  <si>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</si>
  <si>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</si>
  <si>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</si>
  <si>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</si>
  <si>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</si>
  <si>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</si>
  <si>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</si>
  <si>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</si>
  <si>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</si>
  <si>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</si>
  <si>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</si>
  <si>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</si>
  <si>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</si>
  <si>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</si>
  <si>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</si>
  <si>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</si>
  <si>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</si>
  <si>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</si>
  <si>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</si>
  <si>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</si>
  <si>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</si>
  <si>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</si>
  <si>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</si>
  <si>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</si>
  <si>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</si>
  <si>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</si>
  <si>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</si>
  <si>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</si>
  <si>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</si>
  <si>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</si>
  <si>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</si>
  <si>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</si>
  <si>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</si>
  <si>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</si>
  <si>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</si>
  <si>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</si>
  <si>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</si>
  <si>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</si>
  <si>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</si>
  <si>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</si>
  <si>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</si>
  <si>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</si>
  <si>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</si>
  <si>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</si>
  <si>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</si>
  <si>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</si>
  <si>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</si>
  <si>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</si>
  <si>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</si>
  <si>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</si>
  <si>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</si>
  <si>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</si>
  <si>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</si>
  <si>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</si>
  <si>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</si>
  <si>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</si>
  <si>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</si>
  <si>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</si>
  <si>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</si>
  <si>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</si>
  <si>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</si>
  <si>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</si>
  <si>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</si>
  <si>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</si>
  <si>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</si>
  <si>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</si>
  <si>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</si>
  <si>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</si>
  <si>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</si>
  <si>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</si>
  <si>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</si>
  <si>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</si>
  <si>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</si>
  <si>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x</t>
    <phoneticPr fontId="28" type="noConversion"/>
  </si>
  <si>
    <t>译码</t>
    <phoneticPr fontId="28" type="noConversion"/>
  </si>
  <si>
    <t>写回</t>
    <phoneticPr fontId="28" type="noConversion"/>
  </si>
  <si>
    <t>执行</t>
    <phoneticPr fontId="28" type="noConversion"/>
  </si>
  <si>
    <t>访存</t>
    <phoneticPr fontId="28" type="noConversion"/>
  </si>
  <si>
    <t>R1_USED</t>
    <phoneticPr fontId="28" type="noConversion"/>
  </si>
  <si>
    <t>R2_USED</t>
    <phoneticPr fontId="28" type="noConversion"/>
  </si>
  <si>
    <t>SLTU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</si>
</sst>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theme="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  <xf numFmtId="0" fontId="10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horizontal="left"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left" vertical="center"/>
    </xf>
    <xf numFmtId="0" fontId="17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31" fillId="11" borderId="16" xfId="0" applyFont="1" applyFill="1" applyBorder="1" applyAlignment="1">
      <alignment horizontal="center"/>
    </xf>
    <xf numFmtId="0" fontId="32" fillId="11" borderId="16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3" borderId="16" xfId="0" applyFont="1" applyFill="1" applyBorder="1" applyAlignment="1">
      <alignment horizontal="center"/>
    </xf>
    <xf numFmtId="0" fontId="31" fillId="14" borderId="16" xfId="0" applyFont="1" applyFill="1" applyBorder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zoomScale="70" zoomScaleNormal="70" workbookViewId="0">
      <selection activeCell="AJ64" sqref="AJ64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7" width="9.2187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62" t="s">
        <v>0</v>
      </c>
      <c r="B1" s="63" t="s">
        <v>1</v>
      </c>
      <c r="C1" s="64" t="s">
        <v>2</v>
      </c>
      <c r="D1" s="64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65" t="s">
        <v>14</v>
      </c>
      <c r="P1" s="66" t="s">
        <v>15</v>
      </c>
      <c r="Q1" s="67" t="s">
        <v>16</v>
      </c>
      <c r="R1" s="68" t="s">
        <v>17</v>
      </c>
      <c r="S1" s="68" t="s">
        <v>18</v>
      </c>
      <c r="T1" s="68" t="s">
        <v>19</v>
      </c>
      <c r="U1" s="68" t="s">
        <v>20</v>
      </c>
      <c r="V1" s="69" t="s">
        <v>21</v>
      </c>
      <c r="W1" s="69" t="s">
        <v>22</v>
      </c>
      <c r="X1" s="69" t="s">
        <v>23</v>
      </c>
      <c r="Y1" s="69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69" t="s">
        <v>29</v>
      </c>
      <c r="AE1" s="69" t="s">
        <v>30</v>
      </c>
      <c r="AF1" s="69" t="s">
        <v>31</v>
      </c>
      <c r="AG1" s="69" t="s">
        <v>32</v>
      </c>
      <c r="AH1" s="54" t="s">
        <v>120</v>
      </c>
      <c r="AI1" s="54" t="s">
        <v>121</v>
      </c>
      <c r="AJ1" s="54" t="s">
        <v>33</v>
      </c>
      <c r="AK1" s="54" t="s">
        <v>33</v>
      </c>
      <c r="AL1" s="54" t="s">
        <v>33</v>
      </c>
      <c r="AM1" s="54" t="s">
        <v>33</v>
      </c>
      <c r="AN1" s="54" t="s">
        <v>33</v>
      </c>
      <c r="AO1" s="17" t="s">
        <v>34</v>
      </c>
    </row>
    <row r="2" spans="1:41" x14ac:dyDescent="0.4">
      <c r="A2" s="40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44">
        <f t="shared" ref="P2:P25" si="11">IF(ISNUMBER($D2),IF(MOD($D2,2)&gt;=1,1,0),"X")</f>
        <v>0</v>
      </c>
      <c r="Q2" s="50">
        <v>0</v>
      </c>
      <c r="R2" s="51">
        <f t="shared" ref="R2:R25" si="12">IF(ISNUMBER($Q2),IF(MOD($Q2,16)/8&gt;=1,1,0),"X")</f>
        <v>0</v>
      </c>
      <c r="S2" s="51">
        <f t="shared" ref="S2:S25" si="13">IF(ISNUMBER($Q2),IF(MOD($Q2,8)/4&gt;=1,1,0),"X")</f>
        <v>0</v>
      </c>
      <c r="T2" s="51">
        <f t="shared" ref="T2:T25" si="14">IF(ISNUMBER($Q2),IF(MOD($Q2,4)/2&gt;=1,1,0),"X")</f>
        <v>0</v>
      </c>
      <c r="U2" s="51">
        <f t="shared" ref="U2:U25" si="15">IF(ISNUMBER($Q2),IF(MOD($Q2,2)&gt;=1,1,0),"X")</f>
        <v>0</v>
      </c>
      <c r="V2" s="56"/>
      <c r="W2" s="56"/>
      <c r="X2" s="56"/>
      <c r="Y2" s="56">
        <v>1</v>
      </c>
      <c r="Z2" s="56"/>
      <c r="AA2" s="56"/>
      <c r="AB2" s="56"/>
      <c r="AC2" s="56"/>
      <c r="AD2" s="56"/>
      <c r="AE2" s="56"/>
      <c r="AF2" s="56"/>
      <c r="AG2" s="23"/>
      <c r="AH2" s="24"/>
      <c r="AI2" s="24">
        <v>1</v>
      </c>
      <c r="AJ2" s="24"/>
      <c r="AK2" s="24"/>
      <c r="AL2" s="24"/>
      <c r="AM2" s="24"/>
      <c r="AN2" s="24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/>
      <c r="AC3" s="27"/>
      <c r="AD3" s="27"/>
      <c r="AE3" s="27"/>
      <c r="AF3" s="27"/>
      <c r="AG3" s="27"/>
      <c r="AH3" s="27"/>
      <c r="AI3" s="24">
        <v>1</v>
      </c>
      <c r="AJ3" s="28"/>
      <c r="AK3" s="28"/>
      <c r="AL3" s="28"/>
      <c r="AM3" s="28"/>
      <c r="AN3" s="28"/>
    </row>
    <row r="4" spans="1:41" x14ac:dyDescent="0.4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6"/>
      <c r="W4" s="56"/>
      <c r="X4" s="56"/>
      <c r="Y4" s="56">
        <v>1</v>
      </c>
      <c r="Z4" s="56"/>
      <c r="AA4" s="56"/>
      <c r="AB4" s="56"/>
      <c r="AC4" s="56"/>
      <c r="AD4" s="56"/>
      <c r="AE4" s="56"/>
      <c r="AF4" s="56"/>
      <c r="AG4" s="23"/>
      <c r="AH4" s="24"/>
      <c r="AI4" s="24">
        <v>1</v>
      </c>
      <c r="AJ4" s="24"/>
      <c r="AK4" s="24"/>
      <c r="AL4" s="24"/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56">
        <v>1</v>
      </c>
      <c r="Z5" s="27"/>
      <c r="AA5" s="27"/>
      <c r="AB5" s="27"/>
      <c r="AC5" s="27"/>
      <c r="AD5" s="27"/>
      <c r="AE5" s="27"/>
      <c r="AF5" s="27"/>
      <c r="AG5" s="27"/>
      <c r="AH5" s="24">
        <v>1</v>
      </c>
      <c r="AI5" s="24">
        <v>1</v>
      </c>
      <c r="AJ5" s="28"/>
      <c r="AK5" s="28"/>
      <c r="AL5" s="28"/>
      <c r="AM5" s="28"/>
      <c r="AN5" s="28"/>
    </row>
    <row r="6" spans="1:41" x14ac:dyDescent="0.4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6"/>
      <c r="W6" s="56"/>
      <c r="X6" s="56"/>
      <c r="Y6" s="56">
        <v>1</v>
      </c>
      <c r="Z6" s="56"/>
      <c r="AA6" s="56"/>
      <c r="AB6" s="56"/>
      <c r="AC6" s="56"/>
      <c r="AD6" s="56"/>
      <c r="AE6" s="56"/>
      <c r="AF6" s="56"/>
      <c r="AG6" s="23"/>
      <c r="AH6" s="24">
        <v>1</v>
      </c>
      <c r="AI6" s="24">
        <v>1</v>
      </c>
      <c r="AJ6" s="24"/>
      <c r="AK6" s="24"/>
      <c r="AL6" s="24"/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56">
        <v>1</v>
      </c>
      <c r="Z7" s="27"/>
      <c r="AA7" s="27"/>
      <c r="AB7" s="27"/>
      <c r="AC7" s="27"/>
      <c r="AD7" s="27"/>
      <c r="AE7" s="27"/>
      <c r="AF7" s="27"/>
      <c r="AG7" s="27"/>
      <c r="AH7" s="24">
        <v>1</v>
      </c>
      <c r="AI7" s="24">
        <v>1</v>
      </c>
      <c r="AJ7" s="28"/>
      <c r="AK7" s="28"/>
      <c r="AL7" s="28"/>
      <c r="AM7" s="28"/>
      <c r="AN7" s="28"/>
    </row>
    <row r="8" spans="1:41" x14ac:dyDescent="0.4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6"/>
      <c r="W8" s="56"/>
      <c r="X8" s="56"/>
      <c r="Y8" s="56">
        <v>1</v>
      </c>
      <c r="Z8" s="56"/>
      <c r="AA8" s="56"/>
      <c r="AB8" s="56"/>
      <c r="AC8" s="56"/>
      <c r="AD8" s="56"/>
      <c r="AE8" s="56"/>
      <c r="AF8" s="56"/>
      <c r="AG8" s="23"/>
      <c r="AH8" s="24">
        <v>1</v>
      </c>
      <c r="AI8" s="24">
        <v>1</v>
      </c>
      <c r="AJ8" s="24"/>
      <c r="AK8" s="24"/>
      <c r="AL8" s="24"/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56">
        <v>1</v>
      </c>
      <c r="Z9" s="27"/>
      <c r="AA9" s="27"/>
      <c r="AB9" s="27"/>
      <c r="AC9" s="27"/>
      <c r="AD9" s="27"/>
      <c r="AE9" s="27"/>
      <c r="AF9" s="27"/>
      <c r="AG9" s="27"/>
      <c r="AH9" s="24">
        <v>1</v>
      </c>
      <c r="AI9" s="24">
        <v>1</v>
      </c>
      <c r="AJ9" s="28"/>
      <c r="AK9" s="28"/>
      <c r="AL9" s="28"/>
      <c r="AM9" s="28"/>
      <c r="AN9" s="28"/>
    </row>
    <row r="10" spans="1:41" x14ac:dyDescent="0.4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6"/>
      <c r="W10" s="56"/>
      <c r="X10" s="56"/>
      <c r="Y10" s="56">
        <v>1</v>
      </c>
      <c r="Z10" s="56"/>
      <c r="AA10" s="56"/>
      <c r="AB10" s="56"/>
      <c r="AC10" s="56"/>
      <c r="AD10" s="56"/>
      <c r="AE10" s="56"/>
      <c r="AF10" s="56"/>
      <c r="AG10" s="23"/>
      <c r="AH10" s="24">
        <v>1</v>
      </c>
      <c r="AI10" s="24">
        <v>1</v>
      </c>
      <c r="AJ10" s="24"/>
      <c r="AK10" s="24"/>
      <c r="AL10" s="24"/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56">
        <v>1</v>
      </c>
      <c r="Z11" s="27"/>
      <c r="AA11" s="27"/>
      <c r="AB11" s="27"/>
      <c r="AC11" s="27"/>
      <c r="AD11" s="27"/>
      <c r="AE11" s="27"/>
      <c r="AF11" s="27"/>
      <c r="AG11" s="27"/>
      <c r="AH11" s="24">
        <v>1</v>
      </c>
      <c r="AI11" s="24">
        <v>1</v>
      </c>
      <c r="AJ11" s="28"/>
      <c r="AK11" s="28"/>
      <c r="AL11" s="28"/>
      <c r="AM11" s="28"/>
      <c r="AN11" s="28"/>
    </row>
    <row r="12" spans="1:41" x14ac:dyDescent="0.4">
      <c r="A12" s="40">
        <v>11</v>
      </c>
      <c r="B12" s="23" t="s">
        <v>122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6"/>
      <c r="W12" s="56"/>
      <c r="X12" s="56"/>
      <c r="Y12" s="56">
        <v>1</v>
      </c>
      <c r="Z12" s="56"/>
      <c r="AA12" s="56"/>
      <c r="AB12" s="56"/>
      <c r="AC12" s="56"/>
      <c r="AD12" s="56"/>
      <c r="AE12" s="56"/>
      <c r="AF12" s="56"/>
      <c r="AG12" s="23"/>
      <c r="AH12" s="24">
        <v>1</v>
      </c>
      <c r="AI12" s="24">
        <v>1</v>
      </c>
      <c r="AJ12" s="24"/>
      <c r="AK12" s="24"/>
      <c r="AL12" s="24"/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2" t="s">
        <v>115</v>
      </c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>
        <v>1</v>
      </c>
      <c r="AI13" s="28"/>
      <c r="AJ13" s="28"/>
      <c r="AK13" s="28"/>
      <c r="AL13" s="28"/>
      <c r="AM13" s="28"/>
      <c r="AN13" s="28"/>
    </row>
    <row r="14" spans="1:41" x14ac:dyDescent="0.4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50" t="s">
        <v>115</v>
      </c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6"/>
      <c r="W14" s="56"/>
      <c r="X14" s="56"/>
      <c r="Y14" s="56"/>
      <c r="Z14" s="56">
        <v>1</v>
      </c>
      <c r="AA14" s="56"/>
      <c r="AB14" s="56"/>
      <c r="AC14" s="56"/>
      <c r="AD14" s="56"/>
      <c r="AE14" s="56"/>
      <c r="AF14" s="56"/>
      <c r="AG14" s="23"/>
      <c r="AH14" s="24">
        <v>1</v>
      </c>
      <c r="AI14" s="24">
        <v>1</v>
      </c>
      <c r="AJ14" s="24"/>
      <c r="AK14" s="24"/>
      <c r="AL14" s="24"/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 t="s">
        <v>115</v>
      </c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 t="s">
        <v>115</v>
      </c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6"/>
      <c r="W16" s="56"/>
      <c r="X16" s="56"/>
      <c r="Y16" s="56">
        <v>1</v>
      </c>
      <c r="Z16" s="56"/>
      <c r="AA16" s="56"/>
      <c r="AB16" s="56"/>
      <c r="AC16" s="56"/>
      <c r="AD16" s="56"/>
      <c r="AE16" s="56"/>
      <c r="AF16" s="56"/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 t="s">
        <v>115</v>
      </c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>
        <v>1</v>
      </c>
      <c r="AI17" s="28">
        <v>1</v>
      </c>
      <c r="AJ17" s="28"/>
      <c r="AK17" s="28"/>
      <c r="AL17" s="28"/>
      <c r="AM17" s="28"/>
      <c r="AN17" s="28"/>
    </row>
    <row r="18" spans="1:40" x14ac:dyDescent="0.4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 t="s">
        <v>115</v>
      </c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6"/>
      <c r="W18" s="56"/>
      <c r="X18" s="56"/>
      <c r="Y18" s="56"/>
      <c r="Z18" s="56"/>
      <c r="AA18" s="56"/>
      <c r="AB18" s="56"/>
      <c r="AC18" s="56"/>
      <c r="AD18" s="56">
        <v>1</v>
      </c>
      <c r="AE18" s="56"/>
      <c r="AF18" s="56"/>
      <c r="AG18" s="23"/>
      <c r="AH18" s="24">
        <v>1</v>
      </c>
      <c r="AI18" s="24">
        <v>1</v>
      </c>
      <c r="AJ18" s="24"/>
      <c r="AK18" s="24"/>
      <c r="AL18" s="24"/>
      <c r="AM18" s="24"/>
      <c r="AN18" s="24"/>
    </row>
    <row r="19" spans="1:40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>
        <v>1</v>
      </c>
      <c r="AC19" s="27"/>
      <c r="AD19" s="27"/>
      <c r="AE19" s="27"/>
      <c r="AF19" s="27"/>
      <c r="AG19" s="27"/>
      <c r="AH19" s="28">
        <v>1</v>
      </c>
      <c r="AI19" s="28"/>
      <c r="AJ19" s="28"/>
      <c r="AK19" s="28"/>
      <c r="AL19" s="28"/>
      <c r="AM19" s="28"/>
      <c r="AN19" s="28"/>
    </row>
    <row r="20" spans="1:40" x14ac:dyDescent="0.4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6"/>
      <c r="W20" s="56"/>
      <c r="X20" s="56">
        <v>1</v>
      </c>
      <c r="Y20" s="56">
        <v>1</v>
      </c>
      <c r="Z20" s="56"/>
      <c r="AA20" s="56"/>
      <c r="AB20" s="56">
        <v>1</v>
      </c>
      <c r="AC20" s="56"/>
      <c r="AD20" s="56"/>
      <c r="AE20" s="56"/>
      <c r="AF20" s="56"/>
      <c r="AG20" s="23"/>
      <c r="AH20" s="24">
        <v>1</v>
      </c>
      <c r="AI20" s="24"/>
      <c r="AJ20" s="24"/>
      <c r="AK20" s="24"/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>
        <v>1</v>
      </c>
      <c r="AC21" s="27"/>
      <c r="AD21" s="27"/>
      <c r="AE21" s="27"/>
      <c r="AF21" s="27"/>
      <c r="AG21" s="27"/>
      <c r="AH21" s="28">
        <v>1</v>
      </c>
      <c r="AI21" s="28"/>
      <c r="AJ21" s="28"/>
      <c r="AK21" s="28"/>
      <c r="AL21" s="28"/>
      <c r="AM21" s="28"/>
      <c r="AN21" s="28"/>
    </row>
    <row r="22" spans="1:40" x14ac:dyDescent="0.4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6"/>
      <c r="W22" s="56"/>
      <c r="X22" s="56">
        <v>1</v>
      </c>
      <c r="Y22" s="56">
        <v>1</v>
      </c>
      <c r="Z22" s="56"/>
      <c r="AA22" s="56">
        <v>1</v>
      </c>
      <c r="AB22" s="56">
        <v>1</v>
      </c>
      <c r="AC22" s="56"/>
      <c r="AD22" s="56"/>
      <c r="AE22" s="56"/>
      <c r="AF22" s="56"/>
      <c r="AG22" s="23"/>
      <c r="AH22" s="24">
        <v>1</v>
      </c>
      <c r="AI22" s="24"/>
      <c r="AJ22" s="24"/>
      <c r="AK22" s="24"/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>
        <v>1</v>
      </c>
      <c r="AC23" s="27"/>
      <c r="AD23" s="27"/>
      <c r="AE23" s="27"/>
      <c r="AF23" s="27"/>
      <c r="AG23" s="27"/>
      <c r="AH23" s="28">
        <v>1</v>
      </c>
      <c r="AI23" s="28"/>
      <c r="AJ23" s="28"/>
      <c r="AK23" s="28"/>
      <c r="AL23" s="28"/>
      <c r="AM23" s="28"/>
      <c r="AN23" s="28"/>
    </row>
    <row r="24" spans="1:40" x14ac:dyDescent="0.4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6">
        <v>1</v>
      </c>
      <c r="W24" s="56"/>
      <c r="X24" s="56">
        <v>1</v>
      </c>
      <c r="Y24" s="56">
        <v>1</v>
      </c>
      <c r="Z24" s="56"/>
      <c r="AA24" s="56">
        <v>1</v>
      </c>
      <c r="AB24" s="56">
        <v>1</v>
      </c>
      <c r="AC24" s="56"/>
      <c r="AD24" s="56"/>
      <c r="AE24" s="56"/>
      <c r="AF24" s="56"/>
      <c r="AG24" s="23"/>
      <c r="AH24" s="24">
        <v>1</v>
      </c>
      <c r="AI24" s="24"/>
      <c r="AJ24" s="24"/>
      <c r="AK24" s="24"/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>
        <v>1</v>
      </c>
      <c r="AI25" s="28">
        <v>1</v>
      </c>
      <c r="AJ25" s="28"/>
      <c r="AK25" s="28"/>
      <c r="AL25" s="28"/>
      <c r="AM25" s="28"/>
      <c r="AN25" s="28"/>
    </row>
    <row r="26" spans="1:40" hidden="1" x14ac:dyDescent="0.4">
      <c r="A26" s="41"/>
      <c r="B26" s="4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48"/>
      <c r="Q26" s="50"/>
      <c r="R26" s="51"/>
      <c r="S26" s="51"/>
      <c r="T26" s="51"/>
      <c r="U26" s="5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4">
      <c r="A27" s="43"/>
      <c r="B27" s="4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49"/>
      <c r="Q27" s="52"/>
      <c r="R27" s="53"/>
      <c r="S27" s="53"/>
      <c r="T27" s="53"/>
      <c r="U27" s="5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4">
      <c r="A28" s="41"/>
      <c r="B28" s="4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8"/>
      <c r="Q28" s="50"/>
      <c r="R28" s="51"/>
      <c r="S28" s="51"/>
      <c r="T28" s="51"/>
      <c r="U28" s="5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4">
      <c r="A29" s="43"/>
      <c r="B29" s="4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49"/>
      <c r="Q29" s="52"/>
      <c r="R29" s="53"/>
      <c r="S29" s="53"/>
      <c r="T29" s="53"/>
      <c r="U29" s="5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4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4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4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4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4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4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4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4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4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4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4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4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4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4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4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4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4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4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4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4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4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4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4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4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4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4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4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4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4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4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4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4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1" operator="notEqual">
      <formula>0</formula>
    </cfRule>
  </conditionalFormatting>
  <conditionalFormatting sqref="AN1">
    <cfRule type="cellIs" priority="10" operator="notEqual">
      <formula>0</formula>
    </cfRule>
  </conditionalFormatting>
  <conditionalFormatting sqref="V1:AG1 V62:AG1048576">
    <cfRule type="cellIs" priority="23" operator="notEqual">
      <formula>0</formula>
    </cfRule>
  </conditionalFormatting>
  <conditionalFormatting sqref="AK1:AL1 AK62:AL1048576">
    <cfRule type="cellIs" priority="17" operator="notEqual">
      <formula>0</formula>
    </cfRule>
  </conditionalFormatting>
  <conditionalFormatting sqref="AK2:AL25">
    <cfRule type="cellIs" dxfId="18" priority="15" operator="equal">
      <formula>1</formula>
    </cfRule>
  </conditionalFormatting>
  <conditionalFormatting sqref="AM2:AN25">
    <cfRule type="cellIs" dxfId="17" priority="12" operator="equal">
      <formula>1</formula>
    </cfRule>
  </conditionalFormatting>
  <conditionalFormatting sqref="V26:AG61">
    <cfRule type="cellIs" dxfId="16" priority="19" operator="equal">
      <formula>1</formula>
    </cfRule>
  </conditionalFormatting>
  <conditionalFormatting sqref="AK26:AL61">
    <cfRule type="cellIs" dxfId="15" priority="16" operator="equal">
      <formula>1</formula>
    </cfRule>
  </conditionalFormatting>
  <conditionalFormatting sqref="AM26:AN61">
    <cfRule type="cellIs" dxfId="14" priority="13" operator="equal">
      <formula>1</formula>
    </cfRule>
  </conditionalFormatting>
  <conditionalFormatting sqref="AM62:AN1048576">
    <cfRule type="cellIs" priority="14" operator="notEqual">
      <formula>0</formula>
    </cfRule>
  </conditionalFormatting>
  <conditionalFormatting sqref="AJ1">
    <cfRule type="cellIs" priority="3" operator="notEqual">
      <formula>0</formula>
    </cfRule>
  </conditionalFormatting>
  <conditionalFormatting sqref="AH1:AI1 AH62:AI1048576">
    <cfRule type="cellIs" priority="9" operator="notEqual">
      <formula>0</formula>
    </cfRule>
  </conditionalFormatting>
  <conditionalFormatting sqref="AH2:AI2 AH4:AI25 AI3">
    <cfRule type="cellIs" dxfId="13" priority="7" operator="equal">
      <formula>1</formula>
    </cfRule>
  </conditionalFormatting>
  <conditionalFormatting sqref="AJ2:AJ25">
    <cfRule type="cellIs" dxfId="12" priority="4" operator="equal">
      <formula>1</formula>
    </cfRule>
  </conditionalFormatting>
  <conditionalFormatting sqref="AH26:AI61">
    <cfRule type="cellIs" dxfId="11" priority="8" operator="equal">
      <formula>1</formula>
    </cfRule>
  </conditionalFormatting>
  <conditionalFormatting sqref="AJ26:AJ61">
    <cfRule type="cellIs" dxfId="10" priority="5" operator="equal">
      <formula>1</formula>
    </cfRule>
  </conditionalFormatting>
  <conditionalFormatting sqref="AJ62:AJ1048576">
    <cfRule type="cellIs" priority="6" operator="notEqual">
      <formula>0</formula>
    </cfRule>
  </conditionalFormatting>
  <conditionalFormatting sqref="V2:AG25">
    <cfRule type="cellIs" dxfId="9" priority="2" operator="equal">
      <formula>1</formula>
    </cfRule>
  </conditionalFormatting>
  <conditionalFormatting sqref="AH3">
    <cfRule type="cellIs" dxfId="0" priority="1" operator="equal">
      <formula>1</formula>
    </cfRule>
  </conditionalFormatting>
  <dataValidations xWindow="1263" yWindow="576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I1:AN1048576 AH1:AH2 AH4:AH1048576" xr:uid="{00000000-0002-0000-0000-000008000000}"/>
    <dataValidation allowBlank="1" showInputMessage="1" showErrorMessage="1" promptTitle="输出信号情况" prompt="为1时填1，其他不填！" sqref="V2:AG25 AH3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1B45-74EE-48CD-9D5B-059D4BB9DEE3}">
  <dimension ref="A1:AO26"/>
  <sheetViews>
    <sheetView topLeftCell="C1" zoomScale="70" zoomScaleNormal="70" workbookViewId="0">
      <selection activeCell="X39" sqref="X39"/>
    </sheetView>
  </sheetViews>
  <sheetFormatPr defaultRowHeight="13.8" x14ac:dyDescent="0.25"/>
  <cols>
    <col min="5" max="16" width="1.77734375" hidden="1" customWidth="1"/>
    <col min="18" max="21" width="0" hidden="1" customWidth="1"/>
  </cols>
  <sheetData>
    <row r="1" spans="1:41" ht="17.399999999999999" thickBot="1" x14ac:dyDescent="0.45">
      <c r="A1" s="70"/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118</v>
      </c>
      <c r="R1" s="71"/>
      <c r="S1" s="71"/>
      <c r="T1" s="71"/>
      <c r="U1" s="71"/>
      <c r="V1" s="76" t="s">
        <v>119</v>
      </c>
      <c r="W1" s="76" t="s">
        <v>119</v>
      </c>
      <c r="X1" s="73" t="s">
        <v>118</v>
      </c>
      <c r="Y1" s="74" t="s">
        <v>117</v>
      </c>
      <c r="Z1" s="75" t="s">
        <v>116</v>
      </c>
      <c r="AA1" s="73" t="s">
        <v>118</v>
      </c>
      <c r="AB1" s="74" t="s">
        <v>117</v>
      </c>
      <c r="AC1" s="72" t="s">
        <v>118</v>
      </c>
      <c r="AD1" s="73" t="s">
        <v>118</v>
      </c>
      <c r="AE1" s="73" t="s">
        <v>118</v>
      </c>
      <c r="AF1" s="73" t="s">
        <v>118</v>
      </c>
      <c r="AG1" s="74" t="s">
        <v>117</v>
      </c>
      <c r="AH1" s="39"/>
      <c r="AI1" s="39"/>
      <c r="AJ1" s="39"/>
      <c r="AK1" s="39"/>
      <c r="AL1" s="39"/>
      <c r="AM1" s="39"/>
      <c r="AN1" s="39"/>
    </row>
    <row r="2" spans="1:41" ht="26.4" x14ac:dyDescent="0.25">
      <c r="A2" s="62" t="s">
        <v>0</v>
      </c>
      <c r="B2" s="63" t="s">
        <v>1</v>
      </c>
      <c r="C2" s="64" t="s">
        <v>2</v>
      </c>
      <c r="D2" s="64" t="s">
        <v>3</v>
      </c>
      <c r="E2" s="65" t="s">
        <v>4</v>
      </c>
      <c r="F2" s="65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65" t="s">
        <v>11</v>
      </c>
      <c r="M2" s="65" t="s">
        <v>12</v>
      </c>
      <c r="N2" s="65" t="s">
        <v>13</v>
      </c>
      <c r="O2" s="65" t="s">
        <v>14</v>
      </c>
      <c r="P2" s="66" t="s">
        <v>15</v>
      </c>
      <c r="Q2" s="67" t="s">
        <v>16</v>
      </c>
      <c r="R2" s="68" t="s">
        <v>17</v>
      </c>
      <c r="S2" s="68" t="s">
        <v>18</v>
      </c>
      <c r="T2" s="68" t="s">
        <v>19</v>
      </c>
      <c r="U2" s="68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  <c r="AC2" s="69" t="s">
        <v>28</v>
      </c>
      <c r="AD2" s="69" t="s">
        <v>29</v>
      </c>
      <c r="AE2" s="69" t="s">
        <v>30</v>
      </c>
      <c r="AF2" s="69" t="s">
        <v>31</v>
      </c>
      <c r="AG2" s="69" t="s">
        <v>32</v>
      </c>
      <c r="AH2" s="54" t="s">
        <v>120</v>
      </c>
      <c r="AI2" s="54" t="s">
        <v>121</v>
      </c>
      <c r="AJ2" s="54" t="s">
        <v>33</v>
      </c>
      <c r="AK2" s="54" t="s">
        <v>33</v>
      </c>
      <c r="AL2" s="54" t="s">
        <v>33</v>
      </c>
      <c r="AM2" s="54" t="s">
        <v>33</v>
      </c>
      <c r="AN2" s="54" t="s">
        <v>33</v>
      </c>
      <c r="AO2" s="17" t="s">
        <v>34</v>
      </c>
    </row>
    <row r="3" spans="1:41" ht="16.8" x14ac:dyDescent="0.4">
      <c r="A3" s="40">
        <v>1</v>
      </c>
      <c r="B3" s="23" t="s">
        <v>35</v>
      </c>
      <c r="C3" s="24">
        <v>0</v>
      </c>
      <c r="D3" s="25">
        <v>0</v>
      </c>
      <c r="E3" s="24">
        <f t="shared" ref="E3:E26" si="0">IF(MOD($C3,64)/32&gt;=1,1,0)</f>
        <v>0</v>
      </c>
      <c r="F3" s="24">
        <f t="shared" ref="F3:F26" si="1">IF(MOD($C3,32)/16&gt;=1,1,0)</f>
        <v>0</v>
      </c>
      <c r="G3" s="24">
        <f t="shared" ref="G3:G26" si="2">IF(MOD($C3,16)/8&gt;=1,1,0)</f>
        <v>0</v>
      </c>
      <c r="H3" s="24">
        <f t="shared" ref="H3:H26" si="3">IF(MOD($C3,8)/4&gt;=1,1,0)</f>
        <v>0</v>
      </c>
      <c r="I3" s="24">
        <f t="shared" ref="I3:I26" si="4">IF(MOD($C3,4)/2&gt;=1,1,0)</f>
        <v>0</v>
      </c>
      <c r="J3" s="24">
        <f t="shared" ref="J3:J26" si="5">IF(MOD($C3,2)&gt;=1,1,0)</f>
        <v>0</v>
      </c>
      <c r="K3" s="25">
        <f t="shared" ref="K3:K26" si="6">IF(ISNUMBER($D3),IF(MOD($D3,64)/32&gt;=1,1,0),"X")</f>
        <v>0</v>
      </c>
      <c r="L3" s="25">
        <f t="shared" ref="L3:L26" si="7">IF(ISNUMBER($D3),IF(MOD($D3,32)/16&gt;=1,1,0),"X")</f>
        <v>0</v>
      </c>
      <c r="M3" s="25">
        <f t="shared" ref="M3:M26" si="8">IF(ISNUMBER($D3),IF(MOD($D3,16)/8&gt;=1,1,0),"X")</f>
        <v>0</v>
      </c>
      <c r="N3" s="25">
        <f t="shared" ref="N3:N26" si="9">IF(ISNUMBER($D3),IF(MOD($D3,8)/4&gt;=1,1,0),"X")</f>
        <v>0</v>
      </c>
      <c r="O3" s="25">
        <f t="shared" ref="O3:O26" si="10">IF(ISNUMBER($D3),IF(MOD($D3,4)/2&gt;=1,1,0),"X")</f>
        <v>0</v>
      </c>
      <c r="P3" s="44">
        <f t="shared" ref="P3:P26" si="11">IF(ISNUMBER($D3),IF(MOD($D3,2)&gt;=1,1,0),"X")</f>
        <v>0</v>
      </c>
      <c r="Q3" s="50">
        <v>0</v>
      </c>
      <c r="R3" s="51">
        <f t="shared" ref="R3:R26" si="12">IF(ISNUMBER($Q3),IF(MOD($Q3,16)/8&gt;=1,1,0),"X")</f>
        <v>0</v>
      </c>
      <c r="S3" s="51">
        <f t="shared" ref="S3:S26" si="13">IF(ISNUMBER($Q3),IF(MOD($Q3,8)/4&gt;=1,1,0),"X")</f>
        <v>0</v>
      </c>
      <c r="T3" s="51">
        <f t="shared" ref="T3:T26" si="14">IF(ISNUMBER($Q3),IF(MOD($Q3,4)/2&gt;=1,1,0),"X")</f>
        <v>0</v>
      </c>
      <c r="U3" s="51">
        <f t="shared" ref="U3:U26" si="15">IF(ISNUMBER($Q3),IF(MOD($Q3,2)&gt;=1,1,0),"X")</f>
        <v>0</v>
      </c>
      <c r="V3" s="56"/>
      <c r="W3" s="56"/>
      <c r="X3" s="56"/>
      <c r="Y3" s="56">
        <v>1</v>
      </c>
      <c r="Z3" s="56"/>
      <c r="AA3" s="56"/>
      <c r="AB3" s="56"/>
      <c r="AC3" s="56"/>
      <c r="AD3" s="56"/>
      <c r="AE3" s="56"/>
      <c r="AF3" s="56"/>
      <c r="AG3" s="23"/>
      <c r="AH3" s="24">
        <v>1</v>
      </c>
      <c r="AI3" s="24">
        <v>1</v>
      </c>
      <c r="AJ3" s="24"/>
      <c r="AK3" s="24"/>
      <c r="AL3" s="24"/>
      <c r="AM3" s="24"/>
      <c r="AN3" s="24"/>
    </row>
    <row r="4" spans="1:41" ht="16.8" x14ac:dyDescent="0.4">
      <c r="A4" s="27">
        <v>2</v>
      </c>
      <c r="B4" s="27" t="s">
        <v>36</v>
      </c>
      <c r="C4" s="28">
        <v>0</v>
      </c>
      <c r="D4" s="29">
        <v>3</v>
      </c>
      <c r="E4" s="28">
        <f t="shared" si="0"/>
        <v>0</v>
      </c>
      <c r="F4" s="28">
        <f t="shared" si="1"/>
        <v>0</v>
      </c>
      <c r="G4" s="28">
        <f t="shared" si="2"/>
        <v>0</v>
      </c>
      <c r="H4" s="28">
        <f t="shared" si="3"/>
        <v>0</v>
      </c>
      <c r="I4" s="28">
        <f t="shared" si="4"/>
        <v>0</v>
      </c>
      <c r="J4" s="28">
        <f t="shared" si="5"/>
        <v>0</v>
      </c>
      <c r="K4" s="29">
        <f t="shared" si="6"/>
        <v>0</v>
      </c>
      <c r="L4" s="29">
        <f t="shared" si="7"/>
        <v>0</v>
      </c>
      <c r="M4" s="29">
        <f t="shared" si="8"/>
        <v>0</v>
      </c>
      <c r="N4" s="29">
        <f t="shared" si="9"/>
        <v>0</v>
      </c>
      <c r="O4" s="29">
        <f t="shared" si="10"/>
        <v>1</v>
      </c>
      <c r="P4" s="45">
        <f t="shared" si="11"/>
        <v>1</v>
      </c>
      <c r="Q4" s="52">
        <v>1</v>
      </c>
      <c r="R4" s="53">
        <f t="shared" si="12"/>
        <v>0</v>
      </c>
      <c r="S4" s="53">
        <f t="shared" si="13"/>
        <v>0</v>
      </c>
      <c r="T4" s="53">
        <f t="shared" si="14"/>
        <v>0</v>
      </c>
      <c r="U4" s="53">
        <f t="shared" si="15"/>
        <v>1</v>
      </c>
      <c r="V4" s="27"/>
      <c r="W4" s="27"/>
      <c r="X4" s="27"/>
      <c r="Y4" s="27">
        <v>1</v>
      </c>
      <c r="Z4" s="27"/>
      <c r="AA4" s="27"/>
      <c r="AB4" s="27"/>
      <c r="AC4" s="27"/>
      <c r="AD4" s="27"/>
      <c r="AE4" s="27"/>
      <c r="AF4" s="27"/>
      <c r="AG4" s="27"/>
      <c r="AH4" s="24">
        <v>1</v>
      </c>
      <c r="AI4" s="24">
        <v>1</v>
      </c>
      <c r="AJ4" s="28"/>
      <c r="AK4" s="28"/>
      <c r="AL4" s="28"/>
      <c r="AM4" s="28"/>
      <c r="AN4" s="28"/>
    </row>
    <row r="5" spans="1:41" ht="16.8" x14ac:dyDescent="0.4">
      <c r="A5" s="40">
        <v>3</v>
      </c>
      <c r="B5" s="23" t="s">
        <v>37</v>
      </c>
      <c r="C5" s="24">
        <v>0</v>
      </c>
      <c r="D5" s="25">
        <v>2</v>
      </c>
      <c r="E5" s="24">
        <f t="shared" si="0"/>
        <v>0</v>
      </c>
      <c r="F5" s="24">
        <f t="shared" si="1"/>
        <v>0</v>
      </c>
      <c r="G5" s="24">
        <f t="shared" si="2"/>
        <v>0</v>
      </c>
      <c r="H5" s="24">
        <f t="shared" si="3"/>
        <v>0</v>
      </c>
      <c r="I5" s="24">
        <f t="shared" si="4"/>
        <v>0</v>
      </c>
      <c r="J5" s="24">
        <f t="shared" si="5"/>
        <v>0</v>
      </c>
      <c r="K5" s="25">
        <f t="shared" si="6"/>
        <v>0</v>
      </c>
      <c r="L5" s="25">
        <f t="shared" si="7"/>
        <v>0</v>
      </c>
      <c r="M5" s="25">
        <f t="shared" si="8"/>
        <v>0</v>
      </c>
      <c r="N5" s="25">
        <f t="shared" si="9"/>
        <v>0</v>
      </c>
      <c r="O5" s="25">
        <f t="shared" si="10"/>
        <v>1</v>
      </c>
      <c r="P5" s="44">
        <f t="shared" si="11"/>
        <v>0</v>
      </c>
      <c r="Q5" s="50">
        <v>2</v>
      </c>
      <c r="R5" s="51">
        <f t="shared" si="12"/>
        <v>0</v>
      </c>
      <c r="S5" s="51">
        <f t="shared" si="13"/>
        <v>0</v>
      </c>
      <c r="T5" s="51">
        <f t="shared" si="14"/>
        <v>1</v>
      </c>
      <c r="U5" s="51">
        <f t="shared" si="15"/>
        <v>0</v>
      </c>
      <c r="V5" s="56"/>
      <c r="W5" s="56"/>
      <c r="X5" s="56"/>
      <c r="Y5" s="56">
        <v>1</v>
      </c>
      <c r="Z5" s="56"/>
      <c r="AA5" s="56"/>
      <c r="AB5" s="56"/>
      <c r="AC5" s="56"/>
      <c r="AD5" s="56"/>
      <c r="AE5" s="56"/>
      <c r="AF5" s="56"/>
      <c r="AG5" s="23"/>
      <c r="AH5" s="24">
        <v>1</v>
      </c>
      <c r="AI5" s="24">
        <v>1</v>
      </c>
      <c r="AJ5" s="24"/>
      <c r="AK5" s="24"/>
      <c r="AL5" s="24"/>
      <c r="AM5" s="24"/>
      <c r="AN5" s="24"/>
    </row>
    <row r="6" spans="1:41" ht="16.8" x14ac:dyDescent="0.4">
      <c r="A6" s="27">
        <v>4</v>
      </c>
      <c r="B6" s="27" t="s">
        <v>38</v>
      </c>
      <c r="C6" s="28">
        <v>0</v>
      </c>
      <c r="D6" s="29">
        <v>32</v>
      </c>
      <c r="E6" s="28">
        <f t="shared" si="0"/>
        <v>0</v>
      </c>
      <c r="F6" s="28">
        <f t="shared" si="1"/>
        <v>0</v>
      </c>
      <c r="G6" s="28">
        <f t="shared" si="2"/>
        <v>0</v>
      </c>
      <c r="H6" s="28">
        <f t="shared" si="3"/>
        <v>0</v>
      </c>
      <c r="I6" s="28">
        <f t="shared" si="4"/>
        <v>0</v>
      </c>
      <c r="J6" s="28">
        <f t="shared" si="5"/>
        <v>0</v>
      </c>
      <c r="K6" s="29">
        <f t="shared" si="6"/>
        <v>1</v>
      </c>
      <c r="L6" s="29">
        <f t="shared" si="7"/>
        <v>0</v>
      </c>
      <c r="M6" s="29">
        <f t="shared" si="8"/>
        <v>0</v>
      </c>
      <c r="N6" s="29">
        <f t="shared" si="9"/>
        <v>0</v>
      </c>
      <c r="O6" s="29">
        <f t="shared" si="10"/>
        <v>0</v>
      </c>
      <c r="P6" s="45">
        <f t="shared" si="11"/>
        <v>0</v>
      </c>
      <c r="Q6" s="52">
        <v>5</v>
      </c>
      <c r="R6" s="53">
        <f t="shared" si="12"/>
        <v>0</v>
      </c>
      <c r="S6" s="53">
        <f t="shared" si="13"/>
        <v>1</v>
      </c>
      <c r="T6" s="53">
        <f t="shared" si="14"/>
        <v>0</v>
      </c>
      <c r="U6" s="53">
        <f t="shared" si="15"/>
        <v>1</v>
      </c>
      <c r="V6" s="27"/>
      <c r="W6" s="27"/>
      <c r="X6" s="27"/>
      <c r="Y6" s="56">
        <v>1</v>
      </c>
      <c r="Z6" s="27"/>
      <c r="AA6" s="27"/>
      <c r="AB6" s="27"/>
      <c r="AC6" s="27"/>
      <c r="AD6" s="27"/>
      <c r="AE6" s="27"/>
      <c r="AF6" s="27"/>
      <c r="AG6" s="27"/>
      <c r="AH6" s="24">
        <v>1</v>
      </c>
      <c r="AI6" s="24">
        <v>1</v>
      </c>
      <c r="AJ6" s="28"/>
      <c r="AK6" s="28"/>
      <c r="AL6" s="28"/>
      <c r="AM6" s="28"/>
      <c r="AN6" s="28"/>
    </row>
    <row r="7" spans="1:41" ht="16.8" x14ac:dyDescent="0.4">
      <c r="A7" s="40">
        <v>5</v>
      </c>
      <c r="B7" s="23" t="s">
        <v>39</v>
      </c>
      <c r="C7" s="24">
        <v>0</v>
      </c>
      <c r="D7" s="25">
        <v>33</v>
      </c>
      <c r="E7" s="24">
        <f t="shared" si="0"/>
        <v>0</v>
      </c>
      <c r="F7" s="24">
        <f t="shared" si="1"/>
        <v>0</v>
      </c>
      <c r="G7" s="24">
        <f t="shared" si="2"/>
        <v>0</v>
      </c>
      <c r="H7" s="24">
        <f t="shared" si="3"/>
        <v>0</v>
      </c>
      <c r="I7" s="24">
        <f t="shared" si="4"/>
        <v>0</v>
      </c>
      <c r="J7" s="24">
        <f t="shared" si="5"/>
        <v>0</v>
      </c>
      <c r="K7" s="25">
        <f t="shared" si="6"/>
        <v>1</v>
      </c>
      <c r="L7" s="25">
        <f t="shared" si="7"/>
        <v>0</v>
      </c>
      <c r="M7" s="25">
        <f t="shared" si="8"/>
        <v>0</v>
      </c>
      <c r="N7" s="25">
        <f t="shared" si="9"/>
        <v>0</v>
      </c>
      <c r="O7" s="25">
        <f t="shared" si="10"/>
        <v>0</v>
      </c>
      <c r="P7" s="44">
        <f t="shared" si="11"/>
        <v>1</v>
      </c>
      <c r="Q7" s="50">
        <v>5</v>
      </c>
      <c r="R7" s="51">
        <f t="shared" si="12"/>
        <v>0</v>
      </c>
      <c r="S7" s="51">
        <f t="shared" si="13"/>
        <v>1</v>
      </c>
      <c r="T7" s="51">
        <f t="shared" si="14"/>
        <v>0</v>
      </c>
      <c r="U7" s="51">
        <f t="shared" si="15"/>
        <v>1</v>
      </c>
      <c r="V7" s="56"/>
      <c r="W7" s="56"/>
      <c r="X7" s="56"/>
      <c r="Y7" s="56">
        <v>1</v>
      </c>
      <c r="Z7" s="56"/>
      <c r="AA7" s="56"/>
      <c r="AB7" s="56"/>
      <c r="AC7" s="56"/>
      <c r="AD7" s="56"/>
      <c r="AE7" s="56"/>
      <c r="AF7" s="56"/>
      <c r="AG7" s="23"/>
      <c r="AH7" s="24">
        <v>1</v>
      </c>
      <c r="AI7" s="24">
        <v>1</v>
      </c>
      <c r="AJ7" s="24"/>
      <c r="AK7" s="24"/>
      <c r="AL7" s="24"/>
      <c r="AM7" s="24"/>
      <c r="AN7" s="24"/>
    </row>
    <row r="8" spans="1:41" ht="16.8" x14ac:dyDescent="0.4">
      <c r="A8" s="27">
        <v>6</v>
      </c>
      <c r="B8" s="27" t="s">
        <v>40</v>
      </c>
      <c r="C8" s="28">
        <v>0</v>
      </c>
      <c r="D8" s="29">
        <v>34</v>
      </c>
      <c r="E8" s="28">
        <f t="shared" si="0"/>
        <v>0</v>
      </c>
      <c r="F8" s="28">
        <f t="shared" si="1"/>
        <v>0</v>
      </c>
      <c r="G8" s="28">
        <f t="shared" si="2"/>
        <v>0</v>
      </c>
      <c r="H8" s="28">
        <f t="shared" si="3"/>
        <v>0</v>
      </c>
      <c r="I8" s="28">
        <f t="shared" si="4"/>
        <v>0</v>
      </c>
      <c r="J8" s="28">
        <f t="shared" si="5"/>
        <v>0</v>
      </c>
      <c r="K8" s="29">
        <f t="shared" si="6"/>
        <v>1</v>
      </c>
      <c r="L8" s="29">
        <f t="shared" si="7"/>
        <v>0</v>
      </c>
      <c r="M8" s="29">
        <f t="shared" si="8"/>
        <v>0</v>
      </c>
      <c r="N8" s="29">
        <f t="shared" si="9"/>
        <v>0</v>
      </c>
      <c r="O8" s="29">
        <f t="shared" si="10"/>
        <v>1</v>
      </c>
      <c r="P8" s="45">
        <f t="shared" si="11"/>
        <v>0</v>
      </c>
      <c r="Q8" s="52">
        <v>6</v>
      </c>
      <c r="R8" s="53">
        <f t="shared" si="12"/>
        <v>0</v>
      </c>
      <c r="S8" s="53">
        <f t="shared" si="13"/>
        <v>1</v>
      </c>
      <c r="T8" s="53">
        <f t="shared" si="14"/>
        <v>1</v>
      </c>
      <c r="U8" s="53">
        <f t="shared" si="15"/>
        <v>0</v>
      </c>
      <c r="V8" s="27"/>
      <c r="W8" s="27"/>
      <c r="X8" s="27"/>
      <c r="Y8" s="56">
        <v>1</v>
      </c>
      <c r="Z8" s="27"/>
      <c r="AA8" s="27"/>
      <c r="AB8" s="27"/>
      <c r="AC8" s="27"/>
      <c r="AD8" s="27"/>
      <c r="AE8" s="27"/>
      <c r="AF8" s="27"/>
      <c r="AG8" s="27"/>
      <c r="AH8" s="24">
        <v>1</v>
      </c>
      <c r="AI8" s="24">
        <v>1</v>
      </c>
      <c r="AJ8" s="28"/>
      <c r="AK8" s="28"/>
      <c r="AL8" s="28"/>
      <c r="AM8" s="28"/>
      <c r="AN8" s="28"/>
    </row>
    <row r="9" spans="1:41" ht="16.8" x14ac:dyDescent="0.4">
      <c r="A9" s="40">
        <v>7</v>
      </c>
      <c r="B9" s="23" t="s">
        <v>41</v>
      </c>
      <c r="C9" s="24">
        <v>0</v>
      </c>
      <c r="D9" s="25">
        <v>36</v>
      </c>
      <c r="E9" s="24">
        <f t="shared" si="0"/>
        <v>0</v>
      </c>
      <c r="F9" s="24">
        <f t="shared" si="1"/>
        <v>0</v>
      </c>
      <c r="G9" s="24">
        <f t="shared" si="2"/>
        <v>0</v>
      </c>
      <c r="H9" s="24">
        <f t="shared" si="3"/>
        <v>0</v>
      </c>
      <c r="I9" s="24">
        <f t="shared" si="4"/>
        <v>0</v>
      </c>
      <c r="J9" s="24">
        <f t="shared" si="5"/>
        <v>0</v>
      </c>
      <c r="K9" s="25">
        <f t="shared" si="6"/>
        <v>1</v>
      </c>
      <c r="L9" s="25">
        <f t="shared" si="7"/>
        <v>0</v>
      </c>
      <c r="M9" s="25">
        <f t="shared" si="8"/>
        <v>0</v>
      </c>
      <c r="N9" s="25">
        <f t="shared" si="9"/>
        <v>1</v>
      </c>
      <c r="O9" s="25">
        <f t="shared" si="10"/>
        <v>0</v>
      </c>
      <c r="P9" s="44">
        <f t="shared" si="11"/>
        <v>0</v>
      </c>
      <c r="Q9" s="50">
        <v>7</v>
      </c>
      <c r="R9" s="51">
        <f t="shared" si="12"/>
        <v>0</v>
      </c>
      <c r="S9" s="51">
        <f t="shared" si="13"/>
        <v>1</v>
      </c>
      <c r="T9" s="51">
        <f t="shared" si="14"/>
        <v>1</v>
      </c>
      <c r="U9" s="51">
        <f t="shared" si="15"/>
        <v>1</v>
      </c>
      <c r="V9" s="56"/>
      <c r="W9" s="56"/>
      <c r="X9" s="56"/>
      <c r="Y9" s="56">
        <v>1</v>
      </c>
      <c r="Z9" s="56"/>
      <c r="AA9" s="56"/>
      <c r="AB9" s="56"/>
      <c r="AC9" s="56"/>
      <c r="AD9" s="56"/>
      <c r="AE9" s="56"/>
      <c r="AF9" s="56"/>
      <c r="AG9" s="23"/>
      <c r="AH9" s="24">
        <v>1</v>
      </c>
      <c r="AI9" s="24">
        <v>1</v>
      </c>
      <c r="AJ9" s="24"/>
      <c r="AK9" s="24"/>
      <c r="AL9" s="24"/>
      <c r="AM9" s="24"/>
      <c r="AN9" s="24"/>
    </row>
    <row r="10" spans="1:41" ht="16.8" x14ac:dyDescent="0.4">
      <c r="A10" s="27">
        <v>8</v>
      </c>
      <c r="B10" s="27" t="s">
        <v>42</v>
      </c>
      <c r="C10" s="28">
        <v>0</v>
      </c>
      <c r="D10" s="29">
        <v>37</v>
      </c>
      <c r="E10" s="28">
        <f t="shared" si="0"/>
        <v>0</v>
      </c>
      <c r="F10" s="28">
        <f t="shared" si="1"/>
        <v>0</v>
      </c>
      <c r="G10" s="28">
        <f t="shared" si="2"/>
        <v>0</v>
      </c>
      <c r="H10" s="28">
        <f t="shared" si="3"/>
        <v>0</v>
      </c>
      <c r="I10" s="28">
        <f t="shared" si="4"/>
        <v>0</v>
      </c>
      <c r="J10" s="28">
        <f t="shared" si="5"/>
        <v>0</v>
      </c>
      <c r="K10" s="29">
        <f t="shared" si="6"/>
        <v>1</v>
      </c>
      <c r="L10" s="29">
        <f t="shared" si="7"/>
        <v>0</v>
      </c>
      <c r="M10" s="29">
        <f t="shared" si="8"/>
        <v>0</v>
      </c>
      <c r="N10" s="29">
        <f t="shared" si="9"/>
        <v>1</v>
      </c>
      <c r="O10" s="29">
        <f t="shared" si="10"/>
        <v>0</v>
      </c>
      <c r="P10" s="45">
        <f t="shared" si="11"/>
        <v>1</v>
      </c>
      <c r="Q10" s="52">
        <v>8</v>
      </c>
      <c r="R10" s="53">
        <f t="shared" si="12"/>
        <v>1</v>
      </c>
      <c r="S10" s="53">
        <f t="shared" si="13"/>
        <v>0</v>
      </c>
      <c r="T10" s="53">
        <f t="shared" si="14"/>
        <v>0</v>
      </c>
      <c r="U10" s="53">
        <f t="shared" si="15"/>
        <v>0</v>
      </c>
      <c r="V10" s="27"/>
      <c r="W10" s="27"/>
      <c r="X10" s="27"/>
      <c r="Y10" s="56">
        <v>1</v>
      </c>
      <c r="Z10" s="27"/>
      <c r="AA10" s="27"/>
      <c r="AB10" s="27"/>
      <c r="AC10" s="27"/>
      <c r="AD10" s="27"/>
      <c r="AE10" s="27"/>
      <c r="AF10" s="27"/>
      <c r="AG10" s="27"/>
      <c r="AH10" s="24">
        <v>1</v>
      </c>
      <c r="AI10" s="24">
        <v>1</v>
      </c>
      <c r="AJ10" s="28"/>
      <c r="AK10" s="28"/>
      <c r="AL10" s="28"/>
      <c r="AM10" s="28"/>
      <c r="AN10" s="28"/>
    </row>
    <row r="11" spans="1:41" ht="16.8" x14ac:dyDescent="0.4">
      <c r="A11" s="40">
        <v>9</v>
      </c>
      <c r="B11" s="23" t="s">
        <v>43</v>
      </c>
      <c r="C11" s="24">
        <v>0</v>
      </c>
      <c r="D11" s="25">
        <v>39</v>
      </c>
      <c r="E11" s="24">
        <f t="shared" si="0"/>
        <v>0</v>
      </c>
      <c r="F11" s="24">
        <f t="shared" si="1"/>
        <v>0</v>
      </c>
      <c r="G11" s="24">
        <f t="shared" si="2"/>
        <v>0</v>
      </c>
      <c r="H11" s="24">
        <f t="shared" si="3"/>
        <v>0</v>
      </c>
      <c r="I11" s="24">
        <f t="shared" si="4"/>
        <v>0</v>
      </c>
      <c r="J11" s="24">
        <f t="shared" si="5"/>
        <v>0</v>
      </c>
      <c r="K11" s="25">
        <f t="shared" si="6"/>
        <v>1</v>
      </c>
      <c r="L11" s="25">
        <f t="shared" si="7"/>
        <v>0</v>
      </c>
      <c r="M11" s="25">
        <f t="shared" si="8"/>
        <v>0</v>
      </c>
      <c r="N11" s="25">
        <f t="shared" si="9"/>
        <v>1</v>
      </c>
      <c r="O11" s="25">
        <f t="shared" si="10"/>
        <v>1</v>
      </c>
      <c r="P11" s="44">
        <f t="shared" si="11"/>
        <v>1</v>
      </c>
      <c r="Q11" s="50">
        <v>10</v>
      </c>
      <c r="R11" s="51">
        <f t="shared" si="12"/>
        <v>1</v>
      </c>
      <c r="S11" s="51">
        <f t="shared" si="13"/>
        <v>0</v>
      </c>
      <c r="T11" s="51">
        <f t="shared" si="14"/>
        <v>1</v>
      </c>
      <c r="U11" s="51">
        <f t="shared" si="15"/>
        <v>0</v>
      </c>
      <c r="V11" s="56"/>
      <c r="W11" s="56"/>
      <c r="X11" s="56"/>
      <c r="Y11" s="56">
        <v>1</v>
      </c>
      <c r="Z11" s="56"/>
      <c r="AA11" s="56"/>
      <c r="AB11" s="56"/>
      <c r="AC11" s="56"/>
      <c r="AD11" s="56"/>
      <c r="AE11" s="56"/>
      <c r="AF11" s="56"/>
      <c r="AG11" s="23"/>
      <c r="AH11" s="24">
        <v>1</v>
      </c>
      <c r="AI11" s="24">
        <v>1</v>
      </c>
      <c r="AJ11" s="24"/>
      <c r="AK11" s="24"/>
      <c r="AL11" s="24"/>
      <c r="AM11" s="24"/>
      <c r="AN11" s="24"/>
    </row>
    <row r="12" spans="1:41" ht="16.8" x14ac:dyDescent="0.4">
      <c r="A12" s="27">
        <v>10</v>
      </c>
      <c r="B12" s="27" t="s">
        <v>44</v>
      </c>
      <c r="C12" s="28">
        <v>0</v>
      </c>
      <c r="D12" s="29">
        <v>42</v>
      </c>
      <c r="E12" s="28">
        <f t="shared" si="0"/>
        <v>0</v>
      </c>
      <c r="F12" s="28">
        <f t="shared" si="1"/>
        <v>0</v>
      </c>
      <c r="G12" s="28">
        <f t="shared" si="2"/>
        <v>0</v>
      </c>
      <c r="H12" s="28">
        <f t="shared" si="3"/>
        <v>0</v>
      </c>
      <c r="I12" s="28">
        <f t="shared" si="4"/>
        <v>0</v>
      </c>
      <c r="J12" s="28">
        <f t="shared" si="5"/>
        <v>0</v>
      </c>
      <c r="K12" s="29">
        <f t="shared" si="6"/>
        <v>1</v>
      </c>
      <c r="L12" s="29">
        <f t="shared" si="7"/>
        <v>0</v>
      </c>
      <c r="M12" s="29">
        <f t="shared" si="8"/>
        <v>1</v>
      </c>
      <c r="N12" s="29">
        <f t="shared" si="9"/>
        <v>0</v>
      </c>
      <c r="O12" s="29">
        <f t="shared" si="10"/>
        <v>1</v>
      </c>
      <c r="P12" s="45">
        <f t="shared" si="11"/>
        <v>0</v>
      </c>
      <c r="Q12" s="52">
        <v>11</v>
      </c>
      <c r="R12" s="53">
        <f t="shared" si="12"/>
        <v>1</v>
      </c>
      <c r="S12" s="53">
        <f t="shared" si="13"/>
        <v>0</v>
      </c>
      <c r="T12" s="53">
        <f t="shared" si="14"/>
        <v>1</v>
      </c>
      <c r="U12" s="53">
        <f t="shared" si="15"/>
        <v>1</v>
      </c>
      <c r="V12" s="27"/>
      <c r="W12" s="27"/>
      <c r="X12" s="27"/>
      <c r="Y12" s="56">
        <v>1</v>
      </c>
      <c r="Z12" s="27"/>
      <c r="AA12" s="27"/>
      <c r="AB12" s="27"/>
      <c r="AC12" s="27"/>
      <c r="AD12" s="27"/>
      <c r="AE12" s="27"/>
      <c r="AF12" s="27"/>
      <c r="AG12" s="27"/>
      <c r="AH12" s="24">
        <v>1</v>
      </c>
      <c r="AI12" s="24">
        <v>1</v>
      </c>
      <c r="AJ12" s="28"/>
      <c r="AK12" s="28"/>
      <c r="AL12" s="28"/>
      <c r="AM12" s="28"/>
      <c r="AN12" s="28"/>
    </row>
    <row r="13" spans="1:41" ht="16.8" x14ac:dyDescent="0.4">
      <c r="A13" s="40">
        <v>11</v>
      </c>
      <c r="B13" s="23" t="s">
        <v>45</v>
      </c>
      <c r="C13" s="24">
        <v>0</v>
      </c>
      <c r="D13" s="25">
        <v>43</v>
      </c>
      <c r="E13" s="24">
        <f t="shared" si="0"/>
        <v>0</v>
      </c>
      <c r="F13" s="24">
        <f t="shared" si="1"/>
        <v>0</v>
      </c>
      <c r="G13" s="24">
        <f t="shared" si="2"/>
        <v>0</v>
      </c>
      <c r="H13" s="24">
        <f t="shared" si="3"/>
        <v>0</v>
      </c>
      <c r="I13" s="24">
        <f t="shared" si="4"/>
        <v>0</v>
      </c>
      <c r="J13" s="24">
        <f t="shared" si="5"/>
        <v>0</v>
      </c>
      <c r="K13" s="25">
        <f t="shared" si="6"/>
        <v>1</v>
      </c>
      <c r="L13" s="25">
        <f t="shared" si="7"/>
        <v>0</v>
      </c>
      <c r="M13" s="25">
        <f t="shared" si="8"/>
        <v>1</v>
      </c>
      <c r="N13" s="25">
        <f t="shared" si="9"/>
        <v>0</v>
      </c>
      <c r="O13" s="25">
        <f t="shared" si="10"/>
        <v>1</v>
      </c>
      <c r="P13" s="44">
        <f t="shared" si="11"/>
        <v>1</v>
      </c>
      <c r="Q13" s="50">
        <v>12</v>
      </c>
      <c r="R13" s="51">
        <f t="shared" si="12"/>
        <v>1</v>
      </c>
      <c r="S13" s="51">
        <f t="shared" si="13"/>
        <v>1</v>
      </c>
      <c r="T13" s="51">
        <f t="shared" si="14"/>
        <v>0</v>
      </c>
      <c r="U13" s="51">
        <f t="shared" si="15"/>
        <v>0</v>
      </c>
      <c r="V13" s="56"/>
      <c r="W13" s="56"/>
      <c r="X13" s="56"/>
      <c r="Y13" s="56">
        <v>1</v>
      </c>
      <c r="Z13" s="56"/>
      <c r="AA13" s="56"/>
      <c r="AB13" s="56"/>
      <c r="AC13" s="56"/>
      <c r="AD13" s="56"/>
      <c r="AE13" s="56"/>
      <c r="AF13" s="56"/>
      <c r="AG13" s="23"/>
      <c r="AH13" s="24">
        <v>1</v>
      </c>
      <c r="AI13" s="24">
        <v>1</v>
      </c>
      <c r="AJ13" s="24"/>
      <c r="AK13" s="24"/>
      <c r="AL13" s="24"/>
      <c r="AM13" s="24"/>
      <c r="AN13" s="24"/>
    </row>
    <row r="14" spans="1:41" ht="16.8" x14ac:dyDescent="0.4">
      <c r="A14" s="27">
        <v>12</v>
      </c>
      <c r="B14" s="27" t="s">
        <v>30</v>
      </c>
      <c r="C14" s="28">
        <v>0</v>
      </c>
      <c r="D14" s="29">
        <v>8</v>
      </c>
      <c r="E14" s="28">
        <f t="shared" si="0"/>
        <v>0</v>
      </c>
      <c r="F14" s="28">
        <f t="shared" si="1"/>
        <v>0</v>
      </c>
      <c r="G14" s="28">
        <f t="shared" si="2"/>
        <v>0</v>
      </c>
      <c r="H14" s="28">
        <f t="shared" si="3"/>
        <v>0</v>
      </c>
      <c r="I14" s="28">
        <f t="shared" si="4"/>
        <v>0</v>
      </c>
      <c r="J14" s="28">
        <f t="shared" si="5"/>
        <v>0</v>
      </c>
      <c r="K14" s="29">
        <f t="shared" si="6"/>
        <v>0</v>
      </c>
      <c r="L14" s="29">
        <f t="shared" si="7"/>
        <v>0</v>
      </c>
      <c r="M14" s="29">
        <f t="shared" si="8"/>
        <v>1</v>
      </c>
      <c r="N14" s="29">
        <f t="shared" si="9"/>
        <v>0</v>
      </c>
      <c r="O14" s="29">
        <f t="shared" si="10"/>
        <v>0</v>
      </c>
      <c r="P14" s="46">
        <f t="shared" si="11"/>
        <v>0</v>
      </c>
      <c r="Q14" s="52" t="s">
        <v>115</v>
      </c>
      <c r="R14" s="53" t="str">
        <f t="shared" si="12"/>
        <v>X</v>
      </c>
      <c r="S14" s="53" t="str">
        <f t="shared" si="13"/>
        <v>X</v>
      </c>
      <c r="T14" s="53" t="str">
        <f t="shared" si="14"/>
        <v>X</v>
      </c>
      <c r="U14" s="53" t="str">
        <f t="shared" si="15"/>
        <v>X</v>
      </c>
      <c r="V14" s="27"/>
      <c r="W14" s="27"/>
      <c r="X14" s="27"/>
      <c r="Y14" s="27"/>
      <c r="Z14" s="27"/>
      <c r="AA14" s="27"/>
      <c r="AB14" s="27"/>
      <c r="AC14" s="27"/>
      <c r="AD14" s="27"/>
      <c r="AE14" s="27">
        <v>1</v>
      </c>
      <c r="AF14" s="27"/>
      <c r="AG14" s="27"/>
      <c r="AH14" s="28"/>
      <c r="AI14" s="28"/>
      <c r="AJ14" s="28"/>
      <c r="AK14" s="28"/>
      <c r="AL14" s="28"/>
      <c r="AM14" s="28"/>
      <c r="AN14" s="28"/>
    </row>
    <row r="15" spans="1:41" ht="16.8" x14ac:dyDescent="0.4">
      <c r="A15" s="40">
        <v>13</v>
      </c>
      <c r="B15" s="23" t="s">
        <v>25</v>
      </c>
      <c r="C15" s="24">
        <v>0</v>
      </c>
      <c r="D15" s="25">
        <v>12</v>
      </c>
      <c r="E15" s="24">
        <f t="shared" si="0"/>
        <v>0</v>
      </c>
      <c r="F15" s="24">
        <f t="shared" si="1"/>
        <v>0</v>
      </c>
      <c r="G15" s="24">
        <f t="shared" si="2"/>
        <v>0</v>
      </c>
      <c r="H15" s="24">
        <f t="shared" si="3"/>
        <v>0</v>
      </c>
      <c r="I15" s="24">
        <f t="shared" si="4"/>
        <v>0</v>
      </c>
      <c r="J15" s="24">
        <f t="shared" si="5"/>
        <v>0</v>
      </c>
      <c r="K15" s="25">
        <f t="shared" si="6"/>
        <v>0</v>
      </c>
      <c r="L15" s="25">
        <f t="shared" si="7"/>
        <v>0</v>
      </c>
      <c r="M15" s="25">
        <f t="shared" si="8"/>
        <v>1</v>
      </c>
      <c r="N15" s="25">
        <f t="shared" si="9"/>
        <v>1</v>
      </c>
      <c r="O15" s="25">
        <f t="shared" si="10"/>
        <v>0</v>
      </c>
      <c r="P15" s="47">
        <f t="shared" si="11"/>
        <v>0</v>
      </c>
      <c r="Q15" s="50" t="s">
        <v>115</v>
      </c>
      <c r="R15" s="51" t="str">
        <f t="shared" si="12"/>
        <v>X</v>
      </c>
      <c r="S15" s="51" t="str">
        <f t="shared" si="13"/>
        <v>X</v>
      </c>
      <c r="T15" s="51" t="str">
        <f t="shared" si="14"/>
        <v>X</v>
      </c>
      <c r="U15" s="51" t="str">
        <f t="shared" si="15"/>
        <v>X</v>
      </c>
      <c r="V15" s="56"/>
      <c r="W15" s="56"/>
      <c r="X15" s="56"/>
      <c r="Y15" s="56"/>
      <c r="Z15" s="56">
        <v>1</v>
      </c>
      <c r="AA15" s="56"/>
      <c r="AB15" s="56"/>
      <c r="AC15" s="56"/>
      <c r="AD15" s="56"/>
      <c r="AE15" s="56"/>
      <c r="AF15" s="56"/>
      <c r="AG15" s="23"/>
      <c r="AH15" s="24"/>
      <c r="AI15" s="24"/>
      <c r="AJ15" s="24"/>
      <c r="AK15" s="24"/>
      <c r="AL15" s="24"/>
      <c r="AM15" s="24"/>
      <c r="AN15" s="24"/>
    </row>
    <row r="16" spans="1:41" ht="16.8" x14ac:dyDescent="0.4">
      <c r="A16" s="27">
        <v>14</v>
      </c>
      <c r="B16" s="27" t="s">
        <v>47</v>
      </c>
      <c r="C16" s="28">
        <v>2</v>
      </c>
      <c r="D16" s="29" t="s">
        <v>46</v>
      </c>
      <c r="E16" s="28">
        <f t="shared" si="0"/>
        <v>0</v>
      </c>
      <c r="F16" s="28">
        <f t="shared" si="1"/>
        <v>0</v>
      </c>
      <c r="G16" s="28">
        <f t="shared" si="2"/>
        <v>0</v>
      </c>
      <c r="H16" s="28">
        <f t="shared" si="3"/>
        <v>0</v>
      </c>
      <c r="I16" s="28">
        <f t="shared" si="4"/>
        <v>1</v>
      </c>
      <c r="J16" s="28">
        <f t="shared" si="5"/>
        <v>0</v>
      </c>
      <c r="K16" s="29" t="str">
        <f t="shared" si="6"/>
        <v>X</v>
      </c>
      <c r="L16" s="29" t="str">
        <f t="shared" si="7"/>
        <v>X</v>
      </c>
      <c r="M16" s="29" t="str">
        <f t="shared" si="8"/>
        <v>X</v>
      </c>
      <c r="N16" s="29" t="str">
        <f t="shared" si="9"/>
        <v>X</v>
      </c>
      <c r="O16" s="29" t="str">
        <f t="shared" si="10"/>
        <v>X</v>
      </c>
      <c r="P16" s="46" t="str">
        <f t="shared" si="11"/>
        <v>X</v>
      </c>
      <c r="Q16" s="52" t="s">
        <v>115</v>
      </c>
      <c r="R16" s="53" t="str">
        <f t="shared" si="12"/>
        <v>X</v>
      </c>
      <c r="S16" s="53" t="str">
        <f t="shared" si="13"/>
        <v>X</v>
      </c>
      <c r="T16" s="53" t="str">
        <f t="shared" si="14"/>
        <v>X</v>
      </c>
      <c r="U16" s="53" t="str">
        <f t="shared" si="15"/>
        <v>X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1</v>
      </c>
      <c r="AG16" s="27"/>
      <c r="AH16" s="28"/>
      <c r="AI16" s="28"/>
      <c r="AJ16" s="28"/>
      <c r="AK16" s="28"/>
      <c r="AL16" s="28"/>
      <c r="AM16" s="28"/>
      <c r="AN16" s="28"/>
    </row>
    <row r="17" spans="1:40" ht="16.8" x14ac:dyDescent="0.4">
      <c r="A17" s="40">
        <v>15</v>
      </c>
      <c r="B17" s="23" t="s">
        <v>32</v>
      </c>
      <c r="C17" s="24">
        <v>3</v>
      </c>
      <c r="D17" s="25" t="s">
        <v>46</v>
      </c>
      <c r="E17" s="24">
        <f t="shared" si="0"/>
        <v>0</v>
      </c>
      <c r="F17" s="24">
        <f t="shared" si="1"/>
        <v>0</v>
      </c>
      <c r="G17" s="24">
        <f t="shared" si="2"/>
        <v>0</v>
      </c>
      <c r="H17" s="24">
        <f t="shared" si="3"/>
        <v>0</v>
      </c>
      <c r="I17" s="24">
        <f t="shared" si="4"/>
        <v>1</v>
      </c>
      <c r="J17" s="24">
        <f t="shared" si="5"/>
        <v>1</v>
      </c>
      <c r="K17" s="25" t="str">
        <f t="shared" si="6"/>
        <v>X</v>
      </c>
      <c r="L17" s="25" t="str">
        <f t="shared" si="7"/>
        <v>X</v>
      </c>
      <c r="M17" s="25" t="str">
        <f t="shared" si="8"/>
        <v>X</v>
      </c>
      <c r="N17" s="25" t="str">
        <f t="shared" si="9"/>
        <v>X</v>
      </c>
      <c r="O17" s="25" t="str">
        <f t="shared" si="10"/>
        <v>X</v>
      </c>
      <c r="P17" s="47" t="str">
        <f t="shared" si="11"/>
        <v>X</v>
      </c>
      <c r="Q17" s="50" t="s">
        <v>115</v>
      </c>
      <c r="R17" s="51" t="str">
        <f t="shared" si="12"/>
        <v>X</v>
      </c>
      <c r="S17" s="51" t="str">
        <f t="shared" si="13"/>
        <v>X</v>
      </c>
      <c r="T17" s="51" t="str">
        <f t="shared" si="14"/>
        <v>X</v>
      </c>
      <c r="U17" s="51" t="str">
        <f t="shared" si="15"/>
        <v>X</v>
      </c>
      <c r="V17" s="56"/>
      <c r="W17" s="56"/>
      <c r="X17" s="56"/>
      <c r="Y17" s="56">
        <v>1</v>
      </c>
      <c r="Z17" s="56"/>
      <c r="AA17" s="56"/>
      <c r="AB17" s="56"/>
      <c r="AC17" s="56"/>
      <c r="AD17" s="56"/>
      <c r="AE17" s="56"/>
      <c r="AF17" s="56"/>
      <c r="AG17" s="23">
        <v>1</v>
      </c>
      <c r="AH17" s="24"/>
      <c r="AI17" s="24"/>
      <c r="AJ17" s="24"/>
      <c r="AK17" s="24"/>
      <c r="AL17" s="24"/>
      <c r="AM17" s="24"/>
      <c r="AN17" s="24"/>
    </row>
    <row r="18" spans="1:40" ht="16.8" x14ac:dyDescent="0.4">
      <c r="A18" s="27">
        <v>16</v>
      </c>
      <c r="B18" s="27" t="s">
        <v>28</v>
      </c>
      <c r="C18" s="28">
        <v>4</v>
      </c>
      <c r="D18" s="29" t="s">
        <v>46</v>
      </c>
      <c r="E18" s="28">
        <f t="shared" si="0"/>
        <v>0</v>
      </c>
      <c r="F18" s="28">
        <f t="shared" si="1"/>
        <v>0</v>
      </c>
      <c r="G18" s="28">
        <f t="shared" si="2"/>
        <v>0</v>
      </c>
      <c r="H18" s="28">
        <f t="shared" si="3"/>
        <v>1</v>
      </c>
      <c r="I18" s="28">
        <f t="shared" si="4"/>
        <v>0</v>
      </c>
      <c r="J18" s="28">
        <f t="shared" si="5"/>
        <v>0</v>
      </c>
      <c r="K18" s="29" t="str">
        <f t="shared" si="6"/>
        <v>X</v>
      </c>
      <c r="L18" s="29" t="str">
        <f t="shared" si="7"/>
        <v>X</v>
      </c>
      <c r="M18" s="29" t="str">
        <f t="shared" si="8"/>
        <v>X</v>
      </c>
      <c r="N18" s="29" t="str">
        <f t="shared" si="9"/>
        <v>X</v>
      </c>
      <c r="O18" s="29" t="str">
        <f t="shared" si="10"/>
        <v>X</v>
      </c>
      <c r="P18" s="46" t="str">
        <f t="shared" si="11"/>
        <v>X</v>
      </c>
      <c r="Q18" s="52" t="s">
        <v>115</v>
      </c>
      <c r="R18" s="53" t="str">
        <f t="shared" si="12"/>
        <v>X</v>
      </c>
      <c r="S18" s="53" t="str">
        <f t="shared" si="13"/>
        <v>X</v>
      </c>
      <c r="T18" s="53" t="str">
        <f t="shared" si="14"/>
        <v>X</v>
      </c>
      <c r="U18" s="53" t="str">
        <f t="shared" si="15"/>
        <v>X</v>
      </c>
      <c r="V18" s="27"/>
      <c r="W18" s="27"/>
      <c r="X18" s="27"/>
      <c r="Y18" s="27"/>
      <c r="Z18" s="27"/>
      <c r="AA18" s="27"/>
      <c r="AB18" s="27"/>
      <c r="AC18" s="27">
        <v>1</v>
      </c>
      <c r="AD18" s="27"/>
      <c r="AE18" s="27"/>
      <c r="AF18" s="27"/>
      <c r="AG18" s="27"/>
      <c r="AH18" s="28"/>
      <c r="AI18" s="28"/>
      <c r="AJ18" s="28"/>
      <c r="AK18" s="28"/>
      <c r="AL18" s="28"/>
      <c r="AM18" s="28"/>
      <c r="AN18" s="28"/>
    </row>
    <row r="19" spans="1:40" ht="16.8" x14ac:dyDescent="0.4">
      <c r="A19" s="40">
        <v>17</v>
      </c>
      <c r="B19" s="23" t="s">
        <v>29</v>
      </c>
      <c r="C19" s="24">
        <v>5</v>
      </c>
      <c r="D19" s="25" t="s">
        <v>46</v>
      </c>
      <c r="E19" s="24">
        <f t="shared" si="0"/>
        <v>0</v>
      </c>
      <c r="F19" s="24">
        <f t="shared" si="1"/>
        <v>0</v>
      </c>
      <c r="G19" s="24">
        <f t="shared" si="2"/>
        <v>0</v>
      </c>
      <c r="H19" s="24">
        <f t="shared" si="3"/>
        <v>1</v>
      </c>
      <c r="I19" s="24">
        <f t="shared" si="4"/>
        <v>0</v>
      </c>
      <c r="J19" s="24">
        <f t="shared" si="5"/>
        <v>1</v>
      </c>
      <c r="K19" s="25" t="str">
        <f t="shared" si="6"/>
        <v>X</v>
      </c>
      <c r="L19" s="25" t="str">
        <f t="shared" si="7"/>
        <v>X</v>
      </c>
      <c r="M19" s="25" t="str">
        <f t="shared" si="8"/>
        <v>X</v>
      </c>
      <c r="N19" s="25" t="str">
        <f t="shared" si="9"/>
        <v>X</v>
      </c>
      <c r="O19" s="25" t="str">
        <f t="shared" si="10"/>
        <v>X</v>
      </c>
      <c r="P19" s="47" t="str">
        <f t="shared" si="11"/>
        <v>X</v>
      </c>
      <c r="Q19" s="50" t="s">
        <v>115</v>
      </c>
      <c r="R19" s="51" t="str">
        <f t="shared" si="12"/>
        <v>X</v>
      </c>
      <c r="S19" s="51" t="str">
        <f t="shared" si="13"/>
        <v>X</v>
      </c>
      <c r="T19" s="51" t="str">
        <f t="shared" si="14"/>
        <v>X</v>
      </c>
      <c r="U19" s="51" t="str">
        <f t="shared" si="15"/>
        <v>X</v>
      </c>
      <c r="V19" s="56"/>
      <c r="W19" s="56"/>
      <c r="X19" s="56"/>
      <c r="Y19" s="56"/>
      <c r="Z19" s="56"/>
      <c r="AA19" s="56"/>
      <c r="AB19" s="56"/>
      <c r="AC19" s="56"/>
      <c r="AD19" s="56">
        <v>1</v>
      </c>
      <c r="AE19" s="56"/>
      <c r="AF19" s="56"/>
      <c r="AG19" s="23"/>
      <c r="AH19" s="24"/>
      <c r="AI19" s="24"/>
      <c r="AJ19" s="24"/>
      <c r="AK19" s="24"/>
      <c r="AL19" s="24"/>
      <c r="AM19" s="24"/>
      <c r="AN19" s="24"/>
    </row>
    <row r="20" spans="1:40" ht="16.8" x14ac:dyDescent="0.4">
      <c r="A20" s="27">
        <v>18</v>
      </c>
      <c r="B20" s="27" t="s">
        <v>48</v>
      </c>
      <c r="C20" s="28">
        <v>8</v>
      </c>
      <c r="D20" s="29" t="s">
        <v>46</v>
      </c>
      <c r="E20" s="28">
        <f t="shared" si="0"/>
        <v>0</v>
      </c>
      <c r="F20" s="28">
        <f t="shared" si="1"/>
        <v>0</v>
      </c>
      <c r="G20" s="28">
        <f t="shared" si="2"/>
        <v>1</v>
      </c>
      <c r="H20" s="28">
        <f t="shared" si="3"/>
        <v>0</v>
      </c>
      <c r="I20" s="28">
        <f t="shared" si="4"/>
        <v>0</v>
      </c>
      <c r="J20" s="28">
        <f t="shared" si="5"/>
        <v>0</v>
      </c>
      <c r="K20" s="29" t="str">
        <f t="shared" si="6"/>
        <v>X</v>
      </c>
      <c r="L20" s="29" t="str">
        <f t="shared" si="7"/>
        <v>X</v>
      </c>
      <c r="M20" s="29" t="str">
        <f t="shared" si="8"/>
        <v>X</v>
      </c>
      <c r="N20" s="29" t="str">
        <f t="shared" si="9"/>
        <v>X</v>
      </c>
      <c r="O20" s="29" t="str">
        <f t="shared" si="10"/>
        <v>X</v>
      </c>
      <c r="P20" s="46" t="str">
        <f t="shared" si="11"/>
        <v>X</v>
      </c>
      <c r="Q20" s="52">
        <v>5</v>
      </c>
      <c r="R20" s="53">
        <f t="shared" si="12"/>
        <v>0</v>
      </c>
      <c r="S20" s="53">
        <f t="shared" si="13"/>
        <v>1</v>
      </c>
      <c r="T20" s="53">
        <f t="shared" si="14"/>
        <v>0</v>
      </c>
      <c r="U20" s="53">
        <f t="shared" si="15"/>
        <v>1</v>
      </c>
      <c r="V20" s="27"/>
      <c r="W20" s="27"/>
      <c r="X20" s="27">
        <v>1</v>
      </c>
      <c r="Y20" s="27">
        <v>1</v>
      </c>
      <c r="Z20" s="27"/>
      <c r="AA20" s="27">
        <v>1</v>
      </c>
      <c r="AB20" s="27">
        <v>1</v>
      </c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8"/>
      <c r="AN20" s="28"/>
    </row>
    <row r="21" spans="1:40" ht="16.8" x14ac:dyDescent="0.4">
      <c r="A21" s="40">
        <v>19</v>
      </c>
      <c r="B21" s="23" t="s">
        <v>49</v>
      </c>
      <c r="C21" s="24">
        <v>12</v>
      </c>
      <c r="D21" s="25" t="s">
        <v>46</v>
      </c>
      <c r="E21" s="24">
        <f t="shared" si="0"/>
        <v>0</v>
      </c>
      <c r="F21" s="24">
        <f t="shared" si="1"/>
        <v>0</v>
      </c>
      <c r="G21" s="24">
        <f t="shared" si="2"/>
        <v>1</v>
      </c>
      <c r="H21" s="24">
        <f t="shared" si="3"/>
        <v>1</v>
      </c>
      <c r="I21" s="24">
        <f t="shared" si="4"/>
        <v>0</v>
      </c>
      <c r="J21" s="24">
        <f t="shared" si="5"/>
        <v>0</v>
      </c>
      <c r="K21" s="25" t="str">
        <f t="shared" si="6"/>
        <v>X</v>
      </c>
      <c r="L21" s="25" t="str">
        <f t="shared" si="7"/>
        <v>X</v>
      </c>
      <c r="M21" s="25" t="str">
        <f t="shared" si="8"/>
        <v>X</v>
      </c>
      <c r="N21" s="25" t="str">
        <f t="shared" si="9"/>
        <v>X</v>
      </c>
      <c r="O21" s="25" t="str">
        <f t="shared" si="10"/>
        <v>X</v>
      </c>
      <c r="P21" s="47" t="str">
        <f t="shared" si="11"/>
        <v>X</v>
      </c>
      <c r="Q21" s="50">
        <v>7</v>
      </c>
      <c r="R21" s="51">
        <f t="shared" si="12"/>
        <v>0</v>
      </c>
      <c r="S21" s="51">
        <f t="shared" si="13"/>
        <v>1</v>
      </c>
      <c r="T21" s="51">
        <f t="shared" si="14"/>
        <v>1</v>
      </c>
      <c r="U21" s="51">
        <f t="shared" si="15"/>
        <v>1</v>
      </c>
      <c r="V21" s="56"/>
      <c r="W21" s="56"/>
      <c r="X21" s="56">
        <v>1</v>
      </c>
      <c r="Y21" s="56">
        <v>1</v>
      </c>
      <c r="Z21" s="56"/>
      <c r="AA21" s="56"/>
      <c r="AB21" s="56">
        <v>1</v>
      </c>
      <c r="AC21" s="56"/>
      <c r="AD21" s="56"/>
      <c r="AE21" s="56"/>
      <c r="AF21" s="56"/>
      <c r="AG21" s="23"/>
      <c r="AH21" s="24"/>
      <c r="AI21" s="24"/>
      <c r="AJ21" s="24"/>
      <c r="AK21" s="24"/>
      <c r="AL21" s="24"/>
      <c r="AM21" s="24"/>
      <c r="AN21" s="24"/>
    </row>
    <row r="22" spans="1:40" ht="16.8" x14ac:dyDescent="0.4">
      <c r="A22" s="27">
        <v>20</v>
      </c>
      <c r="B22" s="27" t="s">
        <v>50</v>
      </c>
      <c r="C22" s="28">
        <v>9</v>
      </c>
      <c r="D22" s="29" t="s">
        <v>46</v>
      </c>
      <c r="E22" s="28">
        <f t="shared" si="0"/>
        <v>0</v>
      </c>
      <c r="F22" s="28">
        <f t="shared" si="1"/>
        <v>0</v>
      </c>
      <c r="G22" s="28">
        <f t="shared" si="2"/>
        <v>1</v>
      </c>
      <c r="H22" s="28">
        <f t="shared" si="3"/>
        <v>0</v>
      </c>
      <c r="I22" s="28">
        <f t="shared" si="4"/>
        <v>0</v>
      </c>
      <c r="J22" s="28">
        <f t="shared" si="5"/>
        <v>1</v>
      </c>
      <c r="K22" s="29" t="str">
        <f t="shared" si="6"/>
        <v>X</v>
      </c>
      <c r="L22" s="29" t="str">
        <f t="shared" si="7"/>
        <v>X</v>
      </c>
      <c r="M22" s="29" t="str">
        <f t="shared" si="8"/>
        <v>X</v>
      </c>
      <c r="N22" s="29" t="str">
        <f t="shared" si="9"/>
        <v>X</v>
      </c>
      <c r="O22" s="29" t="str">
        <f t="shared" si="10"/>
        <v>X</v>
      </c>
      <c r="P22" s="46" t="str">
        <f t="shared" si="11"/>
        <v>X</v>
      </c>
      <c r="Q22" s="52">
        <v>5</v>
      </c>
      <c r="R22" s="53">
        <f t="shared" si="12"/>
        <v>0</v>
      </c>
      <c r="S22" s="53">
        <f t="shared" si="13"/>
        <v>1</v>
      </c>
      <c r="T22" s="53">
        <f t="shared" si="14"/>
        <v>0</v>
      </c>
      <c r="U22" s="53">
        <f t="shared" si="15"/>
        <v>1</v>
      </c>
      <c r="V22" s="27"/>
      <c r="W22" s="27"/>
      <c r="X22" s="27">
        <v>1</v>
      </c>
      <c r="Y22" s="27">
        <v>1</v>
      </c>
      <c r="Z22" s="27"/>
      <c r="AA22" s="27">
        <v>1</v>
      </c>
      <c r="AB22" s="27">
        <v>1</v>
      </c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8"/>
      <c r="AN22" s="28"/>
    </row>
    <row r="23" spans="1:40" ht="16.8" x14ac:dyDescent="0.4">
      <c r="A23" s="40">
        <v>21</v>
      </c>
      <c r="B23" s="23" t="s">
        <v>51</v>
      </c>
      <c r="C23" s="24">
        <v>10</v>
      </c>
      <c r="D23" s="25" t="s">
        <v>46</v>
      </c>
      <c r="E23" s="24">
        <f t="shared" si="0"/>
        <v>0</v>
      </c>
      <c r="F23" s="24">
        <f t="shared" si="1"/>
        <v>0</v>
      </c>
      <c r="G23" s="24">
        <f t="shared" si="2"/>
        <v>1</v>
      </c>
      <c r="H23" s="24">
        <f t="shared" si="3"/>
        <v>0</v>
      </c>
      <c r="I23" s="24">
        <f t="shared" si="4"/>
        <v>1</v>
      </c>
      <c r="J23" s="24">
        <f t="shared" si="5"/>
        <v>0</v>
      </c>
      <c r="K23" s="25" t="str">
        <f t="shared" si="6"/>
        <v>X</v>
      </c>
      <c r="L23" s="25" t="str">
        <f t="shared" si="7"/>
        <v>X</v>
      </c>
      <c r="M23" s="25" t="str">
        <f t="shared" si="8"/>
        <v>X</v>
      </c>
      <c r="N23" s="25" t="str">
        <f t="shared" si="9"/>
        <v>X</v>
      </c>
      <c r="O23" s="25" t="str">
        <f t="shared" si="10"/>
        <v>X</v>
      </c>
      <c r="P23" s="47" t="str">
        <f t="shared" si="11"/>
        <v>X</v>
      </c>
      <c r="Q23" s="50">
        <v>11</v>
      </c>
      <c r="R23" s="51">
        <f t="shared" si="12"/>
        <v>1</v>
      </c>
      <c r="S23" s="51">
        <f t="shared" si="13"/>
        <v>0</v>
      </c>
      <c r="T23" s="51">
        <f t="shared" si="14"/>
        <v>1</v>
      </c>
      <c r="U23" s="51">
        <f t="shared" si="15"/>
        <v>1</v>
      </c>
      <c r="V23" s="56"/>
      <c r="W23" s="56"/>
      <c r="X23" s="56">
        <v>1</v>
      </c>
      <c r="Y23" s="56">
        <v>1</v>
      </c>
      <c r="Z23" s="56"/>
      <c r="AA23" s="56">
        <v>1</v>
      </c>
      <c r="AB23" s="56">
        <v>1</v>
      </c>
      <c r="AC23" s="56"/>
      <c r="AD23" s="56"/>
      <c r="AE23" s="56"/>
      <c r="AF23" s="56"/>
      <c r="AG23" s="23"/>
      <c r="AH23" s="24"/>
      <c r="AI23" s="24"/>
      <c r="AJ23" s="24"/>
      <c r="AK23" s="24"/>
      <c r="AL23" s="24"/>
      <c r="AM23" s="24"/>
      <c r="AN23" s="24"/>
    </row>
    <row r="24" spans="1:40" ht="16.8" x14ac:dyDescent="0.4">
      <c r="A24" s="27">
        <v>22</v>
      </c>
      <c r="B24" s="27" t="s">
        <v>52</v>
      </c>
      <c r="C24" s="28">
        <v>13</v>
      </c>
      <c r="D24" s="29" t="s">
        <v>46</v>
      </c>
      <c r="E24" s="28">
        <f t="shared" si="0"/>
        <v>0</v>
      </c>
      <c r="F24" s="28">
        <f t="shared" si="1"/>
        <v>0</v>
      </c>
      <c r="G24" s="28">
        <f t="shared" si="2"/>
        <v>1</v>
      </c>
      <c r="H24" s="28">
        <f t="shared" si="3"/>
        <v>1</v>
      </c>
      <c r="I24" s="28">
        <f t="shared" si="4"/>
        <v>0</v>
      </c>
      <c r="J24" s="28">
        <f t="shared" si="5"/>
        <v>1</v>
      </c>
      <c r="K24" s="29" t="str">
        <f t="shared" si="6"/>
        <v>X</v>
      </c>
      <c r="L24" s="29" t="str">
        <f t="shared" si="7"/>
        <v>X</v>
      </c>
      <c r="M24" s="29" t="str">
        <f t="shared" si="8"/>
        <v>X</v>
      </c>
      <c r="N24" s="29" t="str">
        <f t="shared" si="9"/>
        <v>X</v>
      </c>
      <c r="O24" s="29" t="str">
        <f t="shared" si="10"/>
        <v>X</v>
      </c>
      <c r="P24" s="46" t="str">
        <f t="shared" si="11"/>
        <v>X</v>
      </c>
      <c r="Q24" s="52">
        <v>8</v>
      </c>
      <c r="R24" s="53">
        <f t="shared" si="12"/>
        <v>1</v>
      </c>
      <c r="S24" s="53">
        <f t="shared" si="13"/>
        <v>0</v>
      </c>
      <c r="T24" s="53">
        <f t="shared" si="14"/>
        <v>0</v>
      </c>
      <c r="U24" s="53">
        <f t="shared" si="15"/>
        <v>0</v>
      </c>
      <c r="V24" s="27"/>
      <c r="W24" s="27"/>
      <c r="X24" s="27">
        <v>1</v>
      </c>
      <c r="Y24" s="27">
        <v>1</v>
      </c>
      <c r="Z24" s="27"/>
      <c r="AA24" s="27"/>
      <c r="AB24" s="27">
        <v>1</v>
      </c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8"/>
      <c r="AN24" s="28"/>
    </row>
    <row r="25" spans="1:40" ht="16.8" x14ac:dyDescent="0.4">
      <c r="A25" s="40">
        <v>23</v>
      </c>
      <c r="B25" s="23" t="s">
        <v>53</v>
      </c>
      <c r="C25" s="24">
        <v>35</v>
      </c>
      <c r="D25" s="25" t="s">
        <v>46</v>
      </c>
      <c r="E25" s="24">
        <f t="shared" si="0"/>
        <v>1</v>
      </c>
      <c r="F25" s="24">
        <f t="shared" si="1"/>
        <v>0</v>
      </c>
      <c r="G25" s="24">
        <f t="shared" si="2"/>
        <v>0</v>
      </c>
      <c r="H25" s="24">
        <f t="shared" si="3"/>
        <v>0</v>
      </c>
      <c r="I25" s="24">
        <f t="shared" si="4"/>
        <v>1</v>
      </c>
      <c r="J25" s="24">
        <f t="shared" si="5"/>
        <v>1</v>
      </c>
      <c r="K25" s="25" t="str">
        <f t="shared" si="6"/>
        <v>X</v>
      </c>
      <c r="L25" s="25" t="str">
        <f t="shared" si="7"/>
        <v>X</v>
      </c>
      <c r="M25" s="25" t="str">
        <f t="shared" si="8"/>
        <v>X</v>
      </c>
      <c r="N25" s="25" t="str">
        <f t="shared" si="9"/>
        <v>X</v>
      </c>
      <c r="O25" s="25" t="str">
        <f t="shared" si="10"/>
        <v>X</v>
      </c>
      <c r="P25" s="47" t="str">
        <f t="shared" si="11"/>
        <v>X</v>
      </c>
      <c r="Q25" s="50">
        <v>5</v>
      </c>
      <c r="R25" s="51">
        <f t="shared" si="12"/>
        <v>0</v>
      </c>
      <c r="S25" s="51">
        <f t="shared" si="13"/>
        <v>1</v>
      </c>
      <c r="T25" s="51">
        <f t="shared" si="14"/>
        <v>0</v>
      </c>
      <c r="U25" s="51">
        <f t="shared" si="15"/>
        <v>1</v>
      </c>
      <c r="V25" s="56">
        <v>1</v>
      </c>
      <c r="W25" s="56"/>
      <c r="X25" s="56">
        <v>1</v>
      </c>
      <c r="Y25" s="56">
        <v>1</v>
      </c>
      <c r="Z25" s="56"/>
      <c r="AA25" s="56">
        <v>1</v>
      </c>
      <c r="AB25" s="56">
        <v>1</v>
      </c>
      <c r="AC25" s="56"/>
      <c r="AD25" s="56"/>
      <c r="AE25" s="56"/>
      <c r="AF25" s="56"/>
      <c r="AG25" s="23"/>
      <c r="AH25" s="24"/>
      <c r="AI25" s="24"/>
      <c r="AJ25" s="24"/>
      <c r="AK25" s="24"/>
      <c r="AL25" s="24"/>
      <c r="AM25" s="24"/>
      <c r="AN25" s="24"/>
    </row>
    <row r="26" spans="1:40" ht="16.8" x14ac:dyDescent="0.4">
      <c r="A26" s="27">
        <v>24</v>
      </c>
      <c r="B26" s="27" t="s">
        <v>54</v>
      </c>
      <c r="C26" s="28">
        <v>43</v>
      </c>
      <c r="D26" s="29" t="s">
        <v>46</v>
      </c>
      <c r="E26" s="28">
        <f t="shared" si="0"/>
        <v>1</v>
      </c>
      <c r="F26" s="28">
        <f t="shared" si="1"/>
        <v>0</v>
      </c>
      <c r="G26" s="28">
        <f t="shared" si="2"/>
        <v>1</v>
      </c>
      <c r="H26" s="28">
        <f t="shared" si="3"/>
        <v>0</v>
      </c>
      <c r="I26" s="28">
        <f t="shared" si="4"/>
        <v>1</v>
      </c>
      <c r="J26" s="28">
        <f t="shared" si="5"/>
        <v>1</v>
      </c>
      <c r="K26" s="29" t="str">
        <f t="shared" si="6"/>
        <v>X</v>
      </c>
      <c r="L26" s="29" t="str">
        <f t="shared" si="7"/>
        <v>X</v>
      </c>
      <c r="M26" s="29" t="str">
        <f t="shared" si="8"/>
        <v>X</v>
      </c>
      <c r="N26" s="29" t="str">
        <f t="shared" si="9"/>
        <v>X</v>
      </c>
      <c r="O26" s="29" t="str">
        <f t="shared" si="10"/>
        <v>X</v>
      </c>
      <c r="P26" s="46" t="str">
        <f t="shared" si="11"/>
        <v>X</v>
      </c>
      <c r="Q26" s="52">
        <v>5</v>
      </c>
      <c r="R26" s="53">
        <f t="shared" si="12"/>
        <v>0</v>
      </c>
      <c r="S26" s="53">
        <f t="shared" si="13"/>
        <v>1</v>
      </c>
      <c r="T26" s="53">
        <f t="shared" si="14"/>
        <v>0</v>
      </c>
      <c r="U26" s="53">
        <f t="shared" si="15"/>
        <v>1</v>
      </c>
      <c r="V26" s="27"/>
      <c r="W26" s="27">
        <v>1</v>
      </c>
      <c r="X26" s="27">
        <v>1</v>
      </c>
      <c r="Y26" s="27"/>
      <c r="Z26" s="27"/>
      <c r="AA26" s="27">
        <v>1</v>
      </c>
      <c r="AB26" s="27"/>
      <c r="AC26" s="27"/>
      <c r="AD26" s="27"/>
      <c r="AE26" s="27"/>
      <c r="AF26" s="27"/>
      <c r="AG26" s="27"/>
      <c r="AH26" s="28"/>
      <c r="AI26" s="28"/>
      <c r="AJ26" s="28"/>
      <c r="AK26" s="28"/>
      <c r="AL26" s="28"/>
      <c r="AM26" s="28"/>
      <c r="AN26" s="28"/>
    </row>
  </sheetData>
  <protectedRanges>
    <protectedRange sqref="A1:D26" name="区域1" securityDescriptor=""/>
  </protectedRanges>
  <phoneticPr fontId="28" type="noConversion"/>
  <conditionalFormatting sqref="AM2">
    <cfRule type="cellIs" priority="7" operator="notEqual">
      <formula>0</formula>
    </cfRule>
  </conditionalFormatting>
  <conditionalFormatting sqref="AN2">
    <cfRule type="cellIs" priority="6" operator="notEqual">
      <formula>0</formula>
    </cfRule>
  </conditionalFormatting>
  <conditionalFormatting sqref="V2:AG2">
    <cfRule type="cellIs" priority="11" operator="notEqual">
      <formula>0</formula>
    </cfRule>
  </conditionalFormatting>
  <conditionalFormatting sqref="AK2:AL2">
    <cfRule type="cellIs" priority="10" operator="notEqual">
      <formula>0</formula>
    </cfRule>
  </conditionalFormatting>
  <conditionalFormatting sqref="AK3:AL26">
    <cfRule type="cellIs" dxfId="8" priority="9" operator="equal">
      <formula>1</formula>
    </cfRule>
  </conditionalFormatting>
  <conditionalFormatting sqref="AM3:AN26">
    <cfRule type="cellIs" dxfId="7" priority="8" operator="equal">
      <formula>1</formula>
    </cfRule>
  </conditionalFormatting>
  <conditionalFormatting sqref="AJ2">
    <cfRule type="cellIs" priority="2" operator="notEqual">
      <formula>0</formula>
    </cfRule>
  </conditionalFormatting>
  <conditionalFormatting sqref="AH2:AI2">
    <cfRule type="cellIs" priority="5" operator="notEqual">
      <formula>0</formula>
    </cfRule>
  </conditionalFormatting>
  <conditionalFormatting sqref="AH3:AI26">
    <cfRule type="cellIs" dxfId="6" priority="4" operator="equal">
      <formula>1</formula>
    </cfRule>
  </conditionalFormatting>
  <conditionalFormatting sqref="AJ3:AJ26">
    <cfRule type="cellIs" dxfId="5" priority="3" operator="equal">
      <formula>1</formula>
    </cfRule>
  </conditionalFormatting>
  <conditionalFormatting sqref="V3:AG26">
    <cfRule type="cellIs" dxfId="4" priority="1" operator="equal">
      <formula>1</formula>
    </cfRule>
  </conditionalFormatting>
  <dataValidations count="11">
    <dataValidation allowBlank="1" showInputMessage="1" showErrorMessage="1" promptTitle="AluOP(十进制)" prompt="请输入当前指令的AluOp十进制编码，后续列会自动生成对应的二进制位，如不需要使用ALU可以输入&quot;X&quot;" sqref="Q3:Q26" xr:uid="{CD88D1A5-4F1A-4221-91AD-05C7C461485E}"/>
    <dataValidation allowBlank="1" showInputMessage="1" showErrorMessage="1" promptTitle="输出信号情况" prompt="为1时填1，其他不填！" sqref="V3:AG26" xr:uid="{CFDF83C1-E8E2-48BC-B078-DBD03BB09C55}"/>
    <dataValidation allowBlank="1" showInputMessage="1" showErrorMessage="1" promptTitle="输出信号" prompt="为1时填1，其他值不填_x000a__x000a_输入信号的标签用户可自行修改，也可在右侧自行增加列，新增控制信号" sqref="V2:AG2 AH1:AN26" xr:uid="{232D4C89-7D0E-4192-9395-490451852E91}"/>
    <dataValidation allowBlank="1" showInputMessage="1" showErrorMessage="1" promptTitle="AluOP " prompt="AluOP 4位选择符二进制位_x000a_" sqref="R3:U26" xr:uid="{20456A21-25F6-4A95-85CB-F9BEABFB218D}"/>
    <dataValidation allowBlank="1" showInputMessage="1" showErrorMessage="1" promptTitle="Func字段二进制位" prompt="Func字段6个二进制位" sqref="K1:P26" xr:uid="{8B6F35B9-6EAE-437D-8666-B5D0BF205C9F}"/>
    <dataValidation allowBlank="1" showInputMessage="1" showErrorMessage="1" promptTitle="OpCode" prompt="OpCode  6个二进制位" sqref="E1:J26" xr:uid="{548FAA56-DEF6-41C4-AD3F-EAF0C058A6E4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2" xr:uid="{2CFE23B6-0BE1-49CD-973D-481F379F6A31}"/>
    <dataValidation allowBlank="1" showInputMessage="1" showErrorMessage="1" promptTitle="FUNC(十进制)" prompt="输入MIPS指令字的Func字段的10进制数，无Func字段填&quot;X&quot;，后续隐藏列会自动生成Func字段6位的二进制位" sqref="D1:D26" xr:uid="{B99A88E8-90CF-4245-B84F-806D26FCE1E6}"/>
    <dataValidation allowBlank="1" showInputMessage="1" showErrorMessage="1" promptTitle="OpCode(10进制)" prompt="输入MIPS指令字的OpCode的十进制数，后续隐藏列会自动生成OpCode字段6位的二进制位" sqref="C1:C26" xr:uid="{F33C0FFA-CE31-4BE5-8E83-633A0CBC5445}"/>
    <dataValidation allowBlank="1" showInputMessage="1" showErrorMessage="1" promptTitle="指令描述符" prompt="指令助记符" sqref="B1:B26" xr:uid="{A0E450B5-1DE0-4359-8EEE-6928E21CEBD6}"/>
    <dataValidation allowBlank="1" showInputMessage="1" showErrorMessage="1" promptTitle="输出信号" prompt="输出信号" sqref="R2:U2" xr:uid="{253C0CC6-FB13-45B6-A6EB-3C48F1235EC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3"/>
  <sheetViews>
    <sheetView topLeftCell="P1" workbookViewId="0">
      <selection activeCell="AH82" sqref="AH8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2" max="32" width="5.77734375" customWidth="1"/>
    <col min="33" max="36" width="5.77734375" style="19" customWidth="1"/>
    <col min="37" max="41" width="5.77734375" customWidth="1"/>
    <col min="42" max="42" width="5.109375" customWidth="1"/>
    <col min="43" max="43" width="11" customWidth="1"/>
  </cols>
  <sheetData>
    <row r="1" spans="1:39" s="17" customFormat="1" ht="19.95" customHeight="1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58" t="str">
        <f>真值表!U1</f>
        <v>S0</v>
      </c>
      <c r="U1" s="34" t="str">
        <f>真值表!V1</f>
        <v>MemtoReg</v>
      </c>
      <c r="V1" s="34" t="str">
        <f>真值表!W1</f>
        <v>MemWrite</v>
      </c>
      <c r="W1" s="57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57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57" t="str">
        <f>真值表!AF1</f>
        <v>JMP</v>
      </c>
      <c r="AF1" s="34" t="str">
        <f>真值表!AG1</f>
        <v>JAL</v>
      </c>
      <c r="AG1" s="36" t="str">
        <f>真值表!AH1</f>
        <v>R1_USED</v>
      </c>
      <c r="AH1" s="36" t="str">
        <f>真值表!AI1</f>
        <v>R2_USED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9.95" customHeight="1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>~OP5&amp;~OP4&amp;~OP3&amp;~OP2&amp;~OP1&amp;~OP0&amp;~F5&amp;~F4&amp;~F3&amp;~F2&amp;~F1&amp;~F0+</v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9.95" customHeight="1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>~OP5&amp;~OP4&amp;~OP3&amp;~OP2&amp;~OP1&amp;~OP0&amp;~F5&amp;~F4&amp;~F3&amp;~F2&amp; F1&amp; F0+</v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9.95" customHeight="1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>~OP5&amp;~OP4&amp;~OP3&amp;~OP2&amp;~OP1&amp;~OP0&amp;~F5&amp;~F4&amp;~F3&amp;~F2&amp; F1&amp;~F0+</v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9.95" customHeight="1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/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>~OP5&amp;~OP4&amp;~OP3&amp;~OP2&amp;~OP1&amp;~OP0&amp; F5&amp;~F4&amp;~F3&amp;~F2&amp;~F1&amp;~F0+</v>
      </c>
      <c r="AH5" s="35" t="str">
        <f>IF(真值表!AI5=1,$P5&amp;"+","")</f>
        <v>~OP5&amp;~OP4&amp;~OP3&amp;~OP2&amp;~OP1&amp;~OP0&amp; F5&amp;~F4&amp;~F3&amp;~F2&amp;~F1&amp;~F0+</v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9.95" customHeight="1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>~OP5&amp;~OP4&amp;~OP3&amp;~OP2&amp;~OP1&amp;~OP0&amp; F5&amp;~F4&amp;~F3&amp;~F2&amp;~F1&amp; F0+</v>
      </c>
      <c r="AH6" s="35" t="str">
        <f>IF(真值表!AI6=1,$P6&amp;"+","")</f>
        <v>~OP5&amp;~OP4&amp;~OP3&amp;~OP2&amp;~OP1&amp;~OP0&amp; F5&amp;~F4&amp;~F3&amp;~F2&amp;~F1&amp; F0+</v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9.95" customHeight="1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>~OP5&amp;~OP4&amp;~OP3&amp;~OP2&amp;~OP1&amp;~OP0&amp; F5&amp;~F4&amp;~F3&amp;~F2&amp; F1&amp;~F0+</v>
      </c>
      <c r="AH7" s="35" t="str">
        <f>IF(真值表!AI7=1,$P7&amp;"+","")</f>
        <v>~OP5&amp;~OP4&amp;~OP3&amp;~OP2&amp;~OP1&amp;~OP0&amp; F5&amp;~F4&amp;~F3&amp;~F2&amp; F1&amp;~F0+</v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9.95" customHeight="1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>~OP5&amp;~OP4&amp;~OP3&amp;~OP2&amp;~OP1&amp;~OP0&amp; F5&amp;~F4&amp;~F3&amp; F2&amp;~F1&amp;~F0+</v>
      </c>
      <c r="AH8" s="35" t="str">
        <f>IF(真值表!AI8=1,$P8&amp;"+","")</f>
        <v>~OP5&amp;~OP4&amp;~OP3&amp;~OP2&amp;~OP1&amp;~OP0&amp; F5&amp;~F4&amp;~F3&amp; F2&amp;~F1&amp;~F0+</v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9.95" customHeight="1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>~OP5&amp;~OP4&amp;~OP3&amp;~OP2&amp;~OP1&amp;~OP0&amp; F5&amp;~F4&amp;~F3&amp; F2&amp;~F1&amp; F0+</v>
      </c>
      <c r="AH9" s="35" t="str">
        <f>IF(真值表!AI9=1,$P9&amp;"+","")</f>
        <v>~OP5&amp;~OP4&amp;~OP3&amp;~OP2&amp;~OP1&amp;~OP0&amp; F5&amp;~F4&amp;~F3&amp; F2&amp;~F1&amp; F0+</v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9.95" customHeight="1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>~OP5&amp;~OP4&amp;~OP3&amp;~OP2&amp;~OP1&amp;~OP0&amp; F5&amp;~F4&amp;~F3&amp; F2&amp; F1&amp; F0+</v>
      </c>
      <c r="AH10" s="35" t="str">
        <f>IF(真值表!AI10=1,$P10&amp;"+","")</f>
        <v>~OP5&amp;~OP4&amp;~OP3&amp;~OP2&amp;~OP1&amp;~OP0&amp; F5&amp;~F4&amp;~F3&amp; F2&amp; F1&amp; F0+</v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9.95" customHeight="1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/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>~OP5&amp;~OP4&amp;~OP3&amp;~OP2&amp;~OP1&amp;~OP0&amp; F5&amp;~F4&amp; F3&amp;~F2&amp; F1&amp;~F0+</v>
      </c>
      <c r="AH11" s="35" t="str">
        <f>IF(真值表!AI11=1,$P11&amp;"+","")</f>
        <v>~OP5&amp;~OP4&amp;~OP3&amp;~OP2&amp;~OP1&amp;~OP0&amp; F5&amp;~F4&amp; F3&amp;~F2&amp; F1&amp;~F0+</v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9.95" customHeight="1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>~OP5&amp;~OP4&amp;~OP3&amp;~OP2&amp;~OP1&amp;~OP0&amp; F5&amp;~F4&amp; F3&amp;~F2&amp; F1&amp; F0+</v>
      </c>
      <c r="AH12" s="35" t="str">
        <f>IF(真值表!AI12=1,$P12&amp;"+","")</f>
        <v>~OP5&amp;~OP4&amp;~OP3&amp;~OP2&amp;~OP1&amp;~OP0&amp; F5&amp;~F4&amp; F3&amp;~F2&amp; F1&amp; F0+</v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9.95" customHeight="1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>~OP5&amp;~OP4&amp;~OP3&amp;~OP2&amp;~OP1&amp;~OP0&amp;~F5&amp;~F4&amp; F3&amp;~F2&amp;~F1&amp;~F0+</v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9.95" customHeight="1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>~OP5&amp;~OP4&amp;~OP3&amp;~OP2&amp;~OP1&amp;~OP0&amp;~F5&amp;~F4&amp; F3&amp; F2&amp;~F1&amp;~F0+</v>
      </c>
      <c r="AH14" s="35" t="str">
        <f>IF(真值表!AI14=1,$P14&amp;"+","")</f>
        <v>~OP5&amp;~OP4&amp;~OP3&amp;~OP2&amp;~OP1&amp;~OP0&amp;~F5&amp;~F4&amp; F3&amp; F2&amp;~F1&amp;~F0+</v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9.95" customHeight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9.95" customHeight="1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9.95" customHeight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>~OP5&amp;~OP4&amp;~OP3&amp; OP2&amp;~OP1&amp;~OP0+</v>
      </c>
      <c r="AH17" s="35" t="str">
        <f>IF(真值表!AI17=1,$P17&amp;"+","")</f>
        <v>~OP5&amp;~OP4&amp;~OP3&amp; OP2&amp;~OP1&amp;~OP0+</v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9.95" customHeight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>~OP5&amp;~OP4&amp;~OP3&amp; OP2&amp;~OP1&amp; OP0+</v>
      </c>
      <c r="AH18" s="35" t="str">
        <f>IF(真值表!AI18=1,$P18&amp;"+","")</f>
        <v>~OP5&amp;~OP4&amp;~OP3&amp; OP2&amp;~OP1&amp; OP0+</v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9.95" customHeight="1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>~OP5&amp;~OP4&amp; OP3&amp;~OP2&amp;~OP1&amp;~OP0+</v>
      </c>
      <c r="AA19" s="35" t="str">
        <f>IF(真值表!AB19=1,$P19&amp;"+","")</f>
        <v>~OP5&amp;~OP4&amp; OP3&amp;~OP2&amp;~OP1&amp;~OP0+</v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>~OP5&amp;~OP4&amp; OP3&amp;~OP2&amp;~OP1&amp;~OP0+</v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9.95" customHeight="1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>~OP5&amp;~OP4&amp; OP3&amp; OP2&amp;~OP1&amp;~OP0+</v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>~OP5&amp;~OP4&amp; OP3&amp; OP2&amp;~OP1&amp;~OP0+</v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9.95" customHeight="1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>~OP5&amp;~OP4&amp; OP3&amp;~OP2&amp;~OP1&amp; OP0+</v>
      </c>
      <c r="AA21" s="35" t="str">
        <f>IF(真值表!AB21=1,$P21&amp;"+","")</f>
        <v>~OP5&amp;~OP4&amp; OP3&amp;~OP2&amp;~OP1&amp; OP0+</v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>~OP5&amp;~OP4&amp; OP3&amp;~OP2&amp;~OP1&amp; OP0+</v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9.95" customHeight="1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>~OP5&amp;~OP4&amp; OP3&amp;~OP2&amp; OP1&amp;~OP0+</v>
      </c>
      <c r="AA22" s="35" t="str">
        <f>IF(真值表!AB22=1,$P22&amp;"+","")</f>
        <v>~OP5&amp;~OP4&amp; OP3&amp;~OP2&amp; OP1&amp;~OP0+</v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>~OP5&amp;~OP4&amp; OP3&amp;~OP2&amp; OP1&amp;~OP0+</v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9.95" customHeight="1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>~OP5&amp;~OP4&amp; OP3&amp; OP2&amp;~OP1&amp; OP0+</v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>~OP5&amp;~OP4&amp; OP3&amp; OP2&amp;~OP1&amp; OP0+</v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9.95" customHeight="1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 xml:space="preserve"> OP5&amp;~OP4&amp;~OP3&amp;~OP2&amp; OP1&amp; OP0+</v>
      </c>
      <c r="AA24" s="35" t="str">
        <f>IF(真值表!AB24=1,$P24&amp;"+","")</f>
        <v xml:space="preserve"> OP5&amp;~OP4&amp;~OP3&amp;~OP2&amp; OP1&amp; OP0+</v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 xml:space="preserve"> OP5&amp;~OP4&amp;~OP3&amp;~OP2&amp; OP1&amp; OP0+</v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9.95" customHeight="1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 xml:space="preserve"> OP5&amp;~OP4&amp; OP3&amp;~OP2&amp; OP1&amp; OP0+</v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 xml:space="preserve"> OP5&amp;~OP4&amp; OP3&amp;~OP2&amp; OP1&amp; OP0+</v>
      </c>
      <c r="AH25" s="35" t="str">
        <f>IF(真值表!AI25=1,$P25&amp;"+","")</f>
        <v xml:space="preserve"> OP5&amp;~OP4&amp; OP3&amp;~OP2&amp; OP1&amp; OP0+</v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hidden="1" x14ac:dyDescent="0.4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hidden="1" x14ac:dyDescent="0.4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hidden="1" x14ac:dyDescent="0.4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hidden="1" x14ac:dyDescent="0.4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L82" s="61" t="s">
        <v>114</v>
      </c>
      <c r="M82" s="61"/>
      <c r="N82" s="61"/>
      <c r="O82" s="61"/>
      <c r="P82" s="61"/>
      <c r="Q82" s="55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55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55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59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55" t="str">
        <f t="shared" ref="U82:W82" si="4">IF(LEN(U83)&gt;1,LEFT(U83,LEN(U83)-1),"")</f>
        <v xml:space="preserve"> OP5&amp;~OP4&amp;~OP3&amp;~OP2&amp; OP1&amp; OP0</v>
      </c>
      <c r="V82" s="55" t="str">
        <f t="shared" si="4"/>
        <v xml:space="preserve"> OP5&amp;~OP4&amp; OP3&amp;~OP2&amp; OP1&amp; OP0</v>
      </c>
      <c r="W82" s="59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55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55" t="str">
        <f>IF(LEN(Y83)&gt;1,LEFT(Y83,LEN(Y83)-1),"")</f>
        <v>~OP5&amp;~OP4&amp;~OP3&amp;~OP2&amp;~OP1&amp;~OP0&amp;~F5&amp;~F4&amp; F3&amp; F2&amp;~F1&amp;~F0</v>
      </c>
      <c r="Z82" s="59" t="str">
        <f t="shared" ref="Z82" si="5">IF(LEN(Z83)&gt;1,LEFT(Z83,LEN(Z83)-1),"")</f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55" t="str">
        <f t="shared" ref="AA82:AB82" si="6">IF(LEN(AA83)&gt;1,LEFT(AA83,LEN(AA83)-1),"")</f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AB82" s="55" t="str">
        <f t="shared" si="6"/>
        <v>~OP5&amp;~OP4&amp;~OP3&amp; OP2&amp;~OP1&amp;~OP0</v>
      </c>
      <c r="AC82" s="55" t="str">
        <f t="shared" ref="AC82" si="7">IF(LEN(AC83)&gt;1,LEFT(AC83,LEN(AC83)-1),"")</f>
        <v>~OP5&amp;~OP4&amp;~OP3&amp; OP2&amp;~OP1&amp; OP0</v>
      </c>
      <c r="AD82" s="55" t="str">
        <f t="shared" ref="AD82" si="8">IF(LEN(AD83)&gt;1,LEFT(AD83,LEN(AD83)-1),"")</f>
        <v>~OP5&amp;~OP4&amp;~OP3&amp;~OP2&amp;~OP1&amp;~OP0&amp;~F5&amp;~F4&amp; F3&amp;~F2&amp;~F1&amp;~F0</v>
      </c>
      <c r="AE82" s="59" t="str">
        <f t="shared" ref="AE82:AF82" si="9">IF(LEN(AE83)&gt;1,LEFT(AE83,LEN(AE83)-1),"")</f>
        <v>~OP5&amp;~OP4&amp;~OP3&amp;~OP2&amp; OP1&amp;~OP0</v>
      </c>
      <c r="AF82" s="60" t="str">
        <f t="shared" si="9"/>
        <v>~OP5&amp;~OP4&amp;~OP3&amp;~OP2&amp; OP1&amp; OP0</v>
      </c>
      <c r="AG82" s="55" t="str">
        <f t="shared" ref="AG82" si="10">IF(LEN(AG83)&gt;1,LEFT(AG83,LEN(AG83)-1),"")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AH82" s="55" t="str">
        <f t="shared" ref="AH82" si="11">IF(LEN(AH83)&gt;1,LEFT(AH83,LEN(AH83)-1),"")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</v>
      </c>
      <c r="AI82" s="55" t="str">
        <f t="shared" ref="AI82:AJ82" si="12">IF(LEN(AI83)&gt;1,LEFT(AI83,LEN(AI83)-1),"")</f>
        <v/>
      </c>
      <c r="AJ82" s="55" t="str">
        <f t="shared" si="12"/>
        <v/>
      </c>
      <c r="AK82" s="55" t="str">
        <f t="shared" ref="AK82" si="13">IF(LEN(AK83)&gt;1,LEFT(AK83,LEN(AK83)-1),"")</f>
        <v/>
      </c>
      <c r="AL82" s="55" t="str">
        <f t="shared" ref="AL82" si="14">IF(LEN(AL83)&gt;1,LEFT(AL83,LEN(AL83)-1),"")</f>
        <v/>
      </c>
      <c r="AM82" s="55" t="str">
        <f t="shared" ref="AM82" si="15">IF(LEN(AM83)&gt;1,LEFT(AM83,LEN(AM83)-1),"")</f>
        <v/>
      </c>
    </row>
    <row r="83" spans="1:51" hidden="1" x14ac:dyDescent="0.25">
      <c r="Q83" t="str">
        <f t="shared" ref="Q83:T83" si="16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6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6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6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 t="shared" ref="V83:AY83" si="17"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 t="shared" si="17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7"/>
        <v>~OP5&amp;~OP4&amp;~OP3&amp;~OP2&amp;~OP1&amp;~OP0&amp;~F5&amp;~F4&amp; F3&amp; F2&amp;~F1&amp;~F0+</v>
      </c>
      <c r="Z83" t="str">
        <f t="shared" si="17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17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AB83" t="str">
        <f t="shared" si="17"/>
        <v>~OP5&amp;~OP4&amp;~OP3&amp; OP2&amp;~OP1&amp;~OP0+</v>
      </c>
      <c r="AC83" t="str">
        <f t="shared" si="17"/>
        <v>~OP5&amp;~OP4&amp;~OP3&amp; OP2&amp;~OP1&amp; OP0+</v>
      </c>
      <c r="AD83" t="str">
        <f t="shared" si="17"/>
        <v>~OP5&amp;~OP4&amp;~OP3&amp;~OP2&amp;~OP1&amp;~OP0&amp;~F5&amp;~F4&amp; F3&amp;~F2&amp;~F1&amp;~F0+</v>
      </c>
      <c r="AE83" t="str">
        <f t="shared" si="17"/>
        <v>~OP5&amp;~OP4&amp;~OP3&amp;~OP2&amp; OP1&amp;~OP0+</v>
      </c>
      <c r="AF83" t="str">
        <f t="shared" si="17"/>
        <v>~OP5&amp;~OP4&amp;~OP3&amp;~OP2&amp; OP1&amp; OP0+</v>
      </c>
      <c r="AG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AH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</v>
      </c>
      <c r="AI83" t="str">
        <f t="shared" si="17"/>
        <v/>
      </c>
      <c r="AJ83" t="str">
        <f t="shared" si="17"/>
        <v/>
      </c>
      <c r="AK83" t="str">
        <f t="shared" si="17"/>
        <v/>
      </c>
      <c r="AL83" t="str">
        <f t="shared" si="17"/>
        <v/>
      </c>
      <c r="AM83" t="str">
        <f t="shared" si="17"/>
        <v/>
      </c>
      <c r="AN83" t="str">
        <f t="shared" si="17"/>
        <v/>
      </c>
      <c r="AO83" t="str">
        <f t="shared" si="17"/>
        <v/>
      </c>
      <c r="AP83" t="str">
        <f t="shared" si="17"/>
        <v/>
      </c>
      <c r="AQ83" t="str">
        <f t="shared" si="17"/>
        <v/>
      </c>
      <c r="AR83" t="str">
        <f t="shared" si="17"/>
        <v/>
      </c>
      <c r="AS83" t="str">
        <f t="shared" si="17"/>
        <v/>
      </c>
      <c r="AT83" t="str">
        <f t="shared" si="17"/>
        <v/>
      </c>
      <c r="AU83" t="str">
        <f t="shared" si="17"/>
        <v/>
      </c>
      <c r="AV83" t="str">
        <f t="shared" si="17"/>
        <v/>
      </c>
      <c r="AW83" t="str">
        <f t="shared" si="17"/>
        <v/>
      </c>
      <c r="AX83" t="str">
        <f t="shared" si="17"/>
        <v/>
      </c>
      <c r="AY83" t="str">
        <f t="shared" si="17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3" priority="1" operator="equal">
      <formula>1</formula>
    </cfRule>
  </conditionalFormatting>
  <conditionalFormatting sqref="Q1:AF1 Q84:AF1048576 Q2:AM81">
    <cfRule type="cellIs" dxfId="2" priority="5" operator="equal">
      <formula>1</formula>
    </cfRule>
  </conditionalFormatting>
  <conditionalFormatting sqref="AG84:AJ1048576 AG1:AM1">
    <cfRule type="cellIs" dxfId="1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2" sqref="C12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topLeftCell="B1" workbookViewId="0">
      <selection activeCell="A15" sqref="A15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5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5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5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Sheet1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1</cp:lastModifiedBy>
  <dcterms:created xsi:type="dcterms:W3CDTF">2015-06-05T18:19:00Z</dcterms:created>
  <dcterms:modified xsi:type="dcterms:W3CDTF">2019-10-25T09:26:56Z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