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AN\Documents\"/>
    </mc:Choice>
  </mc:AlternateContent>
  <xr:revisionPtr revIDLastSave="0" documentId="8_{1256B9BC-98B1-4A4D-8911-BAD98CBA549E}" xr6:coauthVersionLast="45" xr6:coauthVersionMax="45" xr10:uidLastSave="{00000000-0000-0000-0000-000000000000}"/>
  <bookViews>
    <workbookView xWindow="-120" yWindow="-120" windowWidth="29040" windowHeight="15840" xr2:uid="{1EC807D8-308D-4974-9889-468B81A2122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8" i="1" l="1"/>
  <c r="AE47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V12" i="1"/>
  <c r="U12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R11" i="1"/>
  <c r="Q11" i="1"/>
  <c r="O1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7" i="1"/>
  <c r="AD10" i="1"/>
  <c r="E6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A6" i="1"/>
  <c r="AA7" i="1"/>
  <c r="AA8" i="1"/>
  <c r="AA9" i="1"/>
  <c r="AA10" i="1"/>
  <c r="AA11" i="1"/>
  <c r="AA5" i="1"/>
  <c r="K7" i="1" l="1"/>
  <c r="O6" i="1"/>
  <c r="C11" i="1" l="1"/>
  <c r="C12" i="1"/>
  <c r="J12" i="1" s="1"/>
  <c r="C13" i="1"/>
  <c r="H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J49" i="1" s="1"/>
  <c r="C50" i="1"/>
  <c r="J50" i="1" s="1"/>
  <c r="C51" i="1"/>
  <c r="J51" i="1" s="1"/>
  <c r="C52" i="1"/>
  <c r="J52" i="1" s="1"/>
  <c r="C53" i="1"/>
  <c r="J53" i="1" s="1"/>
  <c r="C54" i="1"/>
  <c r="J54" i="1" s="1"/>
  <c r="C55" i="1"/>
  <c r="J55" i="1" s="1"/>
  <c r="C56" i="1"/>
  <c r="J56" i="1" s="1"/>
  <c r="C57" i="1"/>
  <c r="J57" i="1" s="1"/>
  <c r="C58" i="1"/>
  <c r="J58" i="1" s="1"/>
  <c r="C59" i="1"/>
  <c r="J59" i="1" s="1"/>
  <c r="C60" i="1"/>
  <c r="J60" i="1" s="1"/>
  <c r="C61" i="1"/>
  <c r="J61" i="1" s="1"/>
  <c r="C62" i="1"/>
  <c r="J62" i="1" s="1"/>
  <c r="C63" i="1"/>
  <c r="J63" i="1" s="1"/>
  <c r="C64" i="1"/>
  <c r="J64" i="1" s="1"/>
  <c r="C65" i="1"/>
  <c r="J65" i="1" s="1"/>
  <c r="C66" i="1"/>
  <c r="J66" i="1" s="1"/>
  <c r="C67" i="1"/>
  <c r="J67" i="1" s="1"/>
  <c r="C68" i="1"/>
  <c r="J68" i="1" s="1"/>
  <c r="C69" i="1"/>
  <c r="J69" i="1" s="1"/>
  <c r="C70" i="1"/>
  <c r="J70" i="1" s="1"/>
  <c r="C71" i="1"/>
  <c r="J71" i="1" s="1"/>
  <c r="C72" i="1"/>
  <c r="J72" i="1" s="1"/>
  <c r="C73" i="1"/>
  <c r="J73" i="1" s="1"/>
  <c r="C74" i="1"/>
  <c r="J74" i="1" s="1"/>
  <c r="C75" i="1"/>
  <c r="J75" i="1" s="1"/>
  <c r="C76" i="1"/>
  <c r="J76" i="1" s="1"/>
  <c r="C77" i="1"/>
  <c r="J77" i="1" s="1"/>
  <c r="C78" i="1"/>
  <c r="J78" i="1" s="1"/>
  <c r="C79" i="1"/>
  <c r="J79" i="1" s="1"/>
  <c r="C80" i="1"/>
  <c r="J80" i="1" s="1"/>
  <c r="C81" i="1"/>
  <c r="J81" i="1" s="1"/>
  <c r="C82" i="1"/>
  <c r="J82" i="1" s="1"/>
  <c r="C83" i="1"/>
  <c r="J83" i="1" s="1"/>
  <c r="C84" i="1"/>
  <c r="J84" i="1" s="1"/>
  <c r="C85" i="1"/>
  <c r="J85" i="1" s="1"/>
  <c r="C86" i="1"/>
  <c r="J86" i="1" s="1"/>
  <c r="C87" i="1"/>
  <c r="J87" i="1" s="1"/>
  <c r="C88" i="1"/>
  <c r="J88" i="1" s="1"/>
  <c r="C89" i="1"/>
  <c r="J89" i="1" s="1"/>
  <c r="C90" i="1"/>
  <c r="J90" i="1" s="1"/>
  <c r="C91" i="1"/>
  <c r="J91" i="1" s="1"/>
  <c r="C92" i="1"/>
  <c r="J92" i="1" s="1"/>
  <c r="C93" i="1"/>
  <c r="J93" i="1" s="1"/>
  <c r="C94" i="1"/>
  <c r="J94" i="1" s="1"/>
  <c r="C95" i="1"/>
  <c r="J95" i="1" s="1"/>
  <c r="C96" i="1"/>
  <c r="J96" i="1" s="1"/>
  <c r="C97" i="1"/>
  <c r="J97" i="1" s="1"/>
  <c r="C98" i="1"/>
  <c r="J98" i="1" s="1"/>
  <c r="C99" i="1"/>
  <c r="J99" i="1" s="1"/>
  <c r="C100" i="1"/>
  <c r="J100" i="1" s="1"/>
  <c r="C101" i="1"/>
  <c r="J101" i="1" s="1"/>
  <c r="C102" i="1"/>
  <c r="J102" i="1" s="1"/>
  <c r="C103" i="1"/>
  <c r="J103" i="1" s="1"/>
  <c r="C104" i="1"/>
  <c r="J104" i="1" s="1"/>
  <c r="C105" i="1"/>
  <c r="J105" i="1" s="1"/>
  <c r="C106" i="1"/>
  <c r="J106" i="1" s="1"/>
  <c r="C107" i="1"/>
  <c r="J107" i="1" s="1"/>
  <c r="C108" i="1"/>
  <c r="J108" i="1" s="1"/>
  <c r="C109" i="1"/>
  <c r="J109" i="1" s="1"/>
  <c r="C110" i="1"/>
  <c r="J110" i="1" s="1"/>
  <c r="C111" i="1"/>
  <c r="J111" i="1" s="1"/>
  <c r="C112" i="1"/>
  <c r="J112" i="1" s="1"/>
  <c r="C113" i="1"/>
  <c r="J113" i="1" s="1"/>
  <c r="C114" i="1"/>
  <c r="J114" i="1" s="1"/>
  <c r="C115" i="1"/>
  <c r="J115" i="1" s="1"/>
  <c r="C116" i="1"/>
  <c r="J116" i="1" s="1"/>
  <c r="C117" i="1"/>
  <c r="J117" i="1" s="1"/>
  <c r="C118" i="1"/>
  <c r="J118" i="1" s="1"/>
  <c r="C119" i="1"/>
  <c r="J119" i="1" s="1"/>
  <c r="C120" i="1"/>
  <c r="J120" i="1" s="1"/>
  <c r="C121" i="1"/>
  <c r="J121" i="1" s="1"/>
  <c r="C122" i="1"/>
  <c r="J122" i="1" s="1"/>
  <c r="C123" i="1"/>
  <c r="J123" i="1" s="1"/>
  <c r="C124" i="1"/>
  <c r="J124" i="1" s="1"/>
  <c r="C125" i="1"/>
  <c r="J125" i="1" s="1"/>
  <c r="C126" i="1"/>
  <c r="J126" i="1" s="1"/>
  <c r="C127" i="1"/>
  <c r="J127" i="1" s="1"/>
  <c r="C128" i="1"/>
  <c r="J128" i="1" s="1"/>
  <c r="C129" i="1"/>
  <c r="J129" i="1" s="1"/>
  <c r="C130" i="1"/>
  <c r="J130" i="1" s="1"/>
  <c r="C131" i="1"/>
  <c r="J131" i="1" s="1"/>
  <c r="C132" i="1"/>
  <c r="J132" i="1" s="1"/>
  <c r="C133" i="1"/>
  <c r="J133" i="1" s="1"/>
  <c r="C134" i="1"/>
  <c r="J134" i="1" s="1"/>
  <c r="C135" i="1"/>
  <c r="J135" i="1" s="1"/>
  <c r="C136" i="1"/>
  <c r="J136" i="1" s="1"/>
  <c r="C137" i="1"/>
  <c r="J137" i="1" s="1"/>
  <c r="C138" i="1"/>
  <c r="J138" i="1" s="1"/>
  <c r="C139" i="1"/>
  <c r="J139" i="1" s="1"/>
  <c r="C140" i="1"/>
  <c r="J140" i="1" s="1"/>
  <c r="C141" i="1"/>
  <c r="J141" i="1" s="1"/>
  <c r="C142" i="1"/>
  <c r="J142" i="1" s="1"/>
  <c r="C143" i="1"/>
  <c r="J143" i="1" s="1"/>
  <c r="C144" i="1"/>
  <c r="J144" i="1" s="1"/>
  <c r="C145" i="1"/>
  <c r="J145" i="1" s="1"/>
  <c r="C146" i="1"/>
  <c r="J146" i="1" s="1"/>
  <c r="C147" i="1"/>
  <c r="J147" i="1" s="1"/>
  <c r="C148" i="1"/>
  <c r="J148" i="1" s="1"/>
  <c r="C149" i="1"/>
  <c r="J149" i="1" s="1"/>
  <c r="C150" i="1"/>
  <c r="J150" i="1" s="1"/>
  <c r="C151" i="1"/>
  <c r="J151" i="1" s="1"/>
  <c r="C152" i="1"/>
  <c r="J152" i="1" s="1"/>
  <c r="C153" i="1"/>
  <c r="J153" i="1" s="1"/>
  <c r="C154" i="1"/>
  <c r="J154" i="1" s="1"/>
  <c r="C155" i="1"/>
  <c r="J155" i="1" s="1"/>
  <c r="C156" i="1"/>
  <c r="J156" i="1" s="1"/>
  <c r="C157" i="1"/>
  <c r="J157" i="1" s="1"/>
  <c r="C158" i="1"/>
  <c r="J158" i="1" s="1"/>
  <c r="C159" i="1"/>
  <c r="J159" i="1" s="1"/>
  <c r="C160" i="1"/>
  <c r="J160" i="1" s="1"/>
  <c r="C161" i="1"/>
  <c r="J161" i="1" s="1"/>
  <c r="C162" i="1"/>
  <c r="J162" i="1" s="1"/>
  <c r="C163" i="1"/>
  <c r="J163" i="1" s="1"/>
  <c r="C164" i="1"/>
  <c r="J164" i="1" s="1"/>
  <c r="C165" i="1"/>
  <c r="J165" i="1" s="1"/>
  <c r="E9" i="1"/>
  <c r="E10" i="1"/>
  <c r="E11" i="1"/>
  <c r="E12" i="1"/>
  <c r="C6" i="1"/>
  <c r="S12" i="1"/>
  <c r="C7" i="1"/>
  <c r="E7" i="1"/>
  <c r="C8" i="1"/>
  <c r="E8" i="1"/>
  <c r="C9" i="1"/>
  <c r="C10" i="1"/>
  <c r="C5" i="1"/>
  <c r="K8" i="1" l="1"/>
  <c r="O12" i="1" s="1"/>
  <c r="S13" i="1" s="1"/>
  <c r="K9" i="1"/>
  <c r="O13" i="1" s="1"/>
  <c r="S14" i="1" s="1"/>
  <c r="K10" i="1"/>
  <c r="O14" i="1" s="1"/>
  <c r="S15" i="1" s="1"/>
  <c r="K13" i="1"/>
  <c r="O17" i="1" s="1"/>
  <c r="S18" i="1" s="1"/>
  <c r="K12" i="1"/>
  <c r="O16" i="1" s="1"/>
  <c r="S17" i="1" s="1"/>
  <c r="K11" i="1"/>
  <c r="O15" i="1" s="1"/>
  <c r="S16" i="1" s="1"/>
  <c r="Y12" i="1"/>
  <c r="AA12" i="1"/>
  <c r="W12" i="1"/>
  <c r="Y13" i="1" s="1"/>
  <c r="Z12" i="1"/>
  <c r="J13" i="1"/>
  <c r="H14" i="1"/>
  <c r="E14" i="1" s="1"/>
  <c r="E13" i="1"/>
  <c r="K14" i="1" s="1"/>
  <c r="K15" i="1" l="1"/>
  <c r="O19" i="1" s="1"/>
  <c r="S20" i="1" s="1"/>
  <c r="O18" i="1"/>
  <c r="S19" i="1" s="1"/>
  <c r="AA13" i="1"/>
  <c r="Z13" i="1"/>
  <c r="W13" i="1"/>
  <c r="H15" i="1"/>
  <c r="E15" i="1" s="1"/>
  <c r="K16" i="1" l="1"/>
  <c r="O20" i="1" s="1"/>
  <c r="S21" i="1" s="1"/>
  <c r="W14" i="1"/>
  <c r="Y14" i="1"/>
  <c r="AA14" i="1" s="1"/>
  <c r="Z14" i="1"/>
  <c r="H16" i="1"/>
  <c r="E16" i="1" s="1"/>
  <c r="K17" i="1" l="1"/>
  <c r="O21" i="1" s="1"/>
  <c r="S22" i="1" s="1"/>
  <c r="W15" i="1"/>
  <c r="Y15" i="1"/>
  <c r="AA15" i="1" s="1"/>
  <c r="Z15" i="1"/>
  <c r="H17" i="1"/>
  <c r="E17" i="1" s="1"/>
  <c r="K18" i="1" l="1"/>
  <c r="O22" i="1" s="1"/>
  <c r="S23" i="1" s="1"/>
  <c r="W16" i="1"/>
  <c r="Y16" i="1"/>
  <c r="AA16" i="1" s="1"/>
  <c r="H18" i="1"/>
  <c r="E18" i="1" s="1"/>
  <c r="Z16" i="1"/>
  <c r="K19" i="1" l="1"/>
  <c r="O23" i="1" s="1"/>
  <c r="S24" i="1" s="1"/>
  <c r="H19" i="1"/>
  <c r="E19" i="1" s="1"/>
  <c r="W17" i="1"/>
  <c r="Y17" i="1"/>
  <c r="AA17" i="1" s="1"/>
  <c r="Z17" i="1"/>
  <c r="H20" i="1"/>
  <c r="E20" i="1" s="1"/>
  <c r="K21" i="1" l="1"/>
  <c r="O25" i="1" s="1"/>
  <c r="S26" i="1" s="1"/>
  <c r="K20" i="1"/>
  <c r="O24" i="1" s="1"/>
  <c r="S25" i="1" s="1"/>
  <c r="W18" i="1"/>
  <c r="Y18" i="1"/>
  <c r="AA18" i="1" s="1"/>
  <c r="H21" i="1"/>
  <c r="E21" i="1" s="1"/>
  <c r="Z18" i="1"/>
  <c r="K22" i="1" l="1"/>
  <c r="O26" i="1" s="1"/>
  <c r="S27" i="1" s="1"/>
  <c r="H22" i="1"/>
  <c r="E22" i="1" s="1"/>
  <c r="W19" i="1"/>
  <c r="Y19" i="1"/>
  <c r="AA19" i="1" s="1"/>
  <c r="Z19" i="1"/>
  <c r="H23" i="1"/>
  <c r="E23" i="1" s="1"/>
  <c r="K24" i="1" l="1"/>
  <c r="O28" i="1" s="1"/>
  <c r="S29" i="1" s="1"/>
  <c r="K23" i="1"/>
  <c r="O27" i="1" s="1"/>
  <c r="S28" i="1" s="1"/>
  <c r="W20" i="1"/>
  <c r="Y20" i="1"/>
  <c r="AA20" i="1" s="1"/>
  <c r="Z20" i="1"/>
  <c r="H24" i="1"/>
  <c r="E24" i="1" s="1"/>
  <c r="K25" i="1" l="1"/>
  <c r="O29" i="1" s="1"/>
  <c r="S30" i="1" s="1"/>
  <c r="W21" i="1"/>
  <c r="Y21" i="1"/>
  <c r="AA21" i="1" s="1"/>
  <c r="Z21" i="1"/>
  <c r="H25" i="1"/>
  <c r="E25" i="1" s="1"/>
  <c r="K26" i="1" l="1"/>
  <c r="O30" i="1" s="1"/>
  <c r="S31" i="1" s="1"/>
  <c r="Y22" i="1"/>
  <c r="AA22" i="1" s="1"/>
  <c r="W22" i="1"/>
  <c r="Z22" i="1"/>
  <c r="H26" i="1"/>
  <c r="E26" i="1" s="1"/>
  <c r="K27" i="1" l="1"/>
  <c r="O31" i="1" s="1"/>
  <c r="S32" i="1" s="1"/>
  <c r="Y23" i="1"/>
  <c r="AA23" i="1" s="1"/>
  <c r="W23" i="1"/>
  <c r="Z23" i="1"/>
  <c r="H27" i="1"/>
  <c r="E27" i="1" s="1"/>
  <c r="K28" i="1" l="1"/>
  <c r="O32" i="1" s="1"/>
  <c r="S33" i="1" s="1"/>
  <c r="Y24" i="1"/>
  <c r="AA24" i="1" s="1"/>
  <c r="W24" i="1"/>
  <c r="Z24" i="1"/>
  <c r="H28" i="1"/>
  <c r="E28" i="1" s="1"/>
  <c r="K29" i="1" l="1"/>
  <c r="O33" i="1" s="1"/>
  <c r="S34" i="1" s="1"/>
  <c r="Y25" i="1"/>
  <c r="AA25" i="1" s="1"/>
  <c r="W25" i="1"/>
  <c r="Z25" i="1"/>
  <c r="H29" i="1"/>
  <c r="E29" i="1" s="1"/>
  <c r="K30" i="1" l="1"/>
  <c r="O34" i="1" s="1"/>
  <c r="S35" i="1" s="1"/>
  <c r="Y26" i="1"/>
  <c r="AA26" i="1" s="1"/>
  <c r="W26" i="1"/>
  <c r="Z26" i="1"/>
  <c r="H30" i="1"/>
  <c r="E30" i="1" s="1"/>
  <c r="K31" i="1" l="1"/>
  <c r="O35" i="1" s="1"/>
  <c r="S36" i="1" s="1"/>
  <c r="Y27" i="1"/>
  <c r="AA27" i="1" s="1"/>
  <c r="W27" i="1"/>
  <c r="Z27" i="1"/>
  <c r="H31" i="1"/>
  <c r="E31" i="1" s="1"/>
  <c r="K32" i="1" l="1"/>
  <c r="O36" i="1" s="1"/>
  <c r="S37" i="1" s="1"/>
  <c r="Y28" i="1"/>
  <c r="AA28" i="1" s="1"/>
  <c r="W28" i="1"/>
  <c r="Z28" i="1"/>
  <c r="H32" i="1"/>
  <c r="E32" i="1" s="1"/>
  <c r="K33" i="1" l="1"/>
  <c r="O37" i="1" s="1"/>
  <c r="S38" i="1" s="1"/>
  <c r="Y29" i="1"/>
  <c r="AA29" i="1" s="1"/>
  <c r="W29" i="1"/>
  <c r="Z29" i="1"/>
  <c r="H33" i="1"/>
  <c r="E33" i="1" s="1"/>
  <c r="K34" i="1" l="1"/>
  <c r="O38" i="1" s="1"/>
  <c r="S39" i="1" s="1"/>
  <c r="Y30" i="1"/>
  <c r="AA30" i="1" s="1"/>
  <c r="W30" i="1"/>
  <c r="Z30" i="1"/>
  <c r="H34" i="1"/>
  <c r="E34" i="1" s="1"/>
  <c r="K35" i="1" l="1"/>
  <c r="O39" i="1" s="1"/>
  <c r="S40" i="1" s="1"/>
  <c r="Y31" i="1"/>
  <c r="AA31" i="1" s="1"/>
  <c r="W31" i="1"/>
  <c r="Z31" i="1"/>
  <c r="H35" i="1"/>
  <c r="E35" i="1" s="1"/>
  <c r="K36" i="1" l="1"/>
  <c r="O40" i="1" s="1"/>
  <c r="S41" i="1" s="1"/>
  <c r="Y32" i="1"/>
  <c r="AA32" i="1" s="1"/>
  <c r="W32" i="1"/>
  <c r="Z32" i="1"/>
  <c r="H36" i="1"/>
  <c r="E36" i="1" s="1"/>
  <c r="K37" i="1" l="1"/>
  <c r="O41" i="1" s="1"/>
  <c r="S42" i="1" s="1"/>
  <c r="Y33" i="1"/>
  <c r="AA33" i="1" s="1"/>
  <c r="W33" i="1"/>
  <c r="Z33" i="1"/>
  <c r="H37" i="1"/>
  <c r="E37" i="1" s="1"/>
  <c r="K38" i="1" l="1"/>
  <c r="O42" i="1" s="1"/>
  <c r="S43" i="1" s="1"/>
  <c r="Y34" i="1"/>
  <c r="AA34" i="1" s="1"/>
  <c r="W34" i="1"/>
  <c r="Z34" i="1"/>
  <c r="H38" i="1"/>
  <c r="E38" i="1" s="1"/>
  <c r="K39" i="1" l="1"/>
  <c r="O43" i="1" s="1"/>
  <c r="S44" i="1" s="1"/>
  <c r="Y35" i="1"/>
  <c r="AA35" i="1" s="1"/>
  <c r="W35" i="1"/>
  <c r="Z35" i="1"/>
  <c r="H39" i="1"/>
  <c r="E39" i="1" s="1"/>
  <c r="K40" i="1" l="1"/>
  <c r="O44" i="1" s="1"/>
  <c r="S45" i="1" s="1"/>
  <c r="Y36" i="1"/>
  <c r="AA36" i="1" s="1"/>
  <c r="W36" i="1"/>
  <c r="Z36" i="1"/>
  <c r="H40" i="1"/>
  <c r="E40" i="1" s="1"/>
  <c r="K41" i="1" l="1"/>
  <c r="O45" i="1" s="1"/>
  <c r="S46" i="1" s="1"/>
  <c r="Y37" i="1"/>
  <c r="AA37" i="1" s="1"/>
  <c r="W37" i="1"/>
  <c r="Z37" i="1"/>
  <c r="H41" i="1"/>
  <c r="E41" i="1" s="1"/>
  <c r="K42" i="1" l="1"/>
  <c r="O46" i="1" s="1"/>
  <c r="S47" i="1" s="1"/>
  <c r="Y38" i="1"/>
  <c r="AA38" i="1" s="1"/>
  <c r="W38" i="1"/>
  <c r="Z38" i="1"/>
  <c r="H42" i="1"/>
  <c r="E42" i="1" s="1"/>
  <c r="K43" i="1" l="1"/>
  <c r="O47" i="1" s="1"/>
  <c r="S48" i="1" s="1"/>
  <c r="Y39" i="1"/>
  <c r="AA39" i="1" s="1"/>
  <c r="W39" i="1"/>
  <c r="Z39" i="1"/>
  <c r="H43" i="1"/>
  <c r="E43" i="1" s="1"/>
  <c r="K44" i="1" l="1"/>
  <c r="O48" i="1" s="1"/>
  <c r="S49" i="1" s="1"/>
  <c r="Y40" i="1"/>
  <c r="AA40" i="1" s="1"/>
  <c r="W40" i="1"/>
  <c r="Z40" i="1"/>
  <c r="H44" i="1"/>
  <c r="E44" i="1" s="1"/>
  <c r="K45" i="1" l="1"/>
  <c r="O49" i="1" s="1"/>
  <c r="S50" i="1" s="1"/>
  <c r="Y41" i="1"/>
  <c r="AA41" i="1" s="1"/>
  <c r="W41" i="1"/>
  <c r="Z41" i="1"/>
  <c r="H45" i="1"/>
  <c r="E45" i="1" s="1"/>
  <c r="K46" i="1" l="1"/>
  <c r="O50" i="1" s="1"/>
  <c r="S51" i="1" s="1"/>
  <c r="Y42" i="1"/>
  <c r="AA42" i="1" s="1"/>
  <c r="W42" i="1"/>
  <c r="Z42" i="1"/>
  <c r="H46" i="1"/>
  <c r="E46" i="1" s="1"/>
  <c r="K47" i="1" l="1"/>
  <c r="O51" i="1" s="1"/>
  <c r="S52" i="1" s="1"/>
  <c r="Y43" i="1"/>
  <c r="AA43" i="1" s="1"/>
  <c r="W43" i="1"/>
  <c r="Z43" i="1"/>
  <c r="H47" i="1"/>
  <c r="E47" i="1" s="1"/>
  <c r="K48" i="1" l="1"/>
  <c r="O52" i="1" s="1"/>
  <c r="S53" i="1" s="1"/>
  <c r="Y44" i="1"/>
  <c r="AA44" i="1" s="1"/>
  <c r="W44" i="1"/>
  <c r="Z44" i="1"/>
  <c r="H48" i="1"/>
  <c r="E48" i="1" s="1"/>
  <c r="K49" i="1" l="1"/>
  <c r="O53" i="1" s="1"/>
  <c r="S54" i="1" s="1"/>
  <c r="Y45" i="1"/>
  <c r="AA45" i="1" s="1"/>
  <c r="W45" i="1"/>
  <c r="Z45" i="1"/>
  <c r="H49" i="1"/>
  <c r="E49" i="1" s="1"/>
  <c r="K50" i="1" l="1"/>
  <c r="O54" i="1" s="1"/>
  <c r="S55" i="1" s="1"/>
  <c r="Y46" i="1"/>
  <c r="AA46" i="1" s="1"/>
  <c r="W46" i="1"/>
  <c r="Z46" i="1"/>
  <c r="H50" i="1"/>
  <c r="E50" i="1" s="1"/>
  <c r="K51" i="1" l="1"/>
  <c r="O55" i="1" s="1"/>
  <c r="S56" i="1" s="1"/>
  <c r="Y47" i="1"/>
  <c r="AA47" i="1" s="1"/>
  <c r="W47" i="1"/>
  <c r="Z47" i="1"/>
  <c r="H51" i="1"/>
  <c r="E51" i="1" s="1"/>
  <c r="K52" i="1" l="1"/>
  <c r="O56" i="1" s="1"/>
  <c r="S57" i="1" s="1"/>
  <c r="Y48" i="1"/>
  <c r="AA48" i="1" s="1"/>
  <c r="W48" i="1"/>
  <c r="Z48" i="1"/>
  <c r="H52" i="1"/>
  <c r="E52" i="1" s="1"/>
  <c r="K53" i="1" l="1"/>
  <c r="O57" i="1" s="1"/>
  <c r="S58" i="1" s="1"/>
  <c r="Y49" i="1"/>
  <c r="AA49" i="1" s="1"/>
  <c r="W49" i="1"/>
  <c r="Z49" i="1"/>
  <c r="H53" i="1"/>
  <c r="E53" i="1" s="1"/>
  <c r="K54" i="1" l="1"/>
  <c r="O58" i="1" s="1"/>
  <c r="S59" i="1" s="1"/>
  <c r="Y50" i="1"/>
  <c r="AA50" i="1" s="1"/>
  <c r="W50" i="1"/>
  <c r="Z50" i="1"/>
  <c r="H54" i="1"/>
  <c r="E54" i="1" s="1"/>
  <c r="K55" i="1" l="1"/>
  <c r="O59" i="1" s="1"/>
  <c r="S60" i="1" s="1"/>
  <c r="Y51" i="1"/>
  <c r="AA51" i="1" s="1"/>
  <c r="W51" i="1"/>
  <c r="Z51" i="1"/>
  <c r="H55" i="1"/>
  <c r="E55" i="1" s="1"/>
  <c r="K56" i="1" l="1"/>
  <c r="O60" i="1" s="1"/>
  <c r="S61" i="1" s="1"/>
  <c r="Y52" i="1"/>
  <c r="AA52" i="1" s="1"/>
  <c r="W52" i="1"/>
  <c r="Z52" i="1"/>
  <c r="H56" i="1"/>
  <c r="E56" i="1" s="1"/>
  <c r="K57" i="1" l="1"/>
  <c r="O61" i="1" s="1"/>
  <c r="S62" i="1" s="1"/>
  <c r="Y53" i="1"/>
  <c r="AA53" i="1" s="1"/>
  <c r="W53" i="1"/>
  <c r="Z53" i="1"/>
  <c r="H57" i="1"/>
  <c r="E57" i="1" s="1"/>
  <c r="K58" i="1" l="1"/>
  <c r="O62" i="1" s="1"/>
  <c r="S63" i="1" s="1"/>
  <c r="Y54" i="1"/>
  <c r="AA54" i="1" s="1"/>
  <c r="W54" i="1"/>
  <c r="Z54" i="1"/>
  <c r="H58" i="1"/>
  <c r="E58" i="1" s="1"/>
  <c r="K59" i="1" l="1"/>
  <c r="O63" i="1" s="1"/>
  <c r="S64" i="1" s="1"/>
  <c r="Y55" i="1"/>
  <c r="AA55" i="1" s="1"/>
  <c r="W55" i="1"/>
  <c r="Z55" i="1"/>
  <c r="H59" i="1"/>
  <c r="E59" i="1" s="1"/>
  <c r="K60" i="1" l="1"/>
  <c r="O64" i="1" s="1"/>
  <c r="S65" i="1" s="1"/>
  <c r="Y56" i="1"/>
  <c r="AA56" i="1" s="1"/>
  <c r="W56" i="1"/>
  <c r="Z56" i="1"/>
  <c r="H60" i="1"/>
  <c r="E60" i="1" s="1"/>
  <c r="K61" i="1" l="1"/>
  <c r="O65" i="1" s="1"/>
  <c r="S66" i="1" s="1"/>
  <c r="Y57" i="1"/>
  <c r="AA57" i="1" s="1"/>
  <c r="W57" i="1"/>
  <c r="Z57" i="1"/>
  <c r="H61" i="1"/>
  <c r="E61" i="1" s="1"/>
  <c r="K62" i="1" l="1"/>
  <c r="O66" i="1" s="1"/>
  <c r="S67" i="1" s="1"/>
  <c r="Y58" i="1"/>
  <c r="AA58" i="1" s="1"/>
  <c r="W58" i="1"/>
  <c r="Z58" i="1"/>
  <c r="H62" i="1"/>
  <c r="E62" i="1" s="1"/>
  <c r="K63" i="1" l="1"/>
  <c r="O67" i="1" s="1"/>
  <c r="S68" i="1" s="1"/>
  <c r="Y59" i="1"/>
  <c r="AA59" i="1" s="1"/>
  <c r="W59" i="1"/>
  <c r="Z59" i="1"/>
  <c r="H63" i="1"/>
  <c r="E63" i="1" s="1"/>
  <c r="K64" i="1" l="1"/>
  <c r="O68" i="1" s="1"/>
  <c r="S69" i="1" s="1"/>
  <c r="Y60" i="1"/>
  <c r="AA60" i="1" s="1"/>
  <c r="W60" i="1"/>
  <c r="Z60" i="1"/>
  <c r="H64" i="1"/>
  <c r="E64" i="1" s="1"/>
  <c r="K65" i="1" l="1"/>
  <c r="O69" i="1" s="1"/>
  <c r="S70" i="1" s="1"/>
  <c r="Y61" i="1"/>
  <c r="AA61" i="1" s="1"/>
  <c r="W61" i="1"/>
  <c r="Z61" i="1"/>
  <c r="H65" i="1"/>
  <c r="E65" i="1" s="1"/>
  <c r="K66" i="1" l="1"/>
  <c r="O70" i="1" s="1"/>
  <c r="S71" i="1" s="1"/>
  <c r="Y62" i="1"/>
  <c r="AA62" i="1" s="1"/>
  <c r="W62" i="1"/>
  <c r="Z62" i="1"/>
  <c r="H66" i="1"/>
  <c r="E66" i="1" s="1"/>
  <c r="K67" i="1" l="1"/>
  <c r="O71" i="1" s="1"/>
  <c r="S72" i="1" s="1"/>
  <c r="Y63" i="1"/>
  <c r="AA63" i="1" s="1"/>
  <c r="W63" i="1"/>
  <c r="Z63" i="1"/>
  <c r="H67" i="1"/>
  <c r="E67" i="1" s="1"/>
  <c r="K68" i="1" l="1"/>
  <c r="O72" i="1" s="1"/>
  <c r="S73" i="1" s="1"/>
  <c r="Y64" i="1"/>
  <c r="AA64" i="1" s="1"/>
  <c r="W64" i="1"/>
  <c r="Z64" i="1"/>
  <c r="H68" i="1"/>
  <c r="E68" i="1" s="1"/>
  <c r="K69" i="1" l="1"/>
  <c r="O73" i="1" s="1"/>
  <c r="S74" i="1" s="1"/>
  <c r="Y65" i="1"/>
  <c r="AA65" i="1" s="1"/>
  <c r="W65" i="1"/>
  <c r="Z65" i="1"/>
  <c r="H69" i="1"/>
  <c r="E69" i="1" s="1"/>
  <c r="K70" i="1" l="1"/>
  <c r="O74" i="1" s="1"/>
  <c r="S75" i="1" s="1"/>
  <c r="Y66" i="1"/>
  <c r="AA66" i="1" s="1"/>
  <c r="W66" i="1"/>
  <c r="Z66" i="1"/>
  <c r="H70" i="1"/>
  <c r="E70" i="1" s="1"/>
  <c r="K71" i="1" l="1"/>
  <c r="O75" i="1" s="1"/>
  <c r="S76" i="1" s="1"/>
  <c r="Y67" i="1"/>
  <c r="AA67" i="1" s="1"/>
  <c r="W67" i="1"/>
  <c r="Z67" i="1"/>
  <c r="H71" i="1"/>
  <c r="E71" i="1" s="1"/>
  <c r="K72" i="1" l="1"/>
  <c r="O76" i="1" s="1"/>
  <c r="S77" i="1" s="1"/>
  <c r="Y68" i="1"/>
  <c r="AA68" i="1" s="1"/>
  <c r="W68" i="1"/>
  <c r="Z68" i="1"/>
  <c r="H72" i="1"/>
  <c r="E72" i="1" s="1"/>
  <c r="K73" i="1" l="1"/>
  <c r="O77" i="1" s="1"/>
  <c r="S78" i="1" s="1"/>
  <c r="Y69" i="1"/>
  <c r="AA69" i="1" s="1"/>
  <c r="W69" i="1"/>
  <c r="Z69" i="1"/>
  <c r="H73" i="1"/>
  <c r="E73" i="1" s="1"/>
  <c r="K74" i="1" l="1"/>
  <c r="O78" i="1" s="1"/>
  <c r="S79" i="1" s="1"/>
  <c r="Y70" i="1"/>
  <c r="AA70" i="1" s="1"/>
  <c r="W70" i="1"/>
  <c r="Z70" i="1"/>
  <c r="H74" i="1"/>
  <c r="E74" i="1" s="1"/>
  <c r="K75" i="1" l="1"/>
  <c r="O79" i="1" s="1"/>
  <c r="S80" i="1" s="1"/>
  <c r="Y71" i="1"/>
  <c r="AA71" i="1" s="1"/>
  <c r="W71" i="1"/>
  <c r="Z71" i="1"/>
  <c r="H75" i="1"/>
  <c r="E75" i="1" s="1"/>
  <c r="K76" i="1" l="1"/>
  <c r="O80" i="1" s="1"/>
  <c r="S81" i="1" s="1"/>
  <c r="Y72" i="1"/>
  <c r="AA72" i="1" s="1"/>
  <c r="W72" i="1"/>
  <c r="Z72" i="1"/>
  <c r="H76" i="1"/>
  <c r="E76" i="1" s="1"/>
  <c r="K77" i="1" l="1"/>
  <c r="O81" i="1" s="1"/>
  <c r="S82" i="1" s="1"/>
  <c r="Y73" i="1"/>
  <c r="AA73" i="1" s="1"/>
  <c r="W73" i="1"/>
  <c r="Z73" i="1"/>
  <c r="H77" i="1"/>
  <c r="E77" i="1" s="1"/>
  <c r="K78" i="1" l="1"/>
  <c r="O82" i="1" s="1"/>
  <c r="S83" i="1" s="1"/>
  <c r="Y74" i="1"/>
  <c r="AA74" i="1" s="1"/>
  <c r="W74" i="1"/>
  <c r="Z74" i="1"/>
  <c r="H78" i="1"/>
  <c r="E78" i="1" s="1"/>
  <c r="K79" i="1" l="1"/>
  <c r="O83" i="1" s="1"/>
  <c r="S84" i="1" s="1"/>
  <c r="Y75" i="1"/>
  <c r="AA75" i="1" s="1"/>
  <c r="W75" i="1"/>
  <c r="Z75" i="1"/>
  <c r="H79" i="1"/>
  <c r="E79" i="1" s="1"/>
  <c r="K80" i="1" l="1"/>
  <c r="O84" i="1" s="1"/>
  <c r="S85" i="1" s="1"/>
  <c r="Y76" i="1"/>
  <c r="AA76" i="1" s="1"/>
  <c r="W76" i="1"/>
  <c r="Z76" i="1"/>
  <c r="H80" i="1"/>
  <c r="E80" i="1" s="1"/>
  <c r="K81" i="1" l="1"/>
  <c r="O85" i="1" s="1"/>
  <c r="S86" i="1" s="1"/>
  <c r="Y77" i="1"/>
  <c r="AA77" i="1" s="1"/>
  <c r="W77" i="1"/>
  <c r="Z77" i="1"/>
  <c r="H81" i="1"/>
  <c r="E81" i="1" s="1"/>
  <c r="K82" i="1" l="1"/>
  <c r="O86" i="1" s="1"/>
  <c r="S87" i="1" s="1"/>
  <c r="Y78" i="1"/>
  <c r="AA78" i="1" s="1"/>
  <c r="W78" i="1"/>
  <c r="Z78" i="1"/>
  <c r="H82" i="1"/>
  <c r="E82" i="1" s="1"/>
  <c r="K83" i="1" l="1"/>
  <c r="O87" i="1" s="1"/>
  <c r="S88" i="1" s="1"/>
  <c r="Y79" i="1"/>
  <c r="AA79" i="1" s="1"/>
  <c r="W79" i="1"/>
  <c r="Z79" i="1"/>
  <c r="H83" i="1"/>
  <c r="E83" i="1" s="1"/>
  <c r="K84" i="1" l="1"/>
  <c r="O88" i="1" s="1"/>
  <c r="S89" i="1" s="1"/>
  <c r="Y80" i="1"/>
  <c r="AA80" i="1" s="1"/>
  <c r="W80" i="1"/>
  <c r="Z80" i="1"/>
  <c r="H84" i="1"/>
  <c r="E84" i="1" s="1"/>
  <c r="K85" i="1" l="1"/>
  <c r="O89" i="1" s="1"/>
  <c r="S90" i="1" s="1"/>
  <c r="Y81" i="1"/>
  <c r="AA81" i="1" s="1"/>
  <c r="W81" i="1"/>
  <c r="Z81" i="1"/>
  <c r="H85" i="1"/>
  <c r="E85" i="1" s="1"/>
  <c r="K86" i="1" l="1"/>
  <c r="O90" i="1" s="1"/>
  <c r="S91" i="1" s="1"/>
  <c r="Y82" i="1"/>
  <c r="AA82" i="1" s="1"/>
  <c r="W82" i="1"/>
  <c r="Z82" i="1"/>
  <c r="H86" i="1"/>
  <c r="E86" i="1" s="1"/>
  <c r="K87" i="1" l="1"/>
  <c r="O91" i="1" s="1"/>
  <c r="S92" i="1" s="1"/>
  <c r="Y83" i="1"/>
  <c r="AA83" i="1" s="1"/>
  <c r="W83" i="1"/>
  <c r="Z83" i="1"/>
  <c r="H87" i="1"/>
  <c r="E87" i="1" s="1"/>
  <c r="K88" i="1" l="1"/>
  <c r="O92" i="1" s="1"/>
  <c r="S93" i="1" s="1"/>
  <c r="Y84" i="1"/>
  <c r="AA84" i="1" s="1"/>
  <c r="W84" i="1"/>
  <c r="Z84" i="1"/>
  <c r="H88" i="1"/>
  <c r="E88" i="1" s="1"/>
  <c r="K89" i="1" l="1"/>
  <c r="O93" i="1" s="1"/>
  <c r="S94" i="1" s="1"/>
  <c r="Y85" i="1"/>
  <c r="AA85" i="1" s="1"/>
  <c r="W85" i="1"/>
  <c r="Z85" i="1"/>
  <c r="H89" i="1"/>
  <c r="E89" i="1" s="1"/>
  <c r="K90" i="1" l="1"/>
  <c r="O94" i="1" s="1"/>
  <c r="S95" i="1" s="1"/>
  <c r="Y86" i="1"/>
  <c r="AA86" i="1" s="1"/>
  <c r="W86" i="1"/>
  <c r="Z86" i="1"/>
  <c r="H90" i="1"/>
  <c r="E90" i="1" s="1"/>
  <c r="K91" i="1" l="1"/>
  <c r="O95" i="1" s="1"/>
  <c r="S96" i="1" s="1"/>
  <c r="Y87" i="1"/>
  <c r="AA87" i="1" s="1"/>
  <c r="W87" i="1"/>
  <c r="Z87" i="1"/>
  <c r="H91" i="1"/>
  <c r="E91" i="1" s="1"/>
  <c r="K92" i="1" l="1"/>
  <c r="O96" i="1" s="1"/>
  <c r="S97" i="1" s="1"/>
  <c r="Y88" i="1"/>
  <c r="AA88" i="1" s="1"/>
  <c r="W88" i="1"/>
  <c r="Z88" i="1"/>
  <c r="H92" i="1"/>
  <c r="E92" i="1" s="1"/>
  <c r="K93" i="1" l="1"/>
  <c r="O97" i="1" s="1"/>
  <c r="S98" i="1" s="1"/>
  <c r="Y89" i="1"/>
  <c r="AA89" i="1" s="1"/>
  <c r="W89" i="1"/>
  <c r="Z89" i="1"/>
  <c r="H93" i="1"/>
  <c r="E93" i="1" s="1"/>
  <c r="K94" i="1" l="1"/>
  <c r="O98" i="1" s="1"/>
  <c r="S99" i="1" s="1"/>
  <c r="Y90" i="1"/>
  <c r="AA90" i="1" s="1"/>
  <c r="W90" i="1"/>
  <c r="Z90" i="1"/>
  <c r="H94" i="1"/>
  <c r="E94" i="1" s="1"/>
  <c r="K95" i="1" l="1"/>
  <c r="O99" i="1" s="1"/>
  <c r="S100" i="1" s="1"/>
  <c r="Y91" i="1"/>
  <c r="AA91" i="1" s="1"/>
  <c r="W91" i="1"/>
  <c r="Z91" i="1"/>
  <c r="H95" i="1"/>
  <c r="E95" i="1" s="1"/>
  <c r="K96" i="1" l="1"/>
  <c r="O100" i="1" s="1"/>
  <c r="S101" i="1" s="1"/>
  <c r="Y92" i="1"/>
  <c r="AA92" i="1" s="1"/>
  <c r="W92" i="1"/>
  <c r="Z92" i="1"/>
  <c r="H96" i="1"/>
  <c r="E96" i="1" s="1"/>
  <c r="K97" i="1" l="1"/>
  <c r="O101" i="1" s="1"/>
  <c r="S102" i="1" s="1"/>
  <c r="Y93" i="1"/>
  <c r="AA93" i="1" s="1"/>
  <c r="W93" i="1"/>
  <c r="Z93" i="1"/>
  <c r="H97" i="1"/>
  <c r="E97" i="1" s="1"/>
  <c r="K98" i="1" l="1"/>
  <c r="O102" i="1" s="1"/>
  <c r="S103" i="1" s="1"/>
  <c r="Y94" i="1"/>
  <c r="AA94" i="1" s="1"/>
  <c r="W94" i="1"/>
  <c r="Z94" i="1"/>
  <c r="H98" i="1"/>
  <c r="E98" i="1" s="1"/>
  <c r="K99" i="1" l="1"/>
  <c r="O103" i="1" s="1"/>
  <c r="S104" i="1" s="1"/>
  <c r="Y95" i="1"/>
  <c r="AA95" i="1" s="1"/>
  <c r="W95" i="1"/>
  <c r="Z95" i="1"/>
  <c r="H99" i="1"/>
  <c r="E99" i="1" s="1"/>
  <c r="K100" i="1" l="1"/>
  <c r="O104" i="1" s="1"/>
  <c r="S105" i="1" s="1"/>
  <c r="Y96" i="1"/>
  <c r="AA96" i="1" s="1"/>
  <c r="W96" i="1"/>
  <c r="Z96" i="1"/>
  <c r="H100" i="1"/>
  <c r="E100" i="1" s="1"/>
  <c r="K101" i="1" l="1"/>
  <c r="O105" i="1" s="1"/>
  <c r="S106" i="1" s="1"/>
  <c r="Y97" i="1"/>
  <c r="AA97" i="1" s="1"/>
  <c r="W97" i="1"/>
  <c r="Z97" i="1"/>
  <c r="H101" i="1"/>
  <c r="E101" i="1" s="1"/>
  <c r="K102" i="1" l="1"/>
  <c r="O106" i="1" s="1"/>
  <c r="S107" i="1" s="1"/>
  <c r="Y98" i="1"/>
  <c r="AA98" i="1" s="1"/>
  <c r="W98" i="1"/>
  <c r="Z98" i="1"/>
  <c r="H102" i="1"/>
  <c r="E102" i="1" s="1"/>
  <c r="K103" i="1" l="1"/>
  <c r="O107" i="1" s="1"/>
  <c r="S108" i="1" s="1"/>
  <c r="Y99" i="1"/>
  <c r="AA99" i="1" s="1"/>
  <c r="W99" i="1"/>
  <c r="Z99" i="1"/>
  <c r="H103" i="1"/>
  <c r="E103" i="1" s="1"/>
  <c r="K104" i="1" l="1"/>
  <c r="O108" i="1" s="1"/>
  <c r="S109" i="1" s="1"/>
  <c r="Y100" i="1"/>
  <c r="AA100" i="1" s="1"/>
  <c r="W100" i="1"/>
  <c r="Z100" i="1"/>
  <c r="H104" i="1"/>
  <c r="E104" i="1" s="1"/>
  <c r="K105" i="1" l="1"/>
  <c r="O109" i="1" s="1"/>
  <c r="S110" i="1" s="1"/>
  <c r="Y101" i="1"/>
  <c r="AA101" i="1" s="1"/>
  <c r="W101" i="1"/>
  <c r="Z101" i="1"/>
  <c r="H105" i="1"/>
  <c r="E105" i="1" s="1"/>
  <c r="K106" i="1" l="1"/>
  <c r="O110" i="1" s="1"/>
  <c r="S111" i="1" s="1"/>
  <c r="Y102" i="1"/>
  <c r="AA102" i="1" s="1"/>
  <c r="W102" i="1"/>
  <c r="Z102" i="1"/>
  <c r="H106" i="1"/>
  <c r="E106" i="1" s="1"/>
  <c r="K107" i="1" l="1"/>
  <c r="O111" i="1" s="1"/>
  <c r="S112" i="1" s="1"/>
  <c r="Y103" i="1"/>
  <c r="AA103" i="1" s="1"/>
  <c r="W103" i="1"/>
  <c r="Z103" i="1"/>
  <c r="H107" i="1"/>
  <c r="E107" i="1" s="1"/>
  <c r="K108" i="1" l="1"/>
  <c r="O112" i="1" s="1"/>
  <c r="S113" i="1" s="1"/>
  <c r="Y104" i="1"/>
  <c r="AA104" i="1" s="1"/>
  <c r="W104" i="1"/>
  <c r="Z104" i="1"/>
  <c r="H108" i="1"/>
  <c r="E108" i="1" s="1"/>
  <c r="K109" i="1" l="1"/>
  <c r="O113" i="1" s="1"/>
  <c r="S114" i="1" s="1"/>
  <c r="Y105" i="1"/>
  <c r="AA105" i="1" s="1"/>
  <c r="W105" i="1"/>
  <c r="Z105" i="1"/>
  <c r="H109" i="1"/>
  <c r="E109" i="1" s="1"/>
  <c r="K110" i="1" l="1"/>
  <c r="O114" i="1" s="1"/>
  <c r="S115" i="1" s="1"/>
  <c r="Y106" i="1"/>
  <c r="AA106" i="1" s="1"/>
  <c r="W106" i="1"/>
  <c r="Z106" i="1"/>
  <c r="H110" i="1"/>
  <c r="E110" i="1" s="1"/>
  <c r="K111" i="1" l="1"/>
  <c r="O115" i="1" s="1"/>
  <c r="S116" i="1" s="1"/>
  <c r="Y107" i="1"/>
  <c r="AA107" i="1" s="1"/>
  <c r="W107" i="1"/>
  <c r="Z107" i="1"/>
  <c r="H111" i="1"/>
  <c r="E111" i="1" s="1"/>
  <c r="K112" i="1" l="1"/>
  <c r="O116" i="1" s="1"/>
  <c r="S117" i="1" s="1"/>
  <c r="Y108" i="1"/>
  <c r="AA108" i="1" s="1"/>
  <c r="W108" i="1"/>
  <c r="Z108" i="1"/>
  <c r="H112" i="1"/>
  <c r="E112" i="1" s="1"/>
  <c r="K113" i="1" l="1"/>
  <c r="O117" i="1" s="1"/>
  <c r="S118" i="1" s="1"/>
  <c r="Y109" i="1"/>
  <c r="AA109" i="1" s="1"/>
  <c r="W109" i="1"/>
  <c r="Z109" i="1"/>
  <c r="H113" i="1"/>
  <c r="E113" i="1" s="1"/>
  <c r="K114" i="1" l="1"/>
  <c r="O118" i="1" s="1"/>
  <c r="S119" i="1" s="1"/>
  <c r="Y110" i="1"/>
  <c r="AA110" i="1" s="1"/>
  <c r="W110" i="1"/>
  <c r="Z110" i="1"/>
  <c r="H114" i="1"/>
  <c r="E114" i="1" s="1"/>
  <c r="K115" i="1" l="1"/>
  <c r="O119" i="1" s="1"/>
  <c r="S120" i="1" s="1"/>
  <c r="Y111" i="1"/>
  <c r="AA111" i="1" s="1"/>
  <c r="W111" i="1"/>
  <c r="Z111" i="1"/>
  <c r="H115" i="1"/>
  <c r="E115" i="1" s="1"/>
  <c r="K116" i="1" l="1"/>
  <c r="O120" i="1" s="1"/>
  <c r="S121" i="1" s="1"/>
  <c r="Y112" i="1"/>
  <c r="AA112" i="1" s="1"/>
  <c r="W112" i="1"/>
  <c r="Z112" i="1"/>
  <c r="H116" i="1"/>
  <c r="E116" i="1" s="1"/>
  <c r="K117" i="1" l="1"/>
  <c r="O121" i="1" s="1"/>
  <c r="S122" i="1" s="1"/>
  <c r="Y113" i="1"/>
  <c r="AA113" i="1" s="1"/>
  <c r="W113" i="1"/>
  <c r="Z113" i="1"/>
  <c r="H117" i="1"/>
  <c r="E117" i="1" s="1"/>
  <c r="K118" i="1" l="1"/>
  <c r="O122" i="1" s="1"/>
  <c r="S123" i="1" s="1"/>
  <c r="Y114" i="1"/>
  <c r="AA114" i="1" s="1"/>
  <c r="W114" i="1"/>
  <c r="Z114" i="1"/>
  <c r="H118" i="1"/>
  <c r="E118" i="1" s="1"/>
  <c r="K119" i="1" l="1"/>
  <c r="O123" i="1" s="1"/>
  <c r="S124" i="1" s="1"/>
  <c r="Y115" i="1"/>
  <c r="AA115" i="1" s="1"/>
  <c r="W115" i="1"/>
  <c r="Z115" i="1"/>
  <c r="H119" i="1"/>
  <c r="E119" i="1" s="1"/>
  <c r="K120" i="1" l="1"/>
  <c r="O124" i="1" s="1"/>
  <c r="S125" i="1" s="1"/>
  <c r="Y116" i="1"/>
  <c r="AA116" i="1" s="1"/>
  <c r="W116" i="1"/>
  <c r="Z116" i="1"/>
  <c r="H120" i="1"/>
  <c r="E120" i="1" s="1"/>
  <c r="K121" i="1" l="1"/>
  <c r="O125" i="1" s="1"/>
  <c r="S126" i="1" s="1"/>
  <c r="Y117" i="1"/>
  <c r="AA117" i="1" s="1"/>
  <c r="W117" i="1"/>
  <c r="Z117" i="1"/>
  <c r="H121" i="1"/>
  <c r="E121" i="1" s="1"/>
  <c r="K122" i="1" l="1"/>
  <c r="O126" i="1" s="1"/>
  <c r="S127" i="1" s="1"/>
  <c r="Y118" i="1"/>
  <c r="AA118" i="1" s="1"/>
  <c r="W118" i="1"/>
  <c r="Z118" i="1"/>
  <c r="H122" i="1"/>
  <c r="E122" i="1" s="1"/>
  <c r="K123" i="1" l="1"/>
  <c r="O127" i="1" s="1"/>
  <c r="S128" i="1" s="1"/>
  <c r="Y119" i="1"/>
  <c r="AA119" i="1" s="1"/>
  <c r="W119" i="1"/>
  <c r="Z119" i="1"/>
  <c r="H123" i="1"/>
  <c r="E123" i="1" s="1"/>
  <c r="K124" i="1" l="1"/>
  <c r="O128" i="1" s="1"/>
  <c r="S129" i="1" s="1"/>
  <c r="Y120" i="1"/>
  <c r="AA120" i="1" s="1"/>
  <c r="W120" i="1"/>
  <c r="Z120" i="1"/>
  <c r="H124" i="1"/>
  <c r="E124" i="1" s="1"/>
  <c r="K125" i="1" l="1"/>
  <c r="O129" i="1" s="1"/>
  <c r="S130" i="1" s="1"/>
  <c r="Y121" i="1"/>
  <c r="AA121" i="1" s="1"/>
  <c r="W121" i="1"/>
  <c r="Z121" i="1"/>
  <c r="H125" i="1"/>
  <c r="E125" i="1" s="1"/>
  <c r="K126" i="1" l="1"/>
  <c r="O130" i="1" s="1"/>
  <c r="S131" i="1" s="1"/>
  <c r="Y122" i="1"/>
  <c r="AA122" i="1" s="1"/>
  <c r="W122" i="1"/>
  <c r="Z122" i="1"/>
  <c r="H126" i="1"/>
  <c r="E126" i="1" s="1"/>
  <c r="K127" i="1" l="1"/>
  <c r="O131" i="1" s="1"/>
  <c r="S132" i="1" s="1"/>
  <c r="Y123" i="1"/>
  <c r="AA123" i="1" s="1"/>
  <c r="W123" i="1"/>
  <c r="Z123" i="1"/>
  <c r="H127" i="1"/>
  <c r="E127" i="1" s="1"/>
  <c r="K128" i="1" l="1"/>
  <c r="O132" i="1" s="1"/>
  <c r="S133" i="1" s="1"/>
  <c r="Y124" i="1"/>
  <c r="AA124" i="1" s="1"/>
  <c r="W124" i="1"/>
  <c r="Z124" i="1"/>
  <c r="H128" i="1"/>
  <c r="E128" i="1" s="1"/>
  <c r="K129" i="1" l="1"/>
  <c r="O133" i="1" s="1"/>
  <c r="S134" i="1" s="1"/>
  <c r="Y125" i="1"/>
  <c r="AA125" i="1" s="1"/>
  <c r="W125" i="1"/>
  <c r="Z125" i="1"/>
  <c r="H129" i="1"/>
  <c r="E129" i="1" s="1"/>
  <c r="K130" i="1" l="1"/>
  <c r="O134" i="1" s="1"/>
  <c r="S135" i="1" s="1"/>
  <c r="Y126" i="1"/>
  <c r="AA126" i="1" s="1"/>
  <c r="W126" i="1"/>
  <c r="Z126" i="1"/>
  <c r="H130" i="1"/>
  <c r="E130" i="1" s="1"/>
  <c r="K131" i="1" l="1"/>
  <c r="O135" i="1" s="1"/>
  <c r="S136" i="1" s="1"/>
  <c r="Y127" i="1"/>
  <c r="AA127" i="1" s="1"/>
  <c r="W127" i="1"/>
  <c r="Z127" i="1"/>
  <c r="H131" i="1"/>
  <c r="E131" i="1" s="1"/>
  <c r="K132" i="1" l="1"/>
  <c r="O136" i="1" s="1"/>
  <c r="S137" i="1" s="1"/>
  <c r="Y128" i="1"/>
  <c r="AA128" i="1" s="1"/>
  <c r="W128" i="1"/>
  <c r="Z128" i="1"/>
  <c r="H132" i="1"/>
  <c r="E132" i="1" s="1"/>
  <c r="K133" i="1" l="1"/>
  <c r="O137" i="1" s="1"/>
  <c r="S138" i="1" s="1"/>
  <c r="Y129" i="1"/>
  <c r="AA129" i="1" s="1"/>
  <c r="W129" i="1"/>
  <c r="Z129" i="1"/>
  <c r="H133" i="1"/>
  <c r="E133" i="1" s="1"/>
  <c r="K134" i="1" l="1"/>
  <c r="O138" i="1" s="1"/>
  <c r="S139" i="1" s="1"/>
  <c r="Y130" i="1"/>
  <c r="AA130" i="1" s="1"/>
  <c r="W130" i="1"/>
  <c r="Z130" i="1"/>
  <c r="H134" i="1"/>
  <c r="E134" i="1" s="1"/>
  <c r="K135" i="1" l="1"/>
  <c r="O139" i="1" s="1"/>
  <c r="S140" i="1" s="1"/>
  <c r="Y131" i="1"/>
  <c r="AA131" i="1" s="1"/>
  <c r="W131" i="1"/>
  <c r="Z131" i="1"/>
  <c r="H135" i="1"/>
  <c r="E135" i="1" s="1"/>
  <c r="K136" i="1" l="1"/>
  <c r="O140" i="1" s="1"/>
  <c r="S141" i="1" s="1"/>
  <c r="Y132" i="1"/>
  <c r="AA132" i="1" s="1"/>
  <c r="W132" i="1"/>
  <c r="Z132" i="1"/>
  <c r="H136" i="1"/>
  <c r="E136" i="1" s="1"/>
  <c r="K137" i="1" l="1"/>
  <c r="O141" i="1" s="1"/>
  <c r="S142" i="1" s="1"/>
  <c r="Y133" i="1"/>
  <c r="AA133" i="1" s="1"/>
  <c r="W133" i="1"/>
  <c r="Z133" i="1"/>
  <c r="H137" i="1"/>
  <c r="E137" i="1" s="1"/>
  <c r="K138" i="1" l="1"/>
  <c r="O142" i="1" s="1"/>
  <c r="S143" i="1" s="1"/>
  <c r="Y134" i="1"/>
  <c r="AA134" i="1" s="1"/>
  <c r="W134" i="1"/>
  <c r="Z134" i="1"/>
  <c r="H138" i="1"/>
  <c r="E138" i="1" s="1"/>
  <c r="K139" i="1" l="1"/>
  <c r="O143" i="1" s="1"/>
  <c r="S144" i="1" s="1"/>
  <c r="Y135" i="1"/>
  <c r="AA135" i="1" s="1"/>
  <c r="W135" i="1"/>
  <c r="Z135" i="1"/>
  <c r="H139" i="1"/>
  <c r="E139" i="1" s="1"/>
  <c r="K140" i="1" l="1"/>
  <c r="O144" i="1" s="1"/>
  <c r="S145" i="1" s="1"/>
  <c r="Y136" i="1"/>
  <c r="AA136" i="1" s="1"/>
  <c r="W136" i="1"/>
  <c r="Z136" i="1"/>
  <c r="H140" i="1"/>
  <c r="E140" i="1" s="1"/>
  <c r="K141" i="1" l="1"/>
  <c r="O145" i="1" s="1"/>
  <c r="S146" i="1" s="1"/>
  <c r="Y137" i="1"/>
  <c r="AA137" i="1" s="1"/>
  <c r="W137" i="1"/>
  <c r="Z137" i="1"/>
  <c r="H141" i="1"/>
  <c r="E141" i="1" s="1"/>
  <c r="K142" i="1" l="1"/>
  <c r="O146" i="1" s="1"/>
  <c r="S147" i="1" s="1"/>
  <c r="Y138" i="1"/>
  <c r="AA138" i="1" s="1"/>
  <c r="W138" i="1"/>
  <c r="Z138" i="1"/>
  <c r="H142" i="1"/>
  <c r="E142" i="1" s="1"/>
  <c r="K143" i="1" l="1"/>
  <c r="O147" i="1" s="1"/>
  <c r="S148" i="1" s="1"/>
  <c r="Y139" i="1"/>
  <c r="AA139" i="1" s="1"/>
  <c r="W139" i="1"/>
  <c r="Z139" i="1"/>
  <c r="H143" i="1"/>
  <c r="E143" i="1" s="1"/>
  <c r="K144" i="1" l="1"/>
  <c r="O148" i="1" s="1"/>
  <c r="S149" i="1" s="1"/>
  <c r="Y140" i="1"/>
  <c r="AA140" i="1" s="1"/>
  <c r="W140" i="1"/>
  <c r="Z140" i="1"/>
  <c r="H144" i="1"/>
  <c r="E144" i="1" s="1"/>
  <c r="K145" i="1" l="1"/>
  <c r="O149" i="1" s="1"/>
  <c r="S150" i="1" s="1"/>
  <c r="Y141" i="1"/>
  <c r="AA141" i="1" s="1"/>
  <c r="W141" i="1"/>
  <c r="Z141" i="1"/>
  <c r="H145" i="1"/>
  <c r="E145" i="1" s="1"/>
  <c r="K146" i="1" l="1"/>
  <c r="O150" i="1" s="1"/>
  <c r="S151" i="1" s="1"/>
  <c r="Y142" i="1"/>
  <c r="AA142" i="1" s="1"/>
  <c r="W142" i="1"/>
  <c r="Z142" i="1"/>
  <c r="H146" i="1"/>
  <c r="E146" i="1" s="1"/>
  <c r="K147" i="1" l="1"/>
  <c r="O151" i="1" s="1"/>
  <c r="S152" i="1" s="1"/>
  <c r="Y143" i="1"/>
  <c r="AA143" i="1" s="1"/>
  <c r="W143" i="1"/>
  <c r="Z143" i="1"/>
  <c r="H147" i="1"/>
  <c r="E147" i="1" s="1"/>
  <c r="K148" i="1" l="1"/>
  <c r="O152" i="1" s="1"/>
  <c r="S153" i="1" s="1"/>
  <c r="Y144" i="1"/>
  <c r="AA144" i="1" s="1"/>
  <c r="W144" i="1"/>
  <c r="Z144" i="1"/>
  <c r="H148" i="1"/>
  <c r="E148" i="1" s="1"/>
  <c r="K149" i="1" l="1"/>
  <c r="O153" i="1" s="1"/>
  <c r="S154" i="1" s="1"/>
  <c r="Y145" i="1"/>
  <c r="AA145" i="1" s="1"/>
  <c r="W145" i="1"/>
  <c r="Z145" i="1"/>
  <c r="H149" i="1"/>
  <c r="E149" i="1" s="1"/>
  <c r="K150" i="1" l="1"/>
  <c r="O154" i="1" s="1"/>
  <c r="S155" i="1" s="1"/>
  <c r="Y146" i="1"/>
  <c r="AA146" i="1" s="1"/>
  <c r="W146" i="1"/>
  <c r="Z146" i="1"/>
  <c r="H150" i="1"/>
  <c r="E150" i="1" s="1"/>
  <c r="K151" i="1" l="1"/>
  <c r="O155" i="1" s="1"/>
  <c r="S156" i="1" s="1"/>
  <c r="Y147" i="1"/>
  <c r="AA147" i="1" s="1"/>
  <c r="W147" i="1"/>
  <c r="Z147" i="1"/>
  <c r="H151" i="1"/>
  <c r="E151" i="1" s="1"/>
  <c r="K152" i="1" l="1"/>
  <c r="O156" i="1" s="1"/>
  <c r="S157" i="1" s="1"/>
  <c r="Y148" i="1"/>
  <c r="AA148" i="1" s="1"/>
  <c r="W148" i="1"/>
  <c r="Z148" i="1"/>
  <c r="H152" i="1"/>
  <c r="E152" i="1" s="1"/>
  <c r="K153" i="1" l="1"/>
  <c r="O157" i="1" s="1"/>
  <c r="S158" i="1" s="1"/>
  <c r="Y149" i="1"/>
  <c r="AA149" i="1" s="1"/>
  <c r="W149" i="1"/>
  <c r="Z149" i="1"/>
  <c r="H153" i="1"/>
  <c r="E153" i="1" s="1"/>
  <c r="K154" i="1" l="1"/>
  <c r="O158" i="1" s="1"/>
  <c r="S159" i="1" s="1"/>
  <c r="Y150" i="1"/>
  <c r="AA150" i="1" s="1"/>
  <c r="W150" i="1"/>
  <c r="Z150" i="1"/>
  <c r="H154" i="1"/>
  <c r="E154" i="1" s="1"/>
  <c r="K155" i="1" l="1"/>
  <c r="O159" i="1" s="1"/>
  <c r="S160" i="1" s="1"/>
  <c r="Y151" i="1"/>
  <c r="AA151" i="1" s="1"/>
  <c r="W151" i="1"/>
  <c r="Z151" i="1"/>
  <c r="H155" i="1"/>
  <c r="E155" i="1" s="1"/>
  <c r="K156" i="1" l="1"/>
  <c r="O160" i="1" s="1"/>
  <c r="S161" i="1" s="1"/>
  <c r="Y152" i="1"/>
  <c r="AA152" i="1" s="1"/>
  <c r="W152" i="1"/>
  <c r="Z152" i="1"/>
  <c r="H156" i="1"/>
  <c r="E156" i="1" s="1"/>
  <c r="K157" i="1" l="1"/>
  <c r="O161" i="1" s="1"/>
  <c r="S162" i="1" s="1"/>
  <c r="Y153" i="1"/>
  <c r="AA153" i="1" s="1"/>
  <c r="W153" i="1"/>
  <c r="Z153" i="1"/>
  <c r="H157" i="1"/>
  <c r="E157" i="1" s="1"/>
  <c r="K158" i="1" l="1"/>
  <c r="O162" i="1" s="1"/>
  <c r="S163" i="1" s="1"/>
  <c r="Y154" i="1"/>
  <c r="AA154" i="1" s="1"/>
  <c r="W154" i="1"/>
  <c r="Z154" i="1"/>
  <c r="H158" i="1"/>
  <c r="E158" i="1" s="1"/>
  <c r="K159" i="1" l="1"/>
  <c r="O163" i="1" s="1"/>
  <c r="S164" i="1" s="1"/>
  <c r="Y155" i="1"/>
  <c r="AA155" i="1" s="1"/>
  <c r="W155" i="1"/>
  <c r="Z155" i="1"/>
  <c r="H159" i="1"/>
  <c r="E159" i="1" s="1"/>
  <c r="K160" i="1" l="1"/>
  <c r="O164" i="1" s="1"/>
  <c r="S165" i="1" s="1"/>
  <c r="AE46" i="1" s="1"/>
  <c r="Y156" i="1"/>
  <c r="AA156" i="1" s="1"/>
  <c r="W156" i="1"/>
  <c r="Z156" i="1"/>
  <c r="H160" i="1"/>
  <c r="E160" i="1" s="1"/>
  <c r="K161" i="1" l="1"/>
  <c r="O165" i="1" s="1"/>
  <c r="Y157" i="1"/>
  <c r="AA157" i="1" s="1"/>
  <c r="W157" i="1"/>
  <c r="Z157" i="1"/>
  <c r="H161" i="1"/>
  <c r="E161" i="1" s="1"/>
  <c r="K162" i="1" l="1"/>
  <c r="Y158" i="1"/>
  <c r="AA158" i="1" s="1"/>
  <c r="W158" i="1"/>
  <c r="Z158" i="1"/>
  <c r="H162" i="1"/>
  <c r="E162" i="1" s="1"/>
  <c r="K163" i="1" l="1"/>
  <c r="Y159" i="1"/>
  <c r="AA159" i="1" s="1"/>
  <c r="W159" i="1"/>
  <c r="Z159" i="1"/>
  <c r="H163" i="1"/>
  <c r="E163" i="1" s="1"/>
  <c r="K164" i="1" l="1"/>
  <c r="Y160" i="1"/>
  <c r="AA160" i="1" s="1"/>
  <c r="W160" i="1"/>
  <c r="Z160" i="1"/>
  <c r="H164" i="1"/>
  <c r="E164" i="1" s="1"/>
  <c r="K165" i="1" l="1"/>
  <c r="Y161" i="1"/>
  <c r="AA161" i="1" s="1"/>
  <c r="W161" i="1"/>
  <c r="Z161" i="1"/>
  <c r="H165" i="1"/>
  <c r="E165" i="1" s="1"/>
  <c r="Y162" i="1" l="1"/>
  <c r="AA162" i="1" s="1"/>
  <c r="W162" i="1"/>
  <c r="Z162" i="1"/>
  <c r="AD6" i="1"/>
  <c r="Y163" i="1" l="1"/>
  <c r="AA163" i="1" s="1"/>
  <c r="W163" i="1"/>
  <c r="Z163" i="1"/>
  <c r="Y164" i="1" l="1"/>
  <c r="AA164" i="1" s="1"/>
  <c r="W164" i="1"/>
  <c r="Z164" i="1"/>
  <c r="Y165" i="1" l="1"/>
  <c r="AA165" i="1" s="1"/>
  <c r="AA166" i="1" s="1"/>
  <c r="AA168" i="1" s="1"/>
  <c r="W165" i="1"/>
  <c r="Z165" i="1"/>
  <c r="AD16" i="1" s="1"/>
</calcChain>
</file>

<file path=xl/sharedStrings.xml><?xml version="1.0" encoding="utf-8"?>
<sst xmlns="http://schemas.openxmlformats.org/spreadsheetml/2006/main" count="35" uniqueCount="35">
  <si>
    <t>Stado owiec:</t>
  </si>
  <si>
    <t>Data</t>
  </si>
  <si>
    <t>Dzien tygodnia:</t>
  </si>
  <si>
    <t>Wytworzone mleko (L):</t>
  </si>
  <si>
    <t>Wytwarzalność(L) 1owca:</t>
  </si>
  <si>
    <t>Zad 1.</t>
  </si>
  <si>
    <t>Wytworzone litry mleka w sumie:</t>
  </si>
  <si>
    <t>Zad 2.</t>
  </si>
  <si>
    <t>Wytworzone sery:</t>
  </si>
  <si>
    <t>Zapotrzebowanie na sery:</t>
  </si>
  <si>
    <t>Zapotrzebowanie na sery w sumie:</t>
  </si>
  <si>
    <t>Sprzedane:</t>
  </si>
  <si>
    <t>Uwedzone sery:</t>
  </si>
  <si>
    <t>Wystarczy?</t>
  </si>
  <si>
    <t>Gotowe sery:</t>
  </si>
  <si>
    <t>Stan:</t>
  </si>
  <si>
    <t>Zad 3.</t>
  </si>
  <si>
    <t>Mniej gotowych serów niż wymagane w dniu:</t>
  </si>
  <si>
    <t>Było tych dni:</t>
  </si>
  <si>
    <t>Zad 4.</t>
  </si>
  <si>
    <t>Pozostałe:</t>
  </si>
  <si>
    <t>Miesiac:</t>
  </si>
  <si>
    <t>9 Suma</t>
  </si>
  <si>
    <t>Suma końcowa</t>
  </si>
  <si>
    <t>Miesiąc:</t>
  </si>
  <si>
    <t>Suma</t>
  </si>
  <si>
    <t>Aby zaspokoić klientów potrzeba co najmniej:</t>
  </si>
  <si>
    <t>744 owiec</t>
  </si>
  <si>
    <t>Zad 5.</t>
  </si>
  <si>
    <t>Mleko</t>
  </si>
  <si>
    <t>owcze 100%</t>
  </si>
  <si>
    <t>Gotowych serów</t>
  </si>
  <si>
    <t>owcze 80%</t>
  </si>
  <si>
    <t>owcze 60%</t>
  </si>
  <si>
    <t>100%: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</si>
</sst>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3" applyNumberFormat="0" applyFill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2" borderId="0" xfId="1"/>
    <xf numFmtId="14" fontId="0" fillId="0" borderId="0" xfId="0" applyNumberFormat="1"/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3" fillId="3" borderId="5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3" fillId="3" borderId="7" xfId="2" applyFont="1" applyBorder="1" applyAlignment="1">
      <alignment horizontal="center"/>
    </xf>
    <xf numFmtId="0" fontId="6" fillId="0" borderId="0" xfId="6"/>
    <xf numFmtId="14" fontId="7" fillId="0" borderId="4" xfId="7" applyNumberFormat="1"/>
    <xf numFmtId="0" fontId="7" fillId="0" borderId="4" xfId="7"/>
    <xf numFmtId="0" fontId="7" fillId="0" borderId="4" xfId="7" applyAlignment="1">
      <alignment horizontal="center"/>
    </xf>
    <xf numFmtId="16" fontId="4" fillId="0" borderId="3" xfId="3" applyNumberFormat="1"/>
    <xf numFmtId="0" fontId="4" fillId="0" borderId="3" xfId="3" applyAlignment="1">
      <alignment horizontal="center"/>
    </xf>
    <xf numFmtId="0" fontId="4" fillId="0" borderId="3" xfId="3"/>
    <xf numFmtId="0" fontId="4" fillId="0" borderId="3" xfId="3" applyAlignment="1">
      <alignment horizontal="center"/>
    </xf>
    <xf numFmtId="0" fontId="0" fillId="0" borderId="0" xfId="0" applyAlignment="1"/>
    <xf numFmtId="0" fontId="7" fillId="0" borderId="4" xfId="7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/>
    <xf numFmtId="0" fontId="5" fillId="4" borderId="0" xfId="4" applyAlignment="1">
      <alignment horizontal="center"/>
    </xf>
    <xf numFmtId="0" fontId="0" fillId="0" borderId="0" xfId="0"/>
    <xf numFmtId="9" fontId="4" fillId="0" borderId="3" xfId="3" applyNumberFormat="1" applyAlignment="1">
      <alignment horizontal="center"/>
    </xf>
    <xf numFmtId="9" fontId="4" fillId="0" borderId="3" xfId="3" applyNumberFormat="1" applyAlignment="1">
      <alignment horizontal="center"/>
    </xf>
    <xf numFmtId="0" fontId="3" fillId="5" borderId="0" xfId="5" applyAlignment="1">
      <alignment horizontal="center"/>
    </xf>
    <xf numFmtId="0" fontId="2" fillId="2" borderId="0" xfId="1" applyAlignment="1">
      <alignment horizontal="center"/>
    </xf>
    <xf numFmtId="14" fontId="0" fillId="0" borderId="6" xfId="0" applyNumberFormat="1" applyBorder="1" applyAlignment="1">
      <alignment horizontal="center"/>
    </xf>
  </cellXfs>
  <cellStyles count="8">
    <cellStyle name="Dobry" xfId="4" builtinId="26"/>
    <cellStyle name="Nagłówek 3" xfId="3" builtinId="18"/>
    <cellStyle name="Neutralny" xfId="5" builtinId="28"/>
    <cellStyle name="Normalny" xfId="0" builtinId="0"/>
    <cellStyle name="Suma" xfId="7" builtinId="25"/>
    <cellStyle name="Tekst objaśnienia" xfId="6" builtinId="53"/>
    <cellStyle name="Uwaga" xfId="2" builtinId="1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sprzedanych serów w danym okresie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Arkusz1!$AF$34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Arkusz1!$AF$35:$AF$40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E36-BA78-82434A33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65936"/>
        <c:axId val="265266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Arkusz1!$AG$34</c15:sqref>
                        </c15:formulaRef>
                      </c:ext>
                    </c:extLst>
                    <c:strCache>
                      <c:ptCount val="1"/>
                      <c:pt idx="0">
                        <c:v>Miesiąc: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Arkusz1!$AG$35:$AG$40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47-4E36-BA78-82434A338666}"/>
                  </c:ext>
                </c:extLst>
              </c15:ser>
            </c15:filteredBarSeries>
          </c:ext>
        </c:extLst>
      </c:barChart>
      <c:catAx>
        <c:axId val="26526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266264"/>
        <c:crosses val="autoZero"/>
        <c:auto val="1"/>
        <c:lblAlgn val="ctr"/>
        <c:lblOffset val="100"/>
        <c:noMultiLvlLbl val="0"/>
      </c:catAx>
      <c:valAx>
        <c:axId val="2652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</a:t>
                </a:r>
                <a:r>
                  <a:rPr lang="pl-PL" baseline="0"/>
                  <a:t> sprzedanych serów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2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695325</xdr:colOff>
      <xdr:row>18</xdr:row>
      <xdr:rowOff>23812</xdr:rowOff>
    </xdr:from>
    <xdr:to>
      <xdr:col>37</xdr:col>
      <xdr:colOff>0</xdr:colOff>
      <xdr:row>32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6E4181-2188-4C3C-BE07-17B78532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8120-C2CD-42B7-978C-6D53DF92CE7B}">
  <dimension ref="A1:AG325"/>
  <sheetViews>
    <sheetView tabSelected="1" topLeftCell="L1" workbookViewId="0">
      <selection activeCell="AC11" sqref="AC11"/>
    </sheetView>
  </sheetViews>
  <sheetFormatPr defaultRowHeight="15" outlineLevelRow="2" x14ac:dyDescent="0.25"/>
  <cols>
    <col min="1" max="1" width="13.140625" customWidth="1"/>
    <col min="10" max="10" width="25.7109375" customWidth="1"/>
    <col min="25" max="25" width="17.28515625" customWidth="1"/>
    <col min="26" max="26" width="12.85546875" customWidth="1"/>
    <col min="27" max="27" width="12.5703125" customWidth="1"/>
    <col min="30" max="30" width="13" customWidth="1"/>
    <col min="31" max="31" width="17.42578125" customWidth="1"/>
  </cols>
  <sheetData>
    <row r="1" spans="1:33" x14ac:dyDescent="0.25">
      <c r="A1" s="9" t="s">
        <v>0</v>
      </c>
      <c r="B1" s="9"/>
      <c r="C1">
        <v>600</v>
      </c>
      <c r="D1" s="13">
        <v>744</v>
      </c>
    </row>
    <row r="2" spans="1:33" x14ac:dyDescent="0.25">
      <c r="A2" s="1"/>
    </row>
    <row r="3" spans="1:33" x14ac:dyDescent="0.25">
      <c r="A3" s="1"/>
      <c r="K3" s="30" t="s">
        <v>8</v>
      </c>
      <c r="L3" s="30"/>
      <c r="M3" s="30"/>
      <c r="N3" s="30"/>
      <c r="O3" s="26" t="s">
        <v>12</v>
      </c>
      <c r="P3" s="26"/>
      <c r="Q3" s="26"/>
      <c r="R3" s="26"/>
      <c r="S3" s="31" t="s">
        <v>14</v>
      </c>
      <c r="T3" s="31"/>
      <c r="U3" s="31"/>
      <c r="V3" s="31"/>
    </row>
    <row r="4" spans="1:33" ht="15.75" thickBot="1" x14ac:dyDescent="0.3">
      <c r="A4" s="17" t="s">
        <v>1</v>
      </c>
      <c r="B4" s="18" t="s">
        <v>2</v>
      </c>
      <c r="C4" s="18"/>
      <c r="D4" s="18" t="s">
        <v>3</v>
      </c>
      <c r="E4" s="18"/>
      <c r="F4" s="18"/>
      <c r="G4" s="18" t="s">
        <v>4</v>
      </c>
      <c r="H4" s="18"/>
      <c r="I4" s="18"/>
      <c r="J4" s="19" t="s">
        <v>9</v>
      </c>
      <c r="K4" s="28">
        <v>1</v>
      </c>
      <c r="L4" s="18"/>
      <c r="M4" s="29">
        <v>0.8</v>
      </c>
      <c r="N4" s="29">
        <v>0.6</v>
      </c>
      <c r="O4" s="18" t="s">
        <v>34</v>
      </c>
      <c r="P4" s="18"/>
      <c r="Q4" s="29">
        <v>0.8</v>
      </c>
      <c r="R4" s="29">
        <v>0.6</v>
      </c>
      <c r="S4" s="28">
        <v>1</v>
      </c>
      <c r="T4" s="18"/>
      <c r="U4" s="29">
        <v>0.8</v>
      </c>
      <c r="V4" s="29">
        <v>0.6</v>
      </c>
      <c r="W4" s="18" t="s">
        <v>20</v>
      </c>
      <c r="X4" s="18"/>
      <c r="Y4" s="20" t="s">
        <v>15</v>
      </c>
      <c r="Z4" s="19" t="s">
        <v>13</v>
      </c>
      <c r="AA4" s="19" t="s">
        <v>11</v>
      </c>
      <c r="AB4" s="19" t="s">
        <v>21</v>
      </c>
      <c r="AD4" s="4" t="s">
        <v>5</v>
      </c>
    </row>
    <row r="5" spans="1:33" outlineLevel="2" x14ac:dyDescent="0.25">
      <c r="A5" s="5">
        <v>41751</v>
      </c>
      <c r="C5">
        <f t="shared" ref="C5:C10" si="0">WEEKDAY(A5,2)</f>
        <v>2</v>
      </c>
      <c r="E5">
        <v>0</v>
      </c>
      <c r="H5" s="3">
        <v>0</v>
      </c>
      <c r="J5">
        <v>0</v>
      </c>
      <c r="K5" s="8">
        <v>0</v>
      </c>
      <c r="L5" s="8"/>
      <c r="M5" s="2">
        <v>0</v>
      </c>
      <c r="N5" s="2">
        <v>0</v>
      </c>
      <c r="O5" s="8">
        <v>0</v>
      </c>
      <c r="P5" s="8"/>
      <c r="Q5" s="2">
        <v>0</v>
      </c>
      <c r="R5" s="2">
        <v>0</v>
      </c>
      <c r="S5" s="8">
        <v>0</v>
      </c>
      <c r="T5" s="8"/>
      <c r="U5" s="2">
        <v>0</v>
      </c>
      <c r="V5" s="2">
        <v>0</v>
      </c>
      <c r="W5" s="8">
        <v>0</v>
      </c>
      <c r="X5" s="8"/>
      <c r="Y5" s="2">
        <v>0</v>
      </c>
      <c r="AA5">
        <f>MIN(Y5,J5)</f>
        <v>0</v>
      </c>
      <c r="AB5">
        <f>MONTH(A5)</f>
        <v>4</v>
      </c>
      <c r="AD5" s="10" t="s">
        <v>6</v>
      </c>
      <c r="AE5" s="11"/>
      <c r="AF5" s="11"/>
      <c r="AG5" s="12"/>
    </row>
    <row r="6" spans="1:33" outlineLevel="2" x14ac:dyDescent="0.25">
      <c r="A6" s="5">
        <v>41752</v>
      </c>
      <c r="C6">
        <f t="shared" si="0"/>
        <v>3</v>
      </c>
      <c r="E6">
        <f>$C$1*H6</f>
        <v>300</v>
      </c>
      <c r="H6" s="3">
        <v>0.5</v>
      </c>
      <c r="J6">
        <v>0</v>
      </c>
      <c r="K6" s="8">
        <v>0</v>
      </c>
      <c r="L6" s="8"/>
      <c r="M6" s="2">
        <v>0</v>
      </c>
      <c r="N6" s="2">
        <v>0</v>
      </c>
      <c r="O6" s="8">
        <f>O5-J6+K6</f>
        <v>0</v>
      </c>
      <c r="P6" s="8"/>
      <c r="Q6" s="2">
        <v>0</v>
      </c>
      <c r="R6" s="2">
        <v>0</v>
      </c>
      <c r="S6" s="8">
        <v>0</v>
      </c>
      <c r="T6" s="8"/>
      <c r="U6" s="2">
        <v>0</v>
      </c>
      <c r="V6" s="2">
        <v>0</v>
      </c>
      <c r="W6" s="8">
        <v>0</v>
      </c>
      <c r="X6" s="8"/>
      <c r="Y6" s="2">
        <v>0</v>
      </c>
      <c r="AA6">
        <f>MIN(Y6,J6)</f>
        <v>0</v>
      </c>
      <c r="AB6">
        <f t="shared" ref="AB6:AB69" si="1">MONTH(A6)</f>
        <v>4</v>
      </c>
      <c r="AD6" s="6">
        <f>SUM(E5:E165)</f>
        <v>41406</v>
      </c>
      <c r="AE6" s="6"/>
      <c r="AF6" s="6"/>
      <c r="AG6" s="6"/>
    </row>
    <row r="7" spans="1:33" outlineLevel="2" x14ac:dyDescent="0.25">
      <c r="A7" s="5">
        <v>41753</v>
      </c>
      <c r="C7">
        <f t="shared" si="0"/>
        <v>4</v>
      </c>
      <c r="E7">
        <f>$C$1*H7</f>
        <v>300</v>
      </c>
      <c r="H7" s="3">
        <v>0.5</v>
      </c>
      <c r="J7">
        <v>0</v>
      </c>
      <c r="K7" s="8">
        <f>INT(E6/6)</f>
        <v>50</v>
      </c>
      <c r="L7" s="8"/>
      <c r="M7" s="2">
        <f>INT(E6/(0.8*6))</f>
        <v>62</v>
      </c>
      <c r="N7" s="2">
        <f>INT(E6/(0.6*6))</f>
        <v>83</v>
      </c>
      <c r="O7" s="8">
        <v>0</v>
      </c>
      <c r="P7" s="8"/>
      <c r="Q7" s="2">
        <v>0</v>
      </c>
      <c r="R7" s="2">
        <v>0</v>
      </c>
      <c r="S7" s="8">
        <v>0</v>
      </c>
      <c r="T7" s="8"/>
      <c r="U7" s="2">
        <v>0</v>
      </c>
      <c r="V7" s="2">
        <v>0</v>
      </c>
      <c r="W7" s="8">
        <v>0</v>
      </c>
      <c r="X7" s="8"/>
      <c r="Y7" s="2">
        <v>0</v>
      </c>
      <c r="AA7">
        <f>MIN(Y7,J7)</f>
        <v>0</v>
      </c>
      <c r="AB7">
        <f t="shared" si="1"/>
        <v>4</v>
      </c>
    </row>
    <row r="8" spans="1:33" outlineLevel="2" x14ac:dyDescent="0.25">
      <c r="A8" s="5">
        <v>41754</v>
      </c>
      <c r="C8">
        <f t="shared" si="0"/>
        <v>5</v>
      </c>
      <c r="E8">
        <f>$C$1*H8</f>
        <v>300</v>
      </c>
      <c r="H8" s="3">
        <v>0.5</v>
      </c>
      <c r="J8">
        <v>0</v>
      </c>
      <c r="K8" s="8">
        <f t="shared" ref="K8:K71" si="2">INT(E7/6)</f>
        <v>50</v>
      </c>
      <c r="L8" s="8"/>
      <c r="M8" s="2">
        <f t="shared" ref="M8:M71" si="3">INT(E7/(0.8*6))</f>
        <v>62</v>
      </c>
      <c r="N8" s="2">
        <f t="shared" ref="N8:N71" si="4">INT(E7/(0.6*6))</f>
        <v>83</v>
      </c>
      <c r="O8" s="8">
        <v>0</v>
      </c>
      <c r="P8" s="8"/>
      <c r="Q8" s="2">
        <v>0</v>
      </c>
      <c r="R8" s="2">
        <v>0</v>
      </c>
      <c r="S8" s="8">
        <v>0</v>
      </c>
      <c r="T8" s="8"/>
      <c r="U8" s="2">
        <v>0</v>
      </c>
      <c r="V8" s="2">
        <v>0</v>
      </c>
      <c r="W8" s="8">
        <v>0</v>
      </c>
      <c r="X8" s="8"/>
      <c r="Y8" s="2">
        <v>0</v>
      </c>
      <c r="AA8">
        <f>MIN(Y8,J8)</f>
        <v>0</v>
      </c>
      <c r="AB8">
        <f t="shared" si="1"/>
        <v>4</v>
      </c>
      <c r="AD8" s="4" t="s">
        <v>7</v>
      </c>
    </row>
    <row r="9" spans="1:33" outlineLevel="2" x14ac:dyDescent="0.25">
      <c r="A9" s="5">
        <v>41755</v>
      </c>
      <c r="C9">
        <f t="shared" si="0"/>
        <v>6</v>
      </c>
      <c r="E9">
        <f t="shared" ref="E9:E70" si="5">$C$1*H9</f>
        <v>300</v>
      </c>
      <c r="H9" s="3">
        <v>0.5</v>
      </c>
      <c r="J9">
        <v>0</v>
      </c>
      <c r="K9" s="8">
        <f t="shared" si="2"/>
        <v>50</v>
      </c>
      <c r="L9" s="8"/>
      <c r="M9" s="2">
        <f t="shared" si="3"/>
        <v>62</v>
      </c>
      <c r="N9" s="2">
        <f t="shared" si="4"/>
        <v>83</v>
      </c>
      <c r="O9" s="8">
        <v>0</v>
      </c>
      <c r="P9" s="8"/>
      <c r="Q9" s="2">
        <v>0</v>
      </c>
      <c r="R9" s="2">
        <v>0</v>
      </c>
      <c r="S9" s="8">
        <v>0</v>
      </c>
      <c r="T9" s="8"/>
      <c r="U9" s="2">
        <v>0</v>
      </c>
      <c r="V9" s="2">
        <v>0</v>
      </c>
      <c r="W9" s="8">
        <v>0</v>
      </c>
      <c r="X9" s="8"/>
      <c r="Y9" s="2">
        <v>0</v>
      </c>
      <c r="AA9">
        <f>MIN(Y9,J9)</f>
        <v>0</v>
      </c>
      <c r="AB9">
        <f t="shared" si="1"/>
        <v>4</v>
      </c>
      <c r="AD9" s="10" t="s">
        <v>10</v>
      </c>
      <c r="AE9" s="11"/>
      <c r="AF9" s="11"/>
      <c r="AG9" s="12"/>
    </row>
    <row r="10" spans="1:33" outlineLevel="2" x14ac:dyDescent="0.25">
      <c r="A10" s="5">
        <v>41756</v>
      </c>
      <c r="C10">
        <f t="shared" si="0"/>
        <v>7</v>
      </c>
      <c r="E10">
        <f t="shared" si="5"/>
        <v>300</v>
      </c>
      <c r="H10" s="3">
        <v>0.5</v>
      </c>
      <c r="J10">
        <v>0</v>
      </c>
      <c r="K10" s="8">
        <f t="shared" si="2"/>
        <v>50</v>
      </c>
      <c r="L10" s="8"/>
      <c r="M10" s="2">
        <f t="shared" si="3"/>
        <v>62</v>
      </c>
      <c r="N10" s="2">
        <f t="shared" si="4"/>
        <v>83</v>
      </c>
      <c r="O10" s="8">
        <v>0</v>
      </c>
      <c r="P10" s="8"/>
      <c r="Q10" s="2">
        <v>0</v>
      </c>
      <c r="R10" s="2">
        <v>0</v>
      </c>
      <c r="S10" s="8">
        <v>0</v>
      </c>
      <c r="T10" s="8"/>
      <c r="U10" s="2">
        <v>0</v>
      </c>
      <c r="V10" s="2">
        <v>0</v>
      </c>
      <c r="W10" s="8">
        <v>0</v>
      </c>
      <c r="X10" s="8"/>
      <c r="Y10" s="2">
        <v>0</v>
      </c>
      <c r="AA10">
        <f>MIN(Y10,J10)</f>
        <v>0</v>
      </c>
      <c r="AB10">
        <f t="shared" si="1"/>
        <v>4</v>
      </c>
      <c r="AD10" s="7">
        <f>SUM(J5:J165)</f>
        <v>8360</v>
      </c>
      <c r="AE10" s="7"/>
      <c r="AF10" s="7"/>
      <c r="AG10" s="7"/>
    </row>
    <row r="11" spans="1:33" outlineLevel="2" x14ac:dyDescent="0.25">
      <c r="A11" s="5">
        <v>41757</v>
      </c>
      <c r="C11">
        <f t="shared" ref="C11:C69" si="6">WEEKDAY(A11,2)</f>
        <v>1</v>
      </c>
      <c r="E11">
        <f t="shared" si="5"/>
        <v>300</v>
      </c>
      <c r="H11" s="3">
        <v>0.5</v>
      </c>
      <c r="J11">
        <v>0</v>
      </c>
      <c r="K11" s="8">
        <f t="shared" si="2"/>
        <v>50</v>
      </c>
      <c r="L11" s="8"/>
      <c r="M11" s="2">
        <f t="shared" si="3"/>
        <v>62</v>
      </c>
      <c r="N11" s="2">
        <f t="shared" si="4"/>
        <v>83</v>
      </c>
      <c r="O11" s="8">
        <f>K7</f>
        <v>50</v>
      </c>
      <c r="P11" s="8"/>
      <c r="Q11" s="2">
        <f>M7</f>
        <v>62</v>
      </c>
      <c r="R11" s="2">
        <f>N7</f>
        <v>83</v>
      </c>
      <c r="S11" s="8">
        <v>0</v>
      </c>
      <c r="T11" s="8"/>
      <c r="U11" s="2">
        <v>0</v>
      </c>
      <c r="V11" s="2">
        <v>0</v>
      </c>
      <c r="W11" s="8">
        <v>0</v>
      </c>
      <c r="X11" s="8"/>
      <c r="Y11" s="2">
        <v>0</v>
      </c>
      <c r="AA11">
        <f>MIN(Y11,J11)</f>
        <v>0</v>
      </c>
      <c r="AB11">
        <f t="shared" si="1"/>
        <v>4</v>
      </c>
    </row>
    <row r="12" spans="1:33" outlineLevel="2" x14ac:dyDescent="0.25">
      <c r="A12" s="5">
        <v>41758</v>
      </c>
      <c r="C12">
        <f t="shared" si="6"/>
        <v>2</v>
      </c>
      <c r="E12">
        <f t="shared" si="5"/>
        <v>300</v>
      </c>
      <c r="H12" s="3">
        <v>0.5</v>
      </c>
      <c r="J12">
        <f t="shared" ref="J12:J69" si="7">IF(C12&lt;6,36,100)</f>
        <v>36</v>
      </c>
      <c r="K12" s="8">
        <f t="shared" si="2"/>
        <v>50</v>
      </c>
      <c r="L12" s="8"/>
      <c r="M12" s="2">
        <f t="shared" si="3"/>
        <v>62</v>
      </c>
      <c r="N12" s="2">
        <f t="shared" si="4"/>
        <v>83</v>
      </c>
      <c r="O12" s="8">
        <f>K8</f>
        <v>50</v>
      </c>
      <c r="P12" s="8"/>
      <c r="Q12" s="2">
        <f t="shared" ref="Q12:R12" si="8">M8</f>
        <v>62</v>
      </c>
      <c r="R12" s="2">
        <f t="shared" si="8"/>
        <v>83</v>
      </c>
      <c r="S12" s="8">
        <f>O11</f>
        <v>50</v>
      </c>
      <c r="T12" s="8"/>
      <c r="U12" s="2">
        <f>Q11</f>
        <v>62</v>
      </c>
      <c r="V12" s="2">
        <f>R11</f>
        <v>83</v>
      </c>
      <c r="W12" s="8">
        <f>IF(W11-J12+S12&lt;=0,"0",W11-J12+S12)</f>
        <v>14</v>
      </c>
      <c r="X12" s="8"/>
      <c r="Y12" s="2">
        <f>Y11+S12</f>
        <v>50</v>
      </c>
      <c r="Z12" t="str">
        <f>IF(W11-J12+S12&lt;0,"N","T")</f>
        <v>T</v>
      </c>
      <c r="AA12">
        <f>MIN(Y12,J12)</f>
        <v>36</v>
      </c>
      <c r="AB12">
        <f t="shared" si="1"/>
        <v>4</v>
      </c>
      <c r="AD12" s="4" t="s">
        <v>16</v>
      </c>
    </row>
    <row r="13" spans="1:33" outlineLevel="2" x14ac:dyDescent="0.25">
      <c r="A13" s="5">
        <v>41759</v>
      </c>
      <c r="C13">
        <f t="shared" si="6"/>
        <v>3</v>
      </c>
      <c r="E13">
        <f t="shared" si="5"/>
        <v>312</v>
      </c>
      <c r="H13">
        <f>ROUND(IF(C13=3,H12+(H12*0.04),H12),2)</f>
        <v>0.52</v>
      </c>
      <c r="J13">
        <f t="shared" si="7"/>
        <v>36</v>
      </c>
      <c r="K13" s="8">
        <f t="shared" si="2"/>
        <v>50</v>
      </c>
      <c r="L13" s="8"/>
      <c r="M13" s="2">
        <f t="shared" si="3"/>
        <v>62</v>
      </c>
      <c r="N13" s="2">
        <f t="shared" si="4"/>
        <v>83</v>
      </c>
      <c r="O13" s="8">
        <f>K9</f>
        <v>50</v>
      </c>
      <c r="P13" s="8"/>
      <c r="Q13" s="2">
        <f t="shared" ref="Q13:R13" si="9">M9</f>
        <v>62</v>
      </c>
      <c r="R13" s="2">
        <f t="shared" si="9"/>
        <v>83</v>
      </c>
      <c r="S13" s="8">
        <f t="shared" ref="S13:S76" si="10">O12</f>
        <v>50</v>
      </c>
      <c r="T13" s="8"/>
      <c r="U13" s="2">
        <f t="shared" ref="U13:U76" si="11">Q12</f>
        <v>62</v>
      </c>
      <c r="V13" s="2">
        <f t="shared" ref="V13:V76" si="12">R12</f>
        <v>83</v>
      </c>
      <c r="W13" s="8">
        <f>IF(W12-J13+S13&lt;=0,"0",W12-J13+S13)</f>
        <v>28</v>
      </c>
      <c r="X13" s="8"/>
      <c r="Y13" s="2">
        <f>W12+S13</f>
        <v>64</v>
      </c>
      <c r="Z13" t="str">
        <f>IF(W12-J13+S13&lt;0,"N","T")</f>
        <v>T</v>
      </c>
      <c r="AA13">
        <f>MIN(Y13,J13)</f>
        <v>36</v>
      </c>
      <c r="AB13">
        <f t="shared" si="1"/>
        <v>4</v>
      </c>
      <c r="AD13" s="10" t="s">
        <v>17</v>
      </c>
      <c r="AE13" s="11"/>
      <c r="AF13" s="11"/>
      <c r="AG13" s="12"/>
    </row>
    <row r="14" spans="1:33" outlineLevel="2" x14ac:dyDescent="0.25">
      <c r="A14" s="5">
        <v>41760</v>
      </c>
      <c r="C14">
        <f t="shared" si="6"/>
        <v>4</v>
      </c>
      <c r="E14">
        <f t="shared" si="5"/>
        <v>312</v>
      </c>
      <c r="H14">
        <f>ROUND(IF(C14=3,H13+(H13*0.04),H13),2)</f>
        <v>0.52</v>
      </c>
      <c r="J14">
        <f t="shared" si="7"/>
        <v>36</v>
      </c>
      <c r="K14" s="8">
        <f>INT(E13/6)</f>
        <v>52</v>
      </c>
      <c r="L14" s="8"/>
      <c r="M14" s="2">
        <f t="shared" si="3"/>
        <v>65</v>
      </c>
      <c r="N14" s="2">
        <f t="shared" si="4"/>
        <v>86</v>
      </c>
      <c r="O14" s="8">
        <f>K10</f>
        <v>50</v>
      </c>
      <c r="P14" s="8"/>
      <c r="Q14" s="2">
        <f t="shared" ref="Q14:R14" si="13">M10</f>
        <v>62</v>
      </c>
      <c r="R14" s="2">
        <f t="shared" si="13"/>
        <v>83</v>
      </c>
      <c r="S14" s="8">
        <f>O13</f>
        <v>50</v>
      </c>
      <c r="T14" s="8"/>
      <c r="U14" s="2">
        <f t="shared" si="11"/>
        <v>62</v>
      </c>
      <c r="V14" s="2">
        <f t="shared" si="12"/>
        <v>83</v>
      </c>
      <c r="W14" s="8">
        <f>IF(W13-J14+S14&lt;=0,"0",W13-J14+S14)</f>
        <v>42</v>
      </c>
      <c r="X14" s="8"/>
      <c r="Y14" s="2">
        <f>W13+S14</f>
        <v>78</v>
      </c>
      <c r="Z14" t="str">
        <f>IF(W13-J14+S14&lt;0,"N","T")</f>
        <v>T</v>
      </c>
      <c r="AA14">
        <f>MIN(Y14,J14)</f>
        <v>36</v>
      </c>
      <c r="AB14">
        <f t="shared" si="1"/>
        <v>5</v>
      </c>
      <c r="AD14" s="32">
        <v>41763</v>
      </c>
      <c r="AE14" s="32"/>
      <c r="AF14" s="32"/>
      <c r="AG14" s="32"/>
    </row>
    <row r="15" spans="1:33" outlineLevel="2" x14ac:dyDescent="0.25">
      <c r="A15" s="5">
        <v>41761</v>
      </c>
      <c r="C15">
        <f t="shared" si="6"/>
        <v>5</v>
      </c>
      <c r="E15">
        <f t="shared" si="5"/>
        <v>312</v>
      </c>
      <c r="H15">
        <f t="shared" ref="H15:H67" si="14">ROUND(IF(C15=3,H14+(H14*0.04),H14),2)</f>
        <v>0.52</v>
      </c>
      <c r="J15">
        <f t="shared" si="7"/>
        <v>36</v>
      </c>
      <c r="K15" s="8">
        <f t="shared" si="2"/>
        <v>52</v>
      </c>
      <c r="L15" s="8"/>
      <c r="M15" s="2">
        <f t="shared" si="3"/>
        <v>65</v>
      </c>
      <c r="N15" s="2">
        <f t="shared" si="4"/>
        <v>86</v>
      </c>
      <c r="O15" s="8">
        <f>K11</f>
        <v>50</v>
      </c>
      <c r="P15" s="8"/>
      <c r="Q15" s="2">
        <f t="shared" ref="Q15:R15" si="15">M11</f>
        <v>62</v>
      </c>
      <c r="R15" s="2">
        <f t="shared" si="15"/>
        <v>83</v>
      </c>
      <c r="S15" s="8">
        <f t="shared" si="10"/>
        <v>50</v>
      </c>
      <c r="T15" s="8"/>
      <c r="U15" s="2">
        <f t="shared" si="11"/>
        <v>62</v>
      </c>
      <c r="V15" s="2">
        <f t="shared" si="12"/>
        <v>83</v>
      </c>
      <c r="W15" s="8">
        <f>IF(W14-J15+S15&lt;=0,"0",W14-J15+S15)</f>
        <v>56</v>
      </c>
      <c r="X15" s="8"/>
      <c r="Y15" s="2">
        <f t="shared" ref="Y15:Y77" si="16">W14+S15</f>
        <v>92</v>
      </c>
      <c r="Z15" t="str">
        <f>IF(W14-J15+S15&lt;0,"N","T")</f>
        <v>T</v>
      </c>
      <c r="AA15">
        <f>MIN(Y15,J15)</f>
        <v>36</v>
      </c>
      <c r="AB15">
        <f t="shared" si="1"/>
        <v>5</v>
      </c>
      <c r="AD15" s="10" t="s">
        <v>18</v>
      </c>
      <c r="AE15" s="11"/>
      <c r="AF15" s="11"/>
      <c r="AG15" s="12"/>
    </row>
    <row r="16" spans="1:33" outlineLevel="2" x14ac:dyDescent="0.25">
      <c r="A16" s="5">
        <v>41762</v>
      </c>
      <c r="C16">
        <f t="shared" si="6"/>
        <v>6</v>
      </c>
      <c r="E16">
        <f t="shared" si="5"/>
        <v>312</v>
      </c>
      <c r="H16">
        <f t="shared" si="14"/>
        <v>0.52</v>
      </c>
      <c r="J16">
        <f t="shared" si="7"/>
        <v>100</v>
      </c>
      <c r="K16" s="8">
        <f t="shared" si="2"/>
        <v>52</v>
      </c>
      <c r="L16" s="8"/>
      <c r="M16" s="2">
        <f t="shared" si="3"/>
        <v>65</v>
      </c>
      <c r="N16" s="2">
        <f t="shared" si="4"/>
        <v>86</v>
      </c>
      <c r="O16" s="8">
        <f>K12</f>
        <v>50</v>
      </c>
      <c r="P16" s="8"/>
      <c r="Q16" s="2">
        <f t="shared" ref="Q16:R16" si="17">M12</f>
        <v>62</v>
      </c>
      <c r="R16" s="2">
        <f t="shared" si="17"/>
        <v>83</v>
      </c>
      <c r="S16" s="8">
        <f t="shared" si="10"/>
        <v>50</v>
      </c>
      <c r="T16" s="8"/>
      <c r="U16" s="2">
        <f t="shared" si="11"/>
        <v>62</v>
      </c>
      <c r="V16" s="2">
        <f t="shared" si="12"/>
        <v>83</v>
      </c>
      <c r="W16" s="24">
        <f>IF(W15-J16+S16&lt;=0,"0",W15-J16+S16)</f>
        <v>6</v>
      </c>
      <c r="X16" s="24"/>
      <c r="Y16" s="2">
        <f t="shared" si="16"/>
        <v>106</v>
      </c>
      <c r="Z16" t="str">
        <f>IF(W15-J16+S16&lt;0,"N","T")</f>
        <v>T</v>
      </c>
      <c r="AA16">
        <f>MIN(Y16,J16)</f>
        <v>100</v>
      </c>
      <c r="AB16">
        <f t="shared" si="1"/>
        <v>5</v>
      </c>
      <c r="AD16" s="6">
        <f>COUNTIF(Z12:Z165,"N")</f>
        <v>50</v>
      </c>
      <c r="AE16" s="6"/>
      <c r="AF16" s="6"/>
      <c r="AG16" s="6"/>
    </row>
    <row r="17" spans="1:30" ht="15.75" outlineLevel="2" thickBot="1" x14ac:dyDescent="0.3">
      <c r="A17" s="14">
        <v>41763</v>
      </c>
      <c r="B17" s="15"/>
      <c r="C17" s="15">
        <f t="shared" si="6"/>
        <v>7</v>
      </c>
      <c r="D17" s="15"/>
      <c r="E17" s="15">
        <f t="shared" si="5"/>
        <v>312</v>
      </c>
      <c r="F17" s="15"/>
      <c r="G17" s="15"/>
      <c r="H17" s="15">
        <f t="shared" si="14"/>
        <v>0.52</v>
      </c>
      <c r="I17" s="15"/>
      <c r="J17" s="15">
        <f t="shared" si="7"/>
        <v>100</v>
      </c>
      <c r="K17" s="16">
        <f t="shared" si="2"/>
        <v>52</v>
      </c>
      <c r="L17" s="16"/>
      <c r="M17" s="2">
        <f t="shared" si="3"/>
        <v>65</v>
      </c>
      <c r="N17" s="2">
        <f t="shared" si="4"/>
        <v>86</v>
      </c>
      <c r="O17" s="16">
        <f>K13</f>
        <v>50</v>
      </c>
      <c r="P17" s="16"/>
      <c r="Q17" s="2">
        <f t="shared" ref="Q17:R17" si="18">M13</f>
        <v>62</v>
      </c>
      <c r="R17" s="2">
        <f t="shared" si="18"/>
        <v>83</v>
      </c>
      <c r="S17" s="16">
        <f t="shared" si="10"/>
        <v>50</v>
      </c>
      <c r="T17" s="16"/>
      <c r="U17" s="2">
        <f t="shared" si="11"/>
        <v>62</v>
      </c>
      <c r="V17" s="2">
        <f t="shared" si="12"/>
        <v>83</v>
      </c>
      <c r="W17" s="16" t="str">
        <f>IF(W16-J17+S17&lt;=0,"0",W16-J17+S17)</f>
        <v>0</v>
      </c>
      <c r="X17" s="16"/>
      <c r="Y17" s="22">
        <f t="shared" si="16"/>
        <v>56</v>
      </c>
      <c r="Z17" s="15" t="str">
        <f>IF(W16-J17+S17&lt;0,"N","T")</f>
        <v>N</v>
      </c>
      <c r="AA17">
        <f>MIN(Y17,J17)</f>
        <v>56</v>
      </c>
      <c r="AB17">
        <f t="shared" si="1"/>
        <v>5</v>
      </c>
    </row>
    <row r="18" spans="1:30" ht="15.75" outlineLevel="2" thickTop="1" x14ac:dyDescent="0.25">
      <c r="A18" s="5">
        <v>41764</v>
      </c>
      <c r="C18">
        <f t="shared" si="6"/>
        <v>1</v>
      </c>
      <c r="E18">
        <f t="shared" si="5"/>
        <v>312</v>
      </c>
      <c r="H18">
        <f t="shared" si="14"/>
        <v>0.52</v>
      </c>
      <c r="J18">
        <f t="shared" si="7"/>
        <v>36</v>
      </c>
      <c r="K18" s="8">
        <f t="shared" si="2"/>
        <v>52</v>
      </c>
      <c r="L18" s="8"/>
      <c r="M18" s="2">
        <f t="shared" si="3"/>
        <v>65</v>
      </c>
      <c r="N18" s="2">
        <f t="shared" si="4"/>
        <v>86</v>
      </c>
      <c r="O18" s="8">
        <f>K14</f>
        <v>52</v>
      </c>
      <c r="P18" s="8"/>
      <c r="Q18" s="2">
        <f t="shared" ref="Q18:R18" si="19">M14</f>
        <v>65</v>
      </c>
      <c r="R18" s="2">
        <f t="shared" si="19"/>
        <v>86</v>
      </c>
      <c r="S18" s="8">
        <f t="shared" si="10"/>
        <v>50</v>
      </c>
      <c r="T18" s="8"/>
      <c r="U18" s="2">
        <f t="shared" si="11"/>
        <v>62</v>
      </c>
      <c r="V18" s="2">
        <f t="shared" si="12"/>
        <v>83</v>
      </c>
      <c r="W18" s="23">
        <f>IF(W17-J18+S18&lt;=0,"0",W17-J18+S18)</f>
        <v>14</v>
      </c>
      <c r="X18" s="23"/>
      <c r="Y18" s="2">
        <f t="shared" si="16"/>
        <v>50</v>
      </c>
      <c r="Z18" t="str">
        <f>IF(W17-J18+S18&lt;0,"N","T")</f>
        <v>T</v>
      </c>
      <c r="AA18">
        <f>MIN(Y18,J18)</f>
        <v>36</v>
      </c>
      <c r="AB18">
        <f t="shared" si="1"/>
        <v>5</v>
      </c>
      <c r="AD18" s="4" t="s">
        <v>19</v>
      </c>
    </row>
    <row r="19" spans="1:30" outlineLevel="2" x14ac:dyDescent="0.25">
      <c r="A19" s="5">
        <v>41765</v>
      </c>
      <c r="C19">
        <f t="shared" si="6"/>
        <v>2</v>
      </c>
      <c r="E19">
        <f t="shared" si="5"/>
        <v>312</v>
      </c>
      <c r="H19">
        <f t="shared" si="14"/>
        <v>0.52</v>
      </c>
      <c r="J19">
        <f t="shared" si="7"/>
        <v>36</v>
      </c>
      <c r="K19" s="8">
        <f t="shared" si="2"/>
        <v>52</v>
      </c>
      <c r="L19" s="8"/>
      <c r="M19" s="2">
        <f t="shared" si="3"/>
        <v>65</v>
      </c>
      <c r="N19" s="2">
        <f t="shared" si="4"/>
        <v>86</v>
      </c>
      <c r="O19" s="8">
        <f>K15</f>
        <v>52</v>
      </c>
      <c r="P19" s="8"/>
      <c r="Q19" s="2">
        <f t="shared" ref="Q19:R19" si="20">M15</f>
        <v>65</v>
      </c>
      <c r="R19" s="2">
        <f t="shared" si="20"/>
        <v>86</v>
      </c>
      <c r="S19" s="8">
        <f t="shared" si="10"/>
        <v>52</v>
      </c>
      <c r="T19" s="8"/>
      <c r="U19" s="2">
        <f t="shared" si="11"/>
        <v>65</v>
      </c>
      <c r="V19" s="2">
        <f t="shared" si="12"/>
        <v>86</v>
      </c>
      <c r="W19" s="8">
        <f>IF(W18-J19+S19&lt;=0,"0",W18-J19+S19)</f>
        <v>30</v>
      </c>
      <c r="X19" s="8"/>
      <c r="Y19" s="2">
        <f t="shared" si="16"/>
        <v>66</v>
      </c>
      <c r="Z19" t="str">
        <f>IF(W18-J19+S19&lt;0,"N","T")</f>
        <v>T</v>
      </c>
      <c r="AA19">
        <f>MIN(Y19,J19)</f>
        <v>36</v>
      </c>
      <c r="AB19">
        <f t="shared" si="1"/>
        <v>5</v>
      </c>
    </row>
    <row r="20" spans="1:30" outlineLevel="2" x14ac:dyDescent="0.25">
      <c r="A20" s="5">
        <v>41766</v>
      </c>
      <c r="C20">
        <f t="shared" si="6"/>
        <v>3</v>
      </c>
      <c r="E20">
        <f t="shared" si="5"/>
        <v>324</v>
      </c>
      <c r="H20">
        <f t="shared" si="14"/>
        <v>0.54</v>
      </c>
      <c r="J20">
        <f t="shared" si="7"/>
        <v>36</v>
      </c>
      <c r="K20" s="8">
        <f t="shared" si="2"/>
        <v>52</v>
      </c>
      <c r="L20" s="8"/>
      <c r="M20" s="2">
        <f t="shared" si="3"/>
        <v>65</v>
      </c>
      <c r="N20" s="2">
        <f t="shared" si="4"/>
        <v>86</v>
      </c>
      <c r="O20" s="8">
        <f>K16</f>
        <v>52</v>
      </c>
      <c r="P20" s="8"/>
      <c r="Q20" s="2">
        <f t="shared" ref="Q20:R20" si="21">M16</f>
        <v>65</v>
      </c>
      <c r="R20" s="2">
        <f t="shared" si="21"/>
        <v>86</v>
      </c>
      <c r="S20" s="8">
        <f t="shared" si="10"/>
        <v>52</v>
      </c>
      <c r="T20" s="8"/>
      <c r="U20" s="2">
        <f t="shared" si="11"/>
        <v>65</v>
      </c>
      <c r="V20" s="2">
        <f t="shared" si="12"/>
        <v>86</v>
      </c>
      <c r="W20" s="8">
        <f>IF(W19-J20+S20&lt;=0,"0",W19-J20+S20)</f>
        <v>46</v>
      </c>
      <c r="X20" s="8"/>
      <c r="Y20" s="2">
        <f t="shared" si="16"/>
        <v>82</v>
      </c>
      <c r="Z20" t="str">
        <f>IF(W19-J20+S20&lt;0,"N","T")</f>
        <v>T</v>
      </c>
      <c r="AA20">
        <f>MIN(Y20,J20)</f>
        <v>36</v>
      </c>
      <c r="AB20">
        <f t="shared" si="1"/>
        <v>5</v>
      </c>
    </row>
    <row r="21" spans="1:30" outlineLevel="2" x14ac:dyDescent="0.25">
      <c r="A21" s="5">
        <v>41767</v>
      </c>
      <c r="C21">
        <f t="shared" si="6"/>
        <v>4</v>
      </c>
      <c r="E21">
        <f t="shared" si="5"/>
        <v>324</v>
      </c>
      <c r="H21">
        <f t="shared" si="14"/>
        <v>0.54</v>
      </c>
      <c r="J21">
        <f t="shared" si="7"/>
        <v>36</v>
      </c>
      <c r="K21" s="8">
        <f t="shared" si="2"/>
        <v>54</v>
      </c>
      <c r="L21" s="8"/>
      <c r="M21" s="2">
        <f t="shared" si="3"/>
        <v>67</v>
      </c>
      <c r="N21" s="2">
        <f t="shared" si="4"/>
        <v>90</v>
      </c>
      <c r="O21" s="8">
        <f>K17</f>
        <v>52</v>
      </c>
      <c r="P21" s="8"/>
      <c r="Q21" s="2">
        <f t="shared" ref="Q21:R21" si="22">M17</f>
        <v>65</v>
      </c>
      <c r="R21" s="2">
        <f t="shared" si="22"/>
        <v>86</v>
      </c>
      <c r="S21" s="8">
        <f t="shared" si="10"/>
        <v>52</v>
      </c>
      <c r="T21" s="8"/>
      <c r="U21" s="2">
        <f t="shared" si="11"/>
        <v>65</v>
      </c>
      <c r="V21" s="2">
        <f t="shared" si="12"/>
        <v>86</v>
      </c>
      <c r="W21" s="8">
        <f>IF(W20-J21+S21&lt;=0,"0",W20-J21+S21)</f>
        <v>62</v>
      </c>
      <c r="X21" s="8"/>
      <c r="Y21" s="2">
        <f t="shared" si="16"/>
        <v>98</v>
      </c>
      <c r="Z21" t="str">
        <f>IF(W20-J21+S21&lt;0,"N","T")</f>
        <v>T</v>
      </c>
      <c r="AA21">
        <f>MIN(Y21,J21)</f>
        <v>36</v>
      </c>
      <c r="AB21">
        <f t="shared" si="1"/>
        <v>5</v>
      </c>
    </row>
    <row r="22" spans="1:30" outlineLevel="2" x14ac:dyDescent="0.25">
      <c r="A22" s="5">
        <v>41768</v>
      </c>
      <c r="C22">
        <f t="shared" si="6"/>
        <v>5</v>
      </c>
      <c r="E22">
        <f t="shared" si="5"/>
        <v>324</v>
      </c>
      <c r="H22">
        <f t="shared" si="14"/>
        <v>0.54</v>
      </c>
      <c r="J22">
        <f t="shared" si="7"/>
        <v>36</v>
      </c>
      <c r="K22" s="8">
        <f t="shared" si="2"/>
        <v>54</v>
      </c>
      <c r="L22" s="8"/>
      <c r="M22" s="2">
        <f t="shared" si="3"/>
        <v>67</v>
      </c>
      <c r="N22" s="2">
        <f t="shared" si="4"/>
        <v>90</v>
      </c>
      <c r="O22" s="8">
        <f>K18</f>
        <v>52</v>
      </c>
      <c r="P22" s="8"/>
      <c r="Q22" s="2">
        <f t="shared" ref="Q22:R22" si="23">M18</f>
        <v>65</v>
      </c>
      <c r="R22" s="2">
        <f t="shared" si="23"/>
        <v>86</v>
      </c>
      <c r="S22" s="8">
        <f t="shared" si="10"/>
        <v>52</v>
      </c>
      <c r="T22" s="8"/>
      <c r="U22" s="2">
        <f t="shared" si="11"/>
        <v>65</v>
      </c>
      <c r="V22" s="2">
        <f t="shared" si="12"/>
        <v>86</v>
      </c>
      <c r="W22" s="8">
        <f>IF(W21-J22+S22&lt;=0,"0",W21-J22+S22)</f>
        <v>78</v>
      </c>
      <c r="X22" s="8"/>
      <c r="Y22" s="2">
        <f t="shared" si="16"/>
        <v>114</v>
      </c>
      <c r="Z22" t="str">
        <f>IF(W21-J22+S22&lt;0,"N","T")</f>
        <v>T</v>
      </c>
      <c r="AA22">
        <f>MIN(Y22,J22)</f>
        <v>36</v>
      </c>
      <c r="AB22">
        <f t="shared" si="1"/>
        <v>5</v>
      </c>
    </row>
    <row r="23" spans="1:30" outlineLevel="2" x14ac:dyDescent="0.25">
      <c r="A23" s="5">
        <v>41769</v>
      </c>
      <c r="C23">
        <f t="shared" si="6"/>
        <v>6</v>
      </c>
      <c r="E23">
        <f t="shared" si="5"/>
        <v>324</v>
      </c>
      <c r="H23">
        <f t="shared" si="14"/>
        <v>0.54</v>
      </c>
      <c r="J23">
        <f t="shared" si="7"/>
        <v>100</v>
      </c>
      <c r="K23" s="8">
        <f t="shared" si="2"/>
        <v>54</v>
      </c>
      <c r="L23" s="8"/>
      <c r="M23" s="2">
        <f t="shared" si="3"/>
        <v>67</v>
      </c>
      <c r="N23" s="2">
        <f t="shared" si="4"/>
        <v>90</v>
      </c>
      <c r="O23" s="8">
        <f>K19</f>
        <v>52</v>
      </c>
      <c r="P23" s="8"/>
      <c r="Q23" s="2">
        <f t="shared" ref="Q23:R23" si="24">M19</f>
        <v>65</v>
      </c>
      <c r="R23" s="2">
        <f t="shared" si="24"/>
        <v>86</v>
      </c>
      <c r="S23" s="8">
        <f t="shared" si="10"/>
        <v>52</v>
      </c>
      <c r="T23" s="8"/>
      <c r="U23" s="2">
        <f t="shared" si="11"/>
        <v>65</v>
      </c>
      <c r="V23" s="2">
        <f t="shared" si="12"/>
        <v>86</v>
      </c>
      <c r="W23" s="8">
        <f>IF(W22-J23+S23&lt;=0,"0",W22-J23+S23)</f>
        <v>30</v>
      </c>
      <c r="X23" s="8"/>
      <c r="Y23" s="2">
        <f t="shared" si="16"/>
        <v>130</v>
      </c>
      <c r="Z23" t="str">
        <f>IF(W22-J23+S23&lt;0,"N","T")</f>
        <v>T</v>
      </c>
      <c r="AA23">
        <f>MIN(Y23,J23)</f>
        <v>100</v>
      </c>
      <c r="AB23">
        <f t="shared" si="1"/>
        <v>5</v>
      </c>
    </row>
    <row r="24" spans="1:30" outlineLevel="2" x14ac:dyDescent="0.25">
      <c r="A24" s="5">
        <v>41770</v>
      </c>
      <c r="C24">
        <f t="shared" si="6"/>
        <v>7</v>
      </c>
      <c r="E24">
        <f t="shared" si="5"/>
        <v>324</v>
      </c>
      <c r="H24">
        <f t="shared" si="14"/>
        <v>0.54</v>
      </c>
      <c r="J24">
        <f t="shared" si="7"/>
        <v>100</v>
      </c>
      <c r="K24" s="8">
        <f t="shared" si="2"/>
        <v>54</v>
      </c>
      <c r="L24" s="8"/>
      <c r="M24" s="2">
        <f t="shared" si="3"/>
        <v>67</v>
      </c>
      <c r="N24" s="2">
        <f t="shared" si="4"/>
        <v>90</v>
      </c>
      <c r="O24" s="8">
        <f>K20</f>
        <v>52</v>
      </c>
      <c r="P24" s="8"/>
      <c r="Q24" s="2">
        <f t="shared" ref="Q24:R24" si="25">M20</f>
        <v>65</v>
      </c>
      <c r="R24" s="2">
        <f t="shared" si="25"/>
        <v>86</v>
      </c>
      <c r="S24" s="8">
        <f t="shared" si="10"/>
        <v>52</v>
      </c>
      <c r="T24" s="8"/>
      <c r="U24" s="2">
        <f t="shared" si="11"/>
        <v>65</v>
      </c>
      <c r="V24" s="2">
        <f t="shared" si="12"/>
        <v>86</v>
      </c>
      <c r="W24" s="8" t="str">
        <f>IF(W23-J24+S24&lt;=0,"0",W23-J24+S24)</f>
        <v>0</v>
      </c>
      <c r="X24" s="8"/>
      <c r="Y24" s="2">
        <f t="shared" si="16"/>
        <v>82</v>
      </c>
      <c r="Z24" t="str">
        <f>IF(W23-J24+S24&lt;0,"N","T")</f>
        <v>N</v>
      </c>
      <c r="AA24">
        <f>MIN(Y24,J24)</f>
        <v>82</v>
      </c>
      <c r="AB24">
        <f t="shared" si="1"/>
        <v>5</v>
      </c>
    </row>
    <row r="25" spans="1:30" outlineLevel="2" x14ac:dyDescent="0.25">
      <c r="A25" s="5">
        <v>41771</v>
      </c>
      <c r="C25">
        <f t="shared" si="6"/>
        <v>1</v>
      </c>
      <c r="E25">
        <f t="shared" si="5"/>
        <v>324</v>
      </c>
      <c r="H25">
        <f t="shared" si="14"/>
        <v>0.54</v>
      </c>
      <c r="J25">
        <f t="shared" si="7"/>
        <v>36</v>
      </c>
      <c r="K25" s="8">
        <f t="shared" si="2"/>
        <v>54</v>
      </c>
      <c r="L25" s="8"/>
      <c r="M25" s="2">
        <f t="shared" si="3"/>
        <v>67</v>
      </c>
      <c r="N25" s="2">
        <f t="shared" si="4"/>
        <v>90</v>
      </c>
      <c r="O25" s="8">
        <f>K21</f>
        <v>54</v>
      </c>
      <c r="P25" s="8"/>
      <c r="Q25" s="2">
        <f t="shared" ref="Q25:R25" si="26">M21</f>
        <v>67</v>
      </c>
      <c r="R25" s="2">
        <f t="shared" si="26"/>
        <v>90</v>
      </c>
      <c r="S25" s="8">
        <f t="shared" si="10"/>
        <v>52</v>
      </c>
      <c r="T25" s="8"/>
      <c r="U25" s="2">
        <f t="shared" si="11"/>
        <v>65</v>
      </c>
      <c r="V25" s="2">
        <f t="shared" si="12"/>
        <v>86</v>
      </c>
      <c r="W25" s="8">
        <f>IF(W24-J25+S25&lt;=0,"0",W24-J25+S25)</f>
        <v>16</v>
      </c>
      <c r="X25" s="8"/>
      <c r="Y25" s="2">
        <f t="shared" si="16"/>
        <v>52</v>
      </c>
      <c r="Z25" t="str">
        <f>IF(W24-J25+S25&lt;0,"N","T")</f>
        <v>T</v>
      </c>
      <c r="AA25">
        <f>MIN(Y25,J25)</f>
        <v>36</v>
      </c>
      <c r="AB25">
        <f t="shared" si="1"/>
        <v>5</v>
      </c>
    </row>
    <row r="26" spans="1:30" outlineLevel="2" x14ac:dyDescent="0.25">
      <c r="A26" s="5">
        <v>41772</v>
      </c>
      <c r="C26">
        <f t="shared" si="6"/>
        <v>2</v>
      </c>
      <c r="E26">
        <f t="shared" si="5"/>
        <v>324</v>
      </c>
      <c r="H26">
        <f t="shared" si="14"/>
        <v>0.54</v>
      </c>
      <c r="J26">
        <f t="shared" si="7"/>
        <v>36</v>
      </c>
      <c r="K26" s="8">
        <f t="shared" si="2"/>
        <v>54</v>
      </c>
      <c r="L26" s="8"/>
      <c r="M26" s="2">
        <f t="shared" si="3"/>
        <v>67</v>
      </c>
      <c r="N26" s="2">
        <f t="shared" si="4"/>
        <v>90</v>
      </c>
      <c r="O26" s="8">
        <f>K22</f>
        <v>54</v>
      </c>
      <c r="P26" s="8"/>
      <c r="Q26" s="2">
        <f t="shared" ref="Q26:R26" si="27">M22</f>
        <v>67</v>
      </c>
      <c r="R26" s="2">
        <f t="shared" si="27"/>
        <v>90</v>
      </c>
      <c r="S26" s="8">
        <f t="shared" si="10"/>
        <v>54</v>
      </c>
      <c r="T26" s="8"/>
      <c r="U26" s="2">
        <f t="shared" si="11"/>
        <v>67</v>
      </c>
      <c r="V26" s="2">
        <f t="shared" si="12"/>
        <v>90</v>
      </c>
      <c r="W26" s="8">
        <f>IF(W25-J26+S26&lt;=0,"0",W25-J26+S26)</f>
        <v>34</v>
      </c>
      <c r="X26" s="8"/>
      <c r="Y26" s="2">
        <f t="shared" si="16"/>
        <v>70</v>
      </c>
      <c r="Z26" t="str">
        <f>IF(W25-J26+S26&lt;0,"N","T")</f>
        <v>T</v>
      </c>
      <c r="AA26">
        <f>MIN(Y26,J26)</f>
        <v>36</v>
      </c>
      <c r="AB26">
        <f t="shared" si="1"/>
        <v>5</v>
      </c>
    </row>
    <row r="27" spans="1:30" outlineLevel="2" x14ac:dyDescent="0.25">
      <c r="A27" s="5">
        <v>41773</v>
      </c>
      <c r="C27">
        <f t="shared" si="6"/>
        <v>3</v>
      </c>
      <c r="E27">
        <f t="shared" si="5"/>
        <v>336.00000000000006</v>
      </c>
      <c r="H27">
        <f t="shared" si="14"/>
        <v>0.56000000000000005</v>
      </c>
      <c r="J27">
        <f t="shared" si="7"/>
        <v>36</v>
      </c>
      <c r="K27" s="8">
        <f t="shared" si="2"/>
        <v>54</v>
      </c>
      <c r="L27" s="8"/>
      <c r="M27" s="2">
        <f t="shared" si="3"/>
        <v>67</v>
      </c>
      <c r="N27" s="2">
        <f t="shared" si="4"/>
        <v>90</v>
      </c>
      <c r="O27" s="8">
        <f>K23</f>
        <v>54</v>
      </c>
      <c r="P27" s="8"/>
      <c r="Q27" s="2">
        <f t="shared" ref="Q27:R27" si="28">M23</f>
        <v>67</v>
      </c>
      <c r="R27" s="2">
        <f t="shared" si="28"/>
        <v>90</v>
      </c>
      <c r="S27" s="8">
        <f t="shared" si="10"/>
        <v>54</v>
      </c>
      <c r="T27" s="8"/>
      <c r="U27" s="2">
        <f t="shared" si="11"/>
        <v>67</v>
      </c>
      <c r="V27" s="2">
        <f t="shared" si="12"/>
        <v>90</v>
      </c>
      <c r="W27" s="8">
        <f>IF(W26-J27+S27&lt;=0,"0",W26-J27+S27)</f>
        <v>52</v>
      </c>
      <c r="X27" s="8"/>
      <c r="Y27" s="2">
        <f t="shared" si="16"/>
        <v>88</v>
      </c>
      <c r="Z27" t="str">
        <f>IF(W26-J27+S27&lt;0,"N","T")</f>
        <v>T</v>
      </c>
      <c r="AA27">
        <f>MIN(Y27,J27)</f>
        <v>36</v>
      </c>
      <c r="AB27">
        <f t="shared" si="1"/>
        <v>5</v>
      </c>
    </row>
    <row r="28" spans="1:30" outlineLevel="2" x14ac:dyDescent="0.25">
      <c r="A28" s="5">
        <v>41774</v>
      </c>
      <c r="C28">
        <f t="shared" si="6"/>
        <v>4</v>
      </c>
      <c r="E28">
        <f t="shared" si="5"/>
        <v>336.00000000000006</v>
      </c>
      <c r="H28">
        <f t="shared" si="14"/>
        <v>0.56000000000000005</v>
      </c>
      <c r="J28">
        <f t="shared" si="7"/>
        <v>36</v>
      </c>
      <c r="K28" s="8">
        <f t="shared" si="2"/>
        <v>56</v>
      </c>
      <c r="L28" s="8"/>
      <c r="M28" s="2">
        <f t="shared" si="3"/>
        <v>70</v>
      </c>
      <c r="N28" s="2">
        <f t="shared" si="4"/>
        <v>93</v>
      </c>
      <c r="O28" s="8">
        <f>K24</f>
        <v>54</v>
      </c>
      <c r="P28" s="8"/>
      <c r="Q28" s="2">
        <f t="shared" ref="Q28:R28" si="29">M24</f>
        <v>67</v>
      </c>
      <c r="R28" s="2">
        <f t="shared" si="29"/>
        <v>90</v>
      </c>
      <c r="S28" s="8">
        <f t="shared" si="10"/>
        <v>54</v>
      </c>
      <c r="T28" s="8"/>
      <c r="U28" s="2">
        <f t="shared" si="11"/>
        <v>67</v>
      </c>
      <c r="V28" s="2">
        <f t="shared" si="12"/>
        <v>90</v>
      </c>
      <c r="W28" s="8">
        <f>IF(W27-J28+S28&lt;=0,"0",W27-J28+S28)</f>
        <v>70</v>
      </c>
      <c r="X28" s="8"/>
      <c r="Y28" s="2">
        <f t="shared" si="16"/>
        <v>106</v>
      </c>
      <c r="Z28" t="str">
        <f>IF(W27-J28+S28&lt;0,"N","T")</f>
        <v>T</v>
      </c>
      <c r="AA28">
        <f>MIN(Y28,J28)</f>
        <v>36</v>
      </c>
      <c r="AB28">
        <f t="shared" si="1"/>
        <v>5</v>
      </c>
    </row>
    <row r="29" spans="1:30" outlineLevel="2" x14ac:dyDescent="0.25">
      <c r="A29" s="5">
        <v>41775</v>
      </c>
      <c r="C29">
        <f t="shared" si="6"/>
        <v>5</v>
      </c>
      <c r="E29">
        <f t="shared" si="5"/>
        <v>336.00000000000006</v>
      </c>
      <c r="H29">
        <f t="shared" si="14"/>
        <v>0.56000000000000005</v>
      </c>
      <c r="J29">
        <f t="shared" si="7"/>
        <v>36</v>
      </c>
      <c r="K29" s="8">
        <f t="shared" si="2"/>
        <v>56</v>
      </c>
      <c r="L29" s="8"/>
      <c r="M29" s="2">
        <f t="shared" si="3"/>
        <v>70</v>
      </c>
      <c r="N29" s="2">
        <f t="shared" si="4"/>
        <v>93</v>
      </c>
      <c r="O29" s="8">
        <f>K25</f>
        <v>54</v>
      </c>
      <c r="P29" s="8"/>
      <c r="Q29" s="2">
        <f t="shared" ref="Q29:R29" si="30">M25</f>
        <v>67</v>
      </c>
      <c r="R29" s="2">
        <f t="shared" si="30"/>
        <v>90</v>
      </c>
      <c r="S29" s="8">
        <f t="shared" si="10"/>
        <v>54</v>
      </c>
      <c r="T29" s="8"/>
      <c r="U29" s="2">
        <f t="shared" si="11"/>
        <v>67</v>
      </c>
      <c r="V29" s="2">
        <f t="shared" si="12"/>
        <v>90</v>
      </c>
      <c r="W29" s="8">
        <f>IF(W28-J29+S29&lt;=0,"0",W28-J29+S29)</f>
        <v>88</v>
      </c>
      <c r="X29" s="8"/>
      <c r="Y29" s="2">
        <f t="shared" si="16"/>
        <v>124</v>
      </c>
      <c r="Z29" t="str">
        <f>IF(W28-J29+S29&lt;0,"N","T")</f>
        <v>T</v>
      </c>
      <c r="AA29">
        <f>MIN(Y29,J29)</f>
        <v>36</v>
      </c>
      <c r="AB29">
        <f t="shared" si="1"/>
        <v>5</v>
      </c>
    </row>
    <row r="30" spans="1:30" outlineLevel="2" x14ac:dyDescent="0.25">
      <c r="A30" s="5">
        <v>41776</v>
      </c>
      <c r="C30">
        <f t="shared" si="6"/>
        <v>6</v>
      </c>
      <c r="E30">
        <f t="shared" si="5"/>
        <v>336.00000000000006</v>
      </c>
      <c r="H30">
        <f t="shared" si="14"/>
        <v>0.56000000000000005</v>
      </c>
      <c r="J30">
        <f t="shared" si="7"/>
        <v>100</v>
      </c>
      <c r="K30" s="8">
        <f t="shared" si="2"/>
        <v>56</v>
      </c>
      <c r="L30" s="8"/>
      <c r="M30" s="2">
        <f t="shared" si="3"/>
        <v>70</v>
      </c>
      <c r="N30" s="2">
        <f t="shared" si="4"/>
        <v>93</v>
      </c>
      <c r="O30" s="8">
        <f>K26</f>
        <v>54</v>
      </c>
      <c r="P30" s="8"/>
      <c r="Q30" s="2">
        <f t="shared" ref="Q30:R30" si="31">M26</f>
        <v>67</v>
      </c>
      <c r="R30" s="2">
        <f t="shared" si="31"/>
        <v>90</v>
      </c>
      <c r="S30" s="8">
        <f t="shared" si="10"/>
        <v>54</v>
      </c>
      <c r="T30" s="8"/>
      <c r="U30" s="2">
        <f t="shared" si="11"/>
        <v>67</v>
      </c>
      <c r="V30" s="2">
        <f t="shared" si="12"/>
        <v>90</v>
      </c>
      <c r="W30" s="8">
        <f>IF(W29-J30+S30&lt;=0,"0",W29-J30+S30)</f>
        <v>42</v>
      </c>
      <c r="X30" s="8"/>
      <c r="Y30" s="2">
        <f t="shared" si="16"/>
        <v>142</v>
      </c>
      <c r="Z30" t="str">
        <f>IF(W29-J30+S30&lt;0,"N","T")</f>
        <v>T</v>
      </c>
      <c r="AA30">
        <f>MIN(Y30,J30)</f>
        <v>100</v>
      </c>
      <c r="AB30">
        <f t="shared" si="1"/>
        <v>5</v>
      </c>
    </row>
    <row r="31" spans="1:30" outlineLevel="2" x14ac:dyDescent="0.25">
      <c r="A31" s="5">
        <v>41777</v>
      </c>
      <c r="C31">
        <f t="shared" si="6"/>
        <v>7</v>
      </c>
      <c r="E31">
        <f t="shared" si="5"/>
        <v>336.00000000000006</v>
      </c>
      <c r="H31">
        <f t="shared" si="14"/>
        <v>0.56000000000000005</v>
      </c>
      <c r="J31">
        <f t="shared" si="7"/>
        <v>100</v>
      </c>
      <c r="K31" s="8">
        <f t="shared" si="2"/>
        <v>56</v>
      </c>
      <c r="L31" s="8"/>
      <c r="M31" s="2">
        <f t="shared" si="3"/>
        <v>70</v>
      </c>
      <c r="N31" s="2">
        <f t="shared" si="4"/>
        <v>93</v>
      </c>
      <c r="O31" s="8">
        <f>K27</f>
        <v>54</v>
      </c>
      <c r="P31" s="8"/>
      <c r="Q31" s="2">
        <f t="shared" ref="Q31:R31" si="32">M27</f>
        <v>67</v>
      </c>
      <c r="R31" s="2">
        <f t="shared" si="32"/>
        <v>90</v>
      </c>
      <c r="S31" s="8">
        <f t="shared" si="10"/>
        <v>54</v>
      </c>
      <c r="T31" s="8"/>
      <c r="U31" s="2">
        <f t="shared" si="11"/>
        <v>67</v>
      </c>
      <c r="V31" s="2">
        <f t="shared" si="12"/>
        <v>90</v>
      </c>
      <c r="W31" s="8" t="str">
        <f>IF(W30-J31+S31&lt;=0,"0",W30-J31+S31)</f>
        <v>0</v>
      </c>
      <c r="X31" s="8"/>
      <c r="Y31" s="2">
        <f t="shared" si="16"/>
        <v>96</v>
      </c>
      <c r="Z31" t="str">
        <f>IF(W30-J31+S31&lt;0,"N","T")</f>
        <v>N</v>
      </c>
      <c r="AA31">
        <f>MIN(Y31,J31)</f>
        <v>96</v>
      </c>
      <c r="AB31">
        <f t="shared" si="1"/>
        <v>5</v>
      </c>
    </row>
    <row r="32" spans="1:30" outlineLevel="2" x14ac:dyDescent="0.25">
      <c r="A32" s="5">
        <v>41778</v>
      </c>
      <c r="C32">
        <f t="shared" si="6"/>
        <v>1</v>
      </c>
      <c r="E32">
        <f t="shared" si="5"/>
        <v>336.00000000000006</v>
      </c>
      <c r="H32">
        <f t="shared" si="14"/>
        <v>0.56000000000000005</v>
      </c>
      <c r="J32">
        <f t="shared" si="7"/>
        <v>36</v>
      </c>
      <c r="K32" s="8">
        <f t="shared" si="2"/>
        <v>56</v>
      </c>
      <c r="L32" s="8"/>
      <c r="M32" s="2">
        <f t="shared" si="3"/>
        <v>70</v>
      </c>
      <c r="N32" s="2">
        <f t="shared" si="4"/>
        <v>93</v>
      </c>
      <c r="O32" s="8">
        <f>K28</f>
        <v>56</v>
      </c>
      <c r="P32" s="8"/>
      <c r="Q32" s="2">
        <f t="shared" ref="Q32:R32" si="33">M28</f>
        <v>70</v>
      </c>
      <c r="R32" s="2">
        <f t="shared" si="33"/>
        <v>93</v>
      </c>
      <c r="S32" s="8">
        <f t="shared" si="10"/>
        <v>54</v>
      </c>
      <c r="T32" s="8"/>
      <c r="U32" s="2">
        <f t="shared" si="11"/>
        <v>67</v>
      </c>
      <c r="V32" s="2">
        <f t="shared" si="12"/>
        <v>90</v>
      </c>
      <c r="W32" s="8">
        <f>IF(W31-J32+S32&lt;=0,"0",W31-J32+S32)</f>
        <v>18</v>
      </c>
      <c r="X32" s="8"/>
      <c r="Y32" s="2">
        <f t="shared" si="16"/>
        <v>54</v>
      </c>
      <c r="Z32" t="str">
        <f>IF(W31-J32+S32&lt;0,"N","T")</f>
        <v>T</v>
      </c>
      <c r="AA32">
        <f>MIN(Y32,J32)</f>
        <v>36</v>
      </c>
      <c r="AB32">
        <f t="shared" si="1"/>
        <v>5</v>
      </c>
    </row>
    <row r="33" spans="1:33" outlineLevel="2" x14ac:dyDescent="0.25">
      <c r="A33" s="5">
        <v>41779</v>
      </c>
      <c r="C33">
        <f t="shared" si="6"/>
        <v>2</v>
      </c>
      <c r="E33">
        <f t="shared" si="5"/>
        <v>336.00000000000006</v>
      </c>
      <c r="H33">
        <f t="shared" si="14"/>
        <v>0.56000000000000005</v>
      </c>
      <c r="J33">
        <f t="shared" si="7"/>
        <v>36</v>
      </c>
      <c r="K33" s="8">
        <f t="shared" si="2"/>
        <v>56</v>
      </c>
      <c r="L33" s="8"/>
      <c r="M33" s="2">
        <f t="shared" si="3"/>
        <v>70</v>
      </c>
      <c r="N33" s="2">
        <f t="shared" si="4"/>
        <v>93</v>
      </c>
      <c r="O33" s="8">
        <f>K29</f>
        <v>56</v>
      </c>
      <c r="P33" s="8"/>
      <c r="Q33" s="2">
        <f t="shared" ref="Q33:R33" si="34">M29</f>
        <v>70</v>
      </c>
      <c r="R33" s="2">
        <f t="shared" si="34"/>
        <v>93</v>
      </c>
      <c r="S33" s="8">
        <f t="shared" si="10"/>
        <v>56</v>
      </c>
      <c r="T33" s="8"/>
      <c r="U33" s="2">
        <f t="shared" si="11"/>
        <v>70</v>
      </c>
      <c r="V33" s="2">
        <f t="shared" si="12"/>
        <v>93</v>
      </c>
      <c r="W33" s="8">
        <f>IF(W32-J33+S33&lt;=0,"0",W32-J33+S33)</f>
        <v>38</v>
      </c>
      <c r="X33" s="8"/>
      <c r="Y33" s="2">
        <f t="shared" si="16"/>
        <v>74</v>
      </c>
      <c r="Z33" t="str">
        <f>IF(W32-J33+S33&lt;0,"N","T")</f>
        <v>T</v>
      </c>
      <c r="AA33">
        <f>MIN(Y33,J33)</f>
        <v>36</v>
      </c>
      <c r="AB33">
        <f t="shared" si="1"/>
        <v>5</v>
      </c>
    </row>
    <row r="34" spans="1:33" outlineLevel="2" x14ac:dyDescent="0.25">
      <c r="A34" s="5">
        <v>41780</v>
      </c>
      <c r="C34">
        <f t="shared" si="6"/>
        <v>3</v>
      </c>
      <c r="E34">
        <f t="shared" si="5"/>
        <v>348</v>
      </c>
      <c r="H34">
        <f t="shared" si="14"/>
        <v>0.57999999999999996</v>
      </c>
      <c r="J34">
        <f t="shared" si="7"/>
        <v>36</v>
      </c>
      <c r="K34" s="8">
        <f t="shared" si="2"/>
        <v>56</v>
      </c>
      <c r="L34" s="8"/>
      <c r="M34" s="2">
        <f t="shared" si="3"/>
        <v>70</v>
      </c>
      <c r="N34" s="2">
        <f t="shared" si="4"/>
        <v>93</v>
      </c>
      <c r="O34" s="8">
        <f>K30</f>
        <v>56</v>
      </c>
      <c r="P34" s="8"/>
      <c r="Q34" s="2">
        <f t="shared" ref="Q34:R34" si="35">M30</f>
        <v>70</v>
      </c>
      <c r="R34" s="2">
        <f t="shared" si="35"/>
        <v>93</v>
      </c>
      <c r="S34" s="8">
        <f t="shared" si="10"/>
        <v>56</v>
      </c>
      <c r="T34" s="8"/>
      <c r="U34" s="2">
        <f t="shared" si="11"/>
        <v>70</v>
      </c>
      <c r="V34" s="2">
        <f t="shared" si="12"/>
        <v>93</v>
      </c>
      <c r="W34" s="8">
        <f>IF(W33-J34+S34&lt;=0,"0",W33-J34+S34)</f>
        <v>58</v>
      </c>
      <c r="X34" s="8"/>
      <c r="Y34" s="2">
        <f t="shared" si="16"/>
        <v>94</v>
      </c>
      <c r="Z34" t="str">
        <f>IF(W33-J34+S34&lt;0,"N","T")</f>
        <v>T</v>
      </c>
      <c r="AA34">
        <f>MIN(Y34,J34)</f>
        <v>36</v>
      </c>
      <c r="AB34">
        <f t="shared" si="1"/>
        <v>5</v>
      </c>
      <c r="AF34" t="s">
        <v>25</v>
      </c>
      <c r="AG34" t="s">
        <v>24</v>
      </c>
    </row>
    <row r="35" spans="1:33" outlineLevel="2" x14ac:dyDescent="0.25">
      <c r="A35" s="5">
        <v>41781</v>
      </c>
      <c r="C35">
        <f t="shared" si="6"/>
        <v>4</v>
      </c>
      <c r="E35">
        <f t="shared" si="5"/>
        <v>348</v>
      </c>
      <c r="H35">
        <f t="shared" si="14"/>
        <v>0.57999999999999996</v>
      </c>
      <c r="J35">
        <f t="shared" si="7"/>
        <v>36</v>
      </c>
      <c r="K35" s="8">
        <f t="shared" si="2"/>
        <v>58</v>
      </c>
      <c r="L35" s="8"/>
      <c r="M35" s="2">
        <f t="shared" si="3"/>
        <v>72</v>
      </c>
      <c r="N35" s="2">
        <f t="shared" si="4"/>
        <v>96</v>
      </c>
      <c r="O35" s="8">
        <f>K31</f>
        <v>56</v>
      </c>
      <c r="P35" s="8"/>
      <c r="Q35" s="2">
        <f t="shared" ref="Q35:R35" si="36">M31</f>
        <v>70</v>
      </c>
      <c r="R35" s="2">
        <f t="shared" si="36"/>
        <v>93</v>
      </c>
      <c r="S35" s="8">
        <f t="shared" si="10"/>
        <v>56</v>
      </c>
      <c r="T35" s="8"/>
      <c r="U35" s="2">
        <f t="shared" si="11"/>
        <v>70</v>
      </c>
      <c r="V35" s="2">
        <f t="shared" si="12"/>
        <v>93</v>
      </c>
      <c r="W35" s="8">
        <f>IF(W34-J35+S35&lt;=0,"0",W34-J35+S35)</f>
        <v>78</v>
      </c>
      <c r="X35" s="8"/>
      <c r="Y35" s="2">
        <f t="shared" si="16"/>
        <v>114</v>
      </c>
      <c r="Z35" t="str">
        <f>IF(W34-J35+S35&lt;0,"N","T")</f>
        <v>T</v>
      </c>
      <c r="AA35">
        <f>MIN(Y35,J35)</f>
        <v>36</v>
      </c>
      <c r="AB35">
        <f t="shared" si="1"/>
        <v>5</v>
      </c>
      <c r="AF35">
        <v>72</v>
      </c>
      <c r="AG35">
        <v>4</v>
      </c>
    </row>
    <row r="36" spans="1:33" outlineLevel="2" x14ac:dyDescent="0.25">
      <c r="A36" s="5">
        <v>41782</v>
      </c>
      <c r="C36">
        <f t="shared" si="6"/>
        <v>5</v>
      </c>
      <c r="E36">
        <f t="shared" si="5"/>
        <v>348</v>
      </c>
      <c r="H36">
        <f t="shared" si="14"/>
        <v>0.57999999999999996</v>
      </c>
      <c r="J36">
        <f t="shared" si="7"/>
        <v>36</v>
      </c>
      <c r="K36" s="8">
        <f t="shared" si="2"/>
        <v>58</v>
      </c>
      <c r="L36" s="8"/>
      <c r="M36" s="2">
        <f t="shared" si="3"/>
        <v>72</v>
      </c>
      <c r="N36" s="2">
        <f t="shared" si="4"/>
        <v>96</v>
      </c>
      <c r="O36" s="8">
        <f>K32</f>
        <v>56</v>
      </c>
      <c r="P36" s="8"/>
      <c r="Q36" s="2">
        <f t="shared" ref="Q36:R36" si="37">M32</f>
        <v>70</v>
      </c>
      <c r="R36" s="2">
        <f t="shared" si="37"/>
        <v>93</v>
      </c>
      <c r="S36" s="8">
        <f t="shared" si="10"/>
        <v>56</v>
      </c>
      <c r="T36" s="8"/>
      <c r="U36" s="2">
        <f t="shared" si="11"/>
        <v>70</v>
      </c>
      <c r="V36" s="2">
        <f t="shared" si="12"/>
        <v>93</v>
      </c>
      <c r="W36" s="8">
        <f>IF(W35-J36+S36&lt;=0,"0",W35-J36+S36)</f>
        <v>98</v>
      </c>
      <c r="X36" s="8"/>
      <c r="Y36" s="2">
        <f t="shared" si="16"/>
        <v>134</v>
      </c>
      <c r="Z36" t="str">
        <f>IF(W35-J36+S36&lt;0,"N","T")</f>
        <v>T</v>
      </c>
      <c r="AA36">
        <f>MIN(Y36,J36)</f>
        <v>36</v>
      </c>
      <c r="AB36">
        <f t="shared" si="1"/>
        <v>5</v>
      </c>
      <c r="AF36">
        <v>1626</v>
      </c>
      <c r="AG36">
        <v>5</v>
      </c>
    </row>
    <row r="37" spans="1:33" outlineLevel="2" x14ac:dyDescent="0.25">
      <c r="A37" s="5">
        <v>41783</v>
      </c>
      <c r="C37">
        <f t="shared" si="6"/>
        <v>6</v>
      </c>
      <c r="E37">
        <f t="shared" si="5"/>
        <v>348</v>
      </c>
      <c r="H37">
        <f t="shared" si="14"/>
        <v>0.57999999999999996</v>
      </c>
      <c r="J37">
        <f t="shared" si="7"/>
        <v>100</v>
      </c>
      <c r="K37" s="8">
        <f t="shared" si="2"/>
        <v>58</v>
      </c>
      <c r="L37" s="8"/>
      <c r="M37" s="2">
        <f t="shared" si="3"/>
        <v>72</v>
      </c>
      <c r="N37" s="2">
        <f t="shared" si="4"/>
        <v>96</v>
      </c>
      <c r="O37" s="8">
        <f>K33</f>
        <v>56</v>
      </c>
      <c r="P37" s="8"/>
      <c r="Q37" s="2">
        <f t="shared" ref="Q37:R37" si="38">M33</f>
        <v>70</v>
      </c>
      <c r="R37" s="2">
        <f t="shared" si="38"/>
        <v>93</v>
      </c>
      <c r="S37" s="8">
        <f t="shared" si="10"/>
        <v>56</v>
      </c>
      <c r="T37" s="8"/>
      <c r="U37" s="2">
        <f t="shared" si="11"/>
        <v>70</v>
      </c>
      <c r="V37" s="2">
        <f t="shared" si="12"/>
        <v>93</v>
      </c>
      <c r="W37" s="8">
        <f>IF(W36-J37+S37&lt;=0,"0",W36-J37+S37)</f>
        <v>54</v>
      </c>
      <c r="X37" s="8"/>
      <c r="Y37" s="2">
        <f t="shared" si="16"/>
        <v>154</v>
      </c>
      <c r="Z37" t="str">
        <f>IF(W36-J37+S37&lt;0,"N","T")</f>
        <v>T</v>
      </c>
      <c r="AA37">
        <f>MIN(Y37,J37)</f>
        <v>100</v>
      </c>
      <c r="AB37">
        <f t="shared" si="1"/>
        <v>5</v>
      </c>
      <c r="AF37">
        <v>1656</v>
      </c>
      <c r="AG37">
        <v>6</v>
      </c>
    </row>
    <row r="38" spans="1:33" outlineLevel="2" x14ac:dyDescent="0.25">
      <c r="A38" s="5">
        <v>41784</v>
      </c>
      <c r="C38">
        <f t="shared" si="6"/>
        <v>7</v>
      </c>
      <c r="E38">
        <f t="shared" si="5"/>
        <v>348</v>
      </c>
      <c r="H38">
        <f t="shared" si="14"/>
        <v>0.57999999999999996</v>
      </c>
      <c r="J38">
        <f t="shared" si="7"/>
        <v>100</v>
      </c>
      <c r="K38" s="8">
        <f t="shared" si="2"/>
        <v>58</v>
      </c>
      <c r="L38" s="8"/>
      <c r="M38" s="2">
        <f t="shared" si="3"/>
        <v>72</v>
      </c>
      <c r="N38" s="2">
        <f t="shared" si="4"/>
        <v>96</v>
      </c>
      <c r="O38" s="8">
        <f>K34</f>
        <v>56</v>
      </c>
      <c r="P38" s="8"/>
      <c r="Q38" s="2">
        <f t="shared" ref="Q38:R38" si="39">M34</f>
        <v>70</v>
      </c>
      <c r="R38" s="2">
        <f t="shared" si="39"/>
        <v>93</v>
      </c>
      <c r="S38" s="8">
        <f t="shared" si="10"/>
        <v>56</v>
      </c>
      <c r="T38" s="8"/>
      <c r="U38" s="2">
        <f t="shared" si="11"/>
        <v>70</v>
      </c>
      <c r="V38" s="2">
        <f t="shared" si="12"/>
        <v>93</v>
      </c>
      <c r="W38" s="8">
        <f>IF(W37-J38+S38&lt;=0,"0",W37-J38+S38)</f>
        <v>10</v>
      </c>
      <c r="X38" s="8"/>
      <c r="Y38" s="2">
        <f t="shared" si="16"/>
        <v>110</v>
      </c>
      <c r="Z38" t="str">
        <f>IF(W37-J38+S38&lt;0,"N","T")</f>
        <v>T</v>
      </c>
      <c r="AA38">
        <f>MIN(Y38,J38)</f>
        <v>100</v>
      </c>
      <c r="AB38">
        <f t="shared" si="1"/>
        <v>5</v>
      </c>
      <c r="AF38">
        <v>1628</v>
      </c>
      <c r="AG38">
        <v>7</v>
      </c>
    </row>
    <row r="39" spans="1:33" outlineLevel="2" x14ac:dyDescent="0.25">
      <c r="A39" s="5">
        <v>41785</v>
      </c>
      <c r="C39">
        <f t="shared" si="6"/>
        <v>1</v>
      </c>
      <c r="E39">
        <f t="shared" si="5"/>
        <v>348</v>
      </c>
      <c r="H39">
        <f t="shared" si="14"/>
        <v>0.57999999999999996</v>
      </c>
      <c r="J39">
        <f t="shared" si="7"/>
        <v>36</v>
      </c>
      <c r="K39" s="8">
        <f t="shared" si="2"/>
        <v>58</v>
      </c>
      <c r="L39" s="8"/>
      <c r="M39" s="2">
        <f t="shared" si="3"/>
        <v>72</v>
      </c>
      <c r="N39" s="2">
        <f t="shared" si="4"/>
        <v>96</v>
      </c>
      <c r="O39" s="8">
        <f>K35</f>
        <v>58</v>
      </c>
      <c r="P39" s="8"/>
      <c r="Q39" s="2">
        <f t="shared" ref="Q39:R39" si="40">M35</f>
        <v>72</v>
      </c>
      <c r="R39" s="2">
        <f t="shared" si="40"/>
        <v>96</v>
      </c>
      <c r="S39" s="8">
        <f t="shared" si="10"/>
        <v>56</v>
      </c>
      <c r="T39" s="8"/>
      <c r="U39" s="2">
        <f t="shared" si="11"/>
        <v>70</v>
      </c>
      <c r="V39" s="2">
        <f t="shared" si="12"/>
        <v>93</v>
      </c>
      <c r="W39" s="8">
        <f>IF(W38-J39+S39&lt;=0,"0",W38-J39+S39)</f>
        <v>30</v>
      </c>
      <c r="X39" s="8"/>
      <c r="Y39" s="2">
        <f t="shared" si="16"/>
        <v>66</v>
      </c>
      <c r="Z39" t="str">
        <f>IF(W38-J39+S39&lt;0,"N","T")</f>
        <v>T</v>
      </c>
      <c r="AA39">
        <f>MIN(Y39,J39)</f>
        <v>36</v>
      </c>
      <c r="AB39">
        <f t="shared" si="1"/>
        <v>5</v>
      </c>
      <c r="AF39">
        <v>1243</v>
      </c>
      <c r="AG39">
        <v>8</v>
      </c>
    </row>
    <row r="40" spans="1:33" outlineLevel="2" x14ac:dyDescent="0.25">
      <c r="A40" s="5">
        <v>41786</v>
      </c>
      <c r="C40">
        <f t="shared" si="6"/>
        <v>2</v>
      </c>
      <c r="E40">
        <f t="shared" si="5"/>
        <v>348</v>
      </c>
      <c r="H40">
        <f>ROUND(IF(C40=3,H39+(H39*0.04),H39),2)</f>
        <v>0.57999999999999996</v>
      </c>
      <c r="J40">
        <f t="shared" si="7"/>
        <v>36</v>
      </c>
      <c r="K40" s="8">
        <f t="shared" si="2"/>
        <v>58</v>
      </c>
      <c r="L40" s="8"/>
      <c r="M40" s="2">
        <f t="shared" si="3"/>
        <v>72</v>
      </c>
      <c r="N40" s="2">
        <f t="shared" si="4"/>
        <v>96</v>
      </c>
      <c r="O40" s="8">
        <f>K36</f>
        <v>58</v>
      </c>
      <c r="P40" s="8"/>
      <c r="Q40" s="2">
        <f t="shared" ref="Q40:R40" si="41">M36</f>
        <v>72</v>
      </c>
      <c r="R40" s="2">
        <f t="shared" si="41"/>
        <v>96</v>
      </c>
      <c r="S40" s="8">
        <f t="shared" si="10"/>
        <v>58</v>
      </c>
      <c r="T40" s="8"/>
      <c r="U40" s="2">
        <f t="shared" si="11"/>
        <v>72</v>
      </c>
      <c r="V40" s="2">
        <f t="shared" si="12"/>
        <v>96</v>
      </c>
      <c r="W40" s="8">
        <f>IF(W39-J40+S40&lt;=0,"0",W39-J40+S40)</f>
        <v>52</v>
      </c>
      <c r="X40" s="8"/>
      <c r="Y40" s="2">
        <f t="shared" si="16"/>
        <v>88</v>
      </c>
      <c r="Z40" t="str">
        <f>IF(W39-J40+S40&lt;0,"N","T")</f>
        <v>T</v>
      </c>
      <c r="AA40">
        <f>MIN(Y40,J40)</f>
        <v>36</v>
      </c>
      <c r="AB40">
        <f t="shared" si="1"/>
        <v>5</v>
      </c>
      <c r="AF40">
        <v>586</v>
      </c>
      <c r="AG40">
        <v>9</v>
      </c>
    </row>
    <row r="41" spans="1:33" outlineLevel="2" x14ac:dyDescent="0.25">
      <c r="A41" s="5">
        <v>41787</v>
      </c>
      <c r="C41">
        <f t="shared" si="6"/>
        <v>3</v>
      </c>
      <c r="E41">
        <f t="shared" si="5"/>
        <v>360</v>
      </c>
      <c r="H41">
        <f t="shared" si="14"/>
        <v>0.6</v>
      </c>
      <c r="J41">
        <f t="shared" si="7"/>
        <v>36</v>
      </c>
      <c r="K41" s="8">
        <f t="shared" si="2"/>
        <v>58</v>
      </c>
      <c r="L41" s="8"/>
      <c r="M41" s="2">
        <f t="shared" si="3"/>
        <v>72</v>
      </c>
      <c r="N41" s="2">
        <f t="shared" si="4"/>
        <v>96</v>
      </c>
      <c r="O41" s="8">
        <f>K37</f>
        <v>58</v>
      </c>
      <c r="P41" s="8"/>
      <c r="Q41" s="2">
        <f t="shared" ref="Q41:R41" si="42">M37</f>
        <v>72</v>
      </c>
      <c r="R41" s="2">
        <f t="shared" si="42"/>
        <v>96</v>
      </c>
      <c r="S41" s="8">
        <f t="shared" si="10"/>
        <v>58</v>
      </c>
      <c r="T41" s="8"/>
      <c r="U41" s="2">
        <f t="shared" si="11"/>
        <v>72</v>
      </c>
      <c r="V41" s="2">
        <f t="shared" si="12"/>
        <v>96</v>
      </c>
      <c r="W41" s="8">
        <f>IF(W40-J41+S41&lt;=0,"0",W40-J41+S41)</f>
        <v>74</v>
      </c>
      <c r="X41" s="8"/>
      <c r="Y41" s="2">
        <f t="shared" si="16"/>
        <v>110</v>
      </c>
      <c r="Z41" t="str">
        <f>IF(W40-J41+S41&lt;0,"N","T")</f>
        <v>T</v>
      </c>
      <c r="AA41">
        <f>MIN(Y41,J41)</f>
        <v>36</v>
      </c>
      <c r="AB41">
        <f t="shared" si="1"/>
        <v>5</v>
      </c>
      <c r="AD41" s="4" t="s">
        <v>28</v>
      </c>
    </row>
    <row r="42" spans="1:33" outlineLevel="2" x14ac:dyDescent="0.25">
      <c r="A42" s="5">
        <v>41788</v>
      </c>
      <c r="C42">
        <f t="shared" si="6"/>
        <v>4</v>
      </c>
      <c r="E42">
        <f t="shared" si="5"/>
        <v>360</v>
      </c>
      <c r="H42">
        <f t="shared" si="14"/>
        <v>0.6</v>
      </c>
      <c r="J42">
        <f t="shared" si="7"/>
        <v>36</v>
      </c>
      <c r="K42" s="8">
        <f t="shared" si="2"/>
        <v>60</v>
      </c>
      <c r="L42" s="8"/>
      <c r="M42" s="2">
        <f t="shared" si="3"/>
        <v>75</v>
      </c>
      <c r="N42" s="2">
        <f t="shared" si="4"/>
        <v>100</v>
      </c>
      <c r="O42" s="8">
        <f>K38</f>
        <v>58</v>
      </c>
      <c r="P42" s="8"/>
      <c r="Q42" s="2">
        <f t="shared" ref="Q42:R42" si="43">M38</f>
        <v>72</v>
      </c>
      <c r="R42" s="2">
        <f t="shared" si="43"/>
        <v>96</v>
      </c>
      <c r="S42" s="8">
        <f t="shared" si="10"/>
        <v>58</v>
      </c>
      <c r="T42" s="8"/>
      <c r="U42" s="2">
        <f t="shared" si="11"/>
        <v>72</v>
      </c>
      <c r="V42" s="2">
        <f t="shared" si="12"/>
        <v>96</v>
      </c>
      <c r="W42" s="8">
        <f>IF(W41-J42+S42&lt;=0,"0",W41-J42+S42)</f>
        <v>96</v>
      </c>
      <c r="X42" s="8"/>
      <c r="Y42" s="2">
        <f t="shared" si="16"/>
        <v>132</v>
      </c>
      <c r="Z42" t="str">
        <f>IF(W41-J42+S42&lt;0,"N","T")</f>
        <v>T</v>
      </c>
      <c r="AA42">
        <f>MIN(Y42,J42)</f>
        <v>36</v>
      </c>
      <c r="AB42">
        <f t="shared" si="1"/>
        <v>5</v>
      </c>
      <c r="AD42" s="10" t="s">
        <v>26</v>
      </c>
      <c r="AE42" s="11"/>
      <c r="AF42" s="11"/>
      <c r="AG42" s="12"/>
    </row>
    <row r="43" spans="1:33" outlineLevel="2" x14ac:dyDescent="0.25">
      <c r="A43" s="5">
        <v>41789</v>
      </c>
      <c r="C43">
        <f t="shared" si="6"/>
        <v>5</v>
      </c>
      <c r="E43">
        <f t="shared" si="5"/>
        <v>360</v>
      </c>
      <c r="H43">
        <f t="shared" si="14"/>
        <v>0.6</v>
      </c>
      <c r="J43">
        <f t="shared" si="7"/>
        <v>36</v>
      </c>
      <c r="K43" s="8">
        <f t="shared" si="2"/>
        <v>60</v>
      </c>
      <c r="L43" s="8"/>
      <c r="M43" s="2">
        <f t="shared" si="3"/>
        <v>75</v>
      </c>
      <c r="N43" s="2">
        <f t="shared" si="4"/>
        <v>100</v>
      </c>
      <c r="O43" s="8">
        <f>K39</f>
        <v>58</v>
      </c>
      <c r="P43" s="8"/>
      <c r="Q43" s="2">
        <f t="shared" ref="Q43:R43" si="44">M39</f>
        <v>72</v>
      </c>
      <c r="R43" s="2">
        <f t="shared" si="44"/>
        <v>96</v>
      </c>
      <c r="S43" s="8">
        <f t="shared" si="10"/>
        <v>58</v>
      </c>
      <c r="T43" s="8"/>
      <c r="U43" s="2">
        <f t="shared" si="11"/>
        <v>72</v>
      </c>
      <c r="V43" s="2">
        <f t="shared" si="12"/>
        <v>96</v>
      </c>
      <c r="W43" s="8">
        <f>IF(W42-J43+S43&lt;=0,"0",W42-J43+S43)</f>
        <v>118</v>
      </c>
      <c r="X43" s="8"/>
      <c r="Y43" s="2">
        <f t="shared" si="16"/>
        <v>154</v>
      </c>
      <c r="Z43" t="str">
        <f>IF(W42-J43+S43&lt;0,"N","T")</f>
        <v>T</v>
      </c>
      <c r="AA43">
        <f>MIN(Y43,J43)</f>
        <v>36</v>
      </c>
      <c r="AB43">
        <f t="shared" si="1"/>
        <v>5</v>
      </c>
      <c r="AD43" s="6" t="s">
        <v>27</v>
      </c>
      <c r="AE43" s="6"/>
      <c r="AF43" s="6"/>
      <c r="AG43" s="6"/>
    </row>
    <row r="44" spans="1:33" outlineLevel="2" x14ac:dyDescent="0.25">
      <c r="A44" s="5">
        <v>41790</v>
      </c>
      <c r="C44">
        <f t="shared" si="6"/>
        <v>6</v>
      </c>
      <c r="E44">
        <f t="shared" si="5"/>
        <v>360</v>
      </c>
      <c r="H44">
        <f t="shared" si="14"/>
        <v>0.6</v>
      </c>
      <c r="J44">
        <f t="shared" si="7"/>
        <v>100</v>
      </c>
      <c r="K44" s="8">
        <f t="shared" si="2"/>
        <v>60</v>
      </c>
      <c r="L44" s="8"/>
      <c r="M44" s="2">
        <f t="shared" si="3"/>
        <v>75</v>
      </c>
      <c r="N44" s="2">
        <f t="shared" si="4"/>
        <v>100</v>
      </c>
      <c r="O44" s="8">
        <f>K40</f>
        <v>58</v>
      </c>
      <c r="P44" s="8"/>
      <c r="Q44" s="2">
        <f t="shared" ref="Q44:R44" si="45">M40</f>
        <v>72</v>
      </c>
      <c r="R44" s="2">
        <f t="shared" si="45"/>
        <v>96</v>
      </c>
      <c r="S44" s="8">
        <f t="shared" si="10"/>
        <v>58</v>
      </c>
      <c r="T44" s="8"/>
      <c r="U44" s="2">
        <f t="shared" si="11"/>
        <v>72</v>
      </c>
      <c r="V44" s="2">
        <f t="shared" si="12"/>
        <v>96</v>
      </c>
      <c r="W44" s="8">
        <f>IF(W43-J44+S44&lt;=0,"0",W43-J44+S44)</f>
        <v>76</v>
      </c>
      <c r="X44" s="8"/>
      <c r="Y44" s="2">
        <f t="shared" si="16"/>
        <v>176</v>
      </c>
      <c r="Z44" t="str">
        <f>IF(W43-J44+S44&lt;0,"N","T")</f>
        <v>T</v>
      </c>
      <c r="AA44">
        <f>MIN(Y44,J44)</f>
        <v>100</v>
      </c>
      <c r="AB44">
        <f t="shared" si="1"/>
        <v>5</v>
      </c>
    </row>
    <row r="45" spans="1:33" outlineLevel="2" x14ac:dyDescent="0.25">
      <c r="A45" s="5">
        <v>41791</v>
      </c>
      <c r="C45">
        <f t="shared" si="6"/>
        <v>7</v>
      </c>
      <c r="E45">
        <f t="shared" si="5"/>
        <v>360</v>
      </c>
      <c r="H45">
        <f>ROUND(IF(C45=3,H44+(H44*0.04),H44),2)</f>
        <v>0.6</v>
      </c>
      <c r="J45">
        <f t="shared" si="7"/>
        <v>100</v>
      </c>
      <c r="K45" s="8">
        <f>INT(E44/6)</f>
        <v>60</v>
      </c>
      <c r="L45" s="8"/>
      <c r="M45" s="2">
        <f t="shared" si="3"/>
        <v>75</v>
      </c>
      <c r="N45" s="2">
        <f t="shared" si="4"/>
        <v>100</v>
      </c>
      <c r="O45" s="8">
        <f>K41</f>
        <v>58</v>
      </c>
      <c r="P45" s="8"/>
      <c r="Q45" s="2">
        <f t="shared" ref="Q45:R45" si="46">M41</f>
        <v>72</v>
      </c>
      <c r="R45" s="2">
        <f t="shared" si="46"/>
        <v>96</v>
      </c>
      <c r="S45" s="8">
        <f>O44</f>
        <v>58</v>
      </c>
      <c r="T45" s="8"/>
      <c r="U45" s="2">
        <f t="shared" si="11"/>
        <v>72</v>
      </c>
      <c r="V45" s="2">
        <f t="shared" si="12"/>
        <v>96</v>
      </c>
      <c r="W45" s="8">
        <f>IF(W44-J45+S45&lt;=0,"0",W44-J45+S45)</f>
        <v>34</v>
      </c>
      <c r="X45" s="8"/>
      <c r="Y45" s="2">
        <f>W44+S45</f>
        <v>134</v>
      </c>
      <c r="Z45" t="str">
        <f>IF(W44-J45+S45&lt;0,"N","T")</f>
        <v>T</v>
      </c>
      <c r="AA45">
        <f>MIN(Y45,J45)</f>
        <v>100</v>
      </c>
      <c r="AB45">
        <f t="shared" si="1"/>
        <v>6</v>
      </c>
      <c r="AD45" t="s">
        <v>29</v>
      </c>
      <c r="AE45" t="s">
        <v>31</v>
      </c>
    </row>
    <row r="46" spans="1:33" outlineLevel="2" x14ac:dyDescent="0.25">
      <c r="A46" s="5">
        <v>41792</v>
      </c>
      <c r="C46">
        <f t="shared" si="6"/>
        <v>1</v>
      </c>
      <c r="E46">
        <f t="shared" si="5"/>
        <v>360</v>
      </c>
      <c r="H46">
        <f t="shared" si="14"/>
        <v>0.6</v>
      </c>
      <c r="J46">
        <f t="shared" si="7"/>
        <v>36</v>
      </c>
      <c r="K46" s="8">
        <f t="shared" si="2"/>
        <v>60</v>
      </c>
      <c r="L46" s="8"/>
      <c r="M46" s="2">
        <f t="shared" si="3"/>
        <v>75</v>
      </c>
      <c r="N46" s="2">
        <f t="shared" si="4"/>
        <v>100</v>
      </c>
      <c r="O46" s="8">
        <f>K42</f>
        <v>60</v>
      </c>
      <c r="P46" s="8"/>
      <c r="Q46" s="2">
        <f t="shared" ref="Q46:R46" si="47">M42</f>
        <v>75</v>
      </c>
      <c r="R46" s="2">
        <f t="shared" si="47"/>
        <v>100</v>
      </c>
      <c r="S46" s="8">
        <f t="shared" si="10"/>
        <v>58</v>
      </c>
      <c r="T46" s="8"/>
      <c r="U46" s="2">
        <f t="shared" si="11"/>
        <v>72</v>
      </c>
      <c r="V46" s="2">
        <f t="shared" si="12"/>
        <v>96</v>
      </c>
      <c r="W46" s="8">
        <f>IF(W45-J46+S46&lt;=0,"0",W45-J46+S46)</f>
        <v>56</v>
      </c>
      <c r="X46" s="8"/>
      <c r="Y46" s="2">
        <f t="shared" si="16"/>
        <v>92</v>
      </c>
      <c r="Z46" t="str">
        <f>IF(W45-J46+S46&lt;0,"N","T")</f>
        <v>T</v>
      </c>
      <c r="AA46">
        <f>MIN(Y46,J46)</f>
        <v>36</v>
      </c>
      <c r="AB46">
        <f t="shared" si="1"/>
        <v>6</v>
      </c>
      <c r="AD46" t="s">
        <v>30</v>
      </c>
      <c r="AE46">
        <f>SUM(S5:T165)</f>
        <v>6811</v>
      </c>
    </row>
    <row r="47" spans="1:33" outlineLevel="2" x14ac:dyDescent="0.25">
      <c r="A47" s="5">
        <v>41793</v>
      </c>
      <c r="C47">
        <f t="shared" si="6"/>
        <v>2</v>
      </c>
      <c r="E47">
        <f t="shared" si="5"/>
        <v>360</v>
      </c>
      <c r="H47">
        <f t="shared" si="14"/>
        <v>0.6</v>
      </c>
      <c r="J47">
        <f t="shared" si="7"/>
        <v>36</v>
      </c>
      <c r="K47" s="8">
        <f t="shared" si="2"/>
        <v>60</v>
      </c>
      <c r="L47" s="8"/>
      <c r="M47" s="2">
        <f t="shared" si="3"/>
        <v>75</v>
      </c>
      <c r="N47" s="2">
        <f t="shared" si="4"/>
        <v>100</v>
      </c>
      <c r="O47" s="8">
        <f>K43</f>
        <v>60</v>
      </c>
      <c r="P47" s="8"/>
      <c r="Q47" s="2">
        <f t="shared" ref="Q47:R47" si="48">M43</f>
        <v>75</v>
      </c>
      <c r="R47" s="2">
        <f t="shared" si="48"/>
        <v>100</v>
      </c>
      <c r="S47" s="8">
        <f t="shared" si="10"/>
        <v>60</v>
      </c>
      <c r="T47" s="8"/>
      <c r="U47" s="2">
        <f t="shared" si="11"/>
        <v>75</v>
      </c>
      <c r="V47" s="2">
        <f t="shared" si="12"/>
        <v>100</v>
      </c>
      <c r="W47" s="8">
        <f>IF(W46-J47+S47&lt;=0,"0",W46-J47+S47)</f>
        <v>80</v>
      </c>
      <c r="X47" s="8"/>
      <c r="Y47" s="2">
        <f t="shared" si="16"/>
        <v>116</v>
      </c>
      <c r="Z47" t="str">
        <f>IF(W46-J47+S47&lt;0,"N","T")</f>
        <v>T</v>
      </c>
      <c r="AA47">
        <f>MIN(Y47,J47)</f>
        <v>36</v>
      </c>
      <c r="AB47">
        <f t="shared" si="1"/>
        <v>6</v>
      </c>
      <c r="AD47" t="s">
        <v>32</v>
      </c>
      <c r="AE47">
        <f>SUM(U5:U165)</f>
        <v>8470</v>
      </c>
    </row>
    <row r="48" spans="1:33" outlineLevel="2" x14ac:dyDescent="0.25">
      <c r="A48" s="5">
        <v>41794</v>
      </c>
      <c r="C48">
        <f t="shared" si="6"/>
        <v>3</v>
      </c>
      <c r="E48">
        <f t="shared" si="5"/>
        <v>372</v>
      </c>
      <c r="H48">
        <f t="shared" si="14"/>
        <v>0.62</v>
      </c>
      <c r="J48">
        <f t="shared" si="7"/>
        <v>36</v>
      </c>
      <c r="K48" s="8">
        <f t="shared" si="2"/>
        <v>60</v>
      </c>
      <c r="L48" s="8"/>
      <c r="M48" s="2">
        <f t="shared" si="3"/>
        <v>75</v>
      </c>
      <c r="N48" s="2">
        <f t="shared" si="4"/>
        <v>100</v>
      </c>
      <c r="O48" s="8">
        <f>K44</f>
        <v>60</v>
      </c>
      <c r="P48" s="8"/>
      <c r="Q48" s="2">
        <f t="shared" ref="Q48:R48" si="49">M44</f>
        <v>75</v>
      </c>
      <c r="R48" s="2">
        <f t="shared" si="49"/>
        <v>100</v>
      </c>
      <c r="S48" s="8">
        <f t="shared" si="10"/>
        <v>60</v>
      </c>
      <c r="T48" s="8"/>
      <c r="U48" s="2">
        <f t="shared" si="11"/>
        <v>75</v>
      </c>
      <c r="V48" s="2">
        <f t="shared" si="12"/>
        <v>100</v>
      </c>
      <c r="W48" s="8">
        <f>IF(W47-J48+S48&lt;=0,"0",W47-J48+S48)</f>
        <v>104</v>
      </c>
      <c r="X48" s="8"/>
      <c r="Y48" s="2">
        <f t="shared" si="16"/>
        <v>140</v>
      </c>
      <c r="Z48" t="str">
        <f>IF(W47-J48+S48&lt;0,"N","T")</f>
        <v>T</v>
      </c>
      <c r="AA48">
        <f>MIN(Y48,J48)</f>
        <v>36</v>
      </c>
      <c r="AB48">
        <f t="shared" si="1"/>
        <v>6</v>
      </c>
      <c r="AD48" t="s">
        <v>33</v>
      </c>
      <c r="AE48">
        <f>SUM(V5:V165)</f>
        <v>11298</v>
      </c>
    </row>
    <row r="49" spans="1:28" outlineLevel="2" x14ac:dyDescent="0.25">
      <c r="A49" s="5">
        <v>41795</v>
      </c>
      <c r="C49">
        <f t="shared" si="6"/>
        <v>4</v>
      </c>
      <c r="E49">
        <f t="shared" si="5"/>
        <v>372</v>
      </c>
      <c r="H49">
        <f t="shared" si="14"/>
        <v>0.62</v>
      </c>
      <c r="J49">
        <f t="shared" si="7"/>
        <v>36</v>
      </c>
      <c r="K49" s="8">
        <f t="shared" si="2"/>
        <v>62</v>
      </c>
      <c r="L49" s="8"/>
      <c r="M49" s="2">
        <f t="shared" si="3"/>
        <v>77</v>
      </c>
      <c r="N49" s="2">
        <f t="shared" si="4"/>
        <v>103</v>
      </c>
      <c r="O49" s="8">
        <f>K45</f>
        <v>60</v>
      </c>
      <c r="P49" s="8"/>
      <c r="Q49" s="2">
        <f t="shared" ref="Q49:R49" si="50">M45</f>
        <v>75</v>
      </c>
      <c r="R49" s="2">
        <f t="shared" si="50"/>
        <v>100</v>
      </c>
      <c r="S49" s="8">
        <f t="shared" si="10"/>
        <v>60</v>
      </c>
      <c r="T49" s="8"/>
      <c r="U49" s="2">
        <f t="shared" si="11"/>
        <v>75</v>
      </c>
      <c r="V49" s="2">
        <f t="shared" si="12"/>
        <v>100</v>
      </c>
      <c r="W49" s="8">
        <f>IF(W48-J49+S49&lt;=0,"0",W48-J49+S49)</f>
        <v>128</v>
      </c>
      <c r="X49" s="8"/>
      <c r="Y49" s="2">
        <f t="shared" si="16"/>
        <v>164</v>
      </c>
      <c r="Z49" t="str">
        <f>IF(W48-J49+S49&lt;0,"N","T")</f>
        <v>T</v>
      </c>
      <c r="AA49">
        <f>MIN(Y49,J49)</f>
        <v>36</v>
      </c>
      <c r="AB49">
        <f t="shared" si="1"/>
        <v>6</v>
      </c>
    </row>
    <row r="50" spans="1:28" outlineLevel="2" x14ac:dyDescent="0.25">
      <c r="A50" s="5">
        <v>41796</v>
      </c>
      <c r="C50">
        <f t="shared" si="6"/>
        <v>5</v>
      </c>
      <c r="E50">
        <f t="shared" si="5"/>
        <v>372</v>
      </c>
      <c r="H50">
        <f t="shared" si="14"/>
        <v>0.62</v>
      </c>
      <c r="J50">
        <f t="shared" si="7"/>
        <v>36</v>
      </c>
      <c r="K50" s="8">
        <f t="shared" si="2"/>
        <v>62</v>
      </c>
      <c r="L50" s="8"/>
      <c r="M50" s="2">
        <f t="shared" si="3"/>
        <v>77</v>
      </c>
      <c r="N50" s="2">
        <f t="shared" si="4"/>
        <v>103</v>
      </c>
      <c r="O50" s="8">
        <f>K46</f>
        <v>60</v>
      </c>
      <c r="P50" s="8"/>
      <c r="Q50" s="2">
        <f t="shared" ref="Q50:R50" si="51">M46</f>
        <v>75</v>
      </c>
      <c r="R50" s="2">
        <f t="shared" si="51"/>
        <v>100</v>
      </c>
      <c r="S50" s="8">
        <f t="shared" si="10"/>
        <v>60</v>
      </c>
      <c r="T50" s="8"/>
      <c r="U50" s="2">
        <f t="shared" si="11"/>
        <v>75</v>
      </c>
      <c r="V50" s="2">
        <f t="shared" si="12"/>
        <v>100</v>
      </c>
      <c r="W50" s="8">
        <f>IF(W49-J50+S50&lt;=0,"0",W49-J50+S50)</f>
        <v>152</v>
      </c>
      <c r="X50" s="8"/>
      <c r="Y50" s="2">
        <f t="shared" si="16"/>
        <v>188</v>
      </c>
      <c r="Z50" t="str">
        <f>IF(W49-J50+S50&lt;0,"N","T")</f>
        <v>T</v>
      </c>
      <c r="AA50">
        <f>MIN(Y50,J50)</f>
        <v>36</v>
      </c>
      <c r="AB50">
        <f t="shared" si="1"/>
        <v>6</v>
      </c>
    </row>
    <row r="51" spans="1:28" outlineLevel="2" x14ac:dyDescent="0.25">
      <c r="A51" s="5">
        <v>41797</v>
      </c>
      <c r="C51">
        <f t="shared" si="6"/>
        <v>6</v>
      </c>
      <c r="E51">
        <f t="shared" si="5"/>
        <v>372</v>
      </c>
      <c r="H51">
        <f t="shared" si="14"/>
        <v>0.62</v>
      </c>
      <c r="J51">
        <f t="shared" si="7"/>
        <v>100</v>
      </c>
      <c r="K51" s="8">
        <f t="shared" si="2"/>
        <v>62</v>
      </c>
      <c r="L51" s="8"/>
      <c r="M51" s="2">
        <f t="shared" si="3"/>
        <v>77</v>
      </c>
      <c r="N51" s="2">
        <f t="shared" si="4"/>
        <v>103</v>
      </c>
      <c r="O51" s="8">
        <f>K47</f>
        <v>60</v>
      </c>
      <c r="P51" s="8"/>
      <c r="Q51" s="2">
        <f t="shared" ref="Q51:R51" si="52">M47</f>
        <v>75</v>
      </c>
      <c r="R51" s="2">
        <f t="shared" si="52"/>
        <v>100</v>
      </c>
      <c r="S51" s="8">
        <f t="shared" si="10"/>
        <v>60</v>
      </c>
      <c r="T51" s="8"/>
      <c r="U51" s="2">
        <f t="shared" si="11"/>
        <v>75</v>
      </c>
      <c r="V51" s="2">
        <f t="shared" si="12"/>
        <v>100</v>
      </c>
      <c r="W51" s="8">
        <f>IF(W50-J51+S51&lt;=0,"0",W50-J51+S51)</f>
        <v>112</v>
      </c>
      <c r="X51" s="8"/>
      <c r="Y51" s="2">
        <f t="shared" si="16"/>
        <v>212</v>
      </c>
      <c r="Z51" t="str">
        <f>IF(W50-J51+S51&lt;0,"N","T")</f>
        <v>T</v>
      </c>
      <c r="AA51">
        <f>MIN(Y51,J51)</f>
        <v>100</v>
      </c>
      <c r="AB51">
        <f t="shared" si="1"/>
        <v>6</v>
      </c>
    </row>
    <row r="52" spans="1:28" outlineLevel="2" x14ac:dyDescent="0.25">
      <c r="A52" s="5">
        <v>41798</v>
      </c>
      <c r="C52">
        <f t="shared" si="6"/>
        <v>7</v>
      </c>
      <c r="E52">
        <f t="shared" si="5"/>
        <v>372</v>
      </c>
      <c r="H52">
        <f t="shared" si="14"/>
        <v>0.62</v>
      </c>
      <c r="J52">
        <f t="shared" si="7"/>
        <v>100</v>
      </c>
      <c r="K52" s="8">
        <f t="shared" si="2"/>
        <v>62</v>
      </c>
      <c r="L52" s="8"/>
      <c r="M52" s="2">
        <f t="shared" si="3"/>
        <v>77</v>
      </c>
      <c r="N52" s="2">
        <f t="shared" si="4"/>
        <v>103</v>
      </c>
      <c r="O52" s="8">
        <f>K48</f>
        <v>60</v>
      </c>
      <c r="P52" s="8"/>
      <c r="Q52" s="2">
        <f t="shared" ref="Q52:R52" si="53">M48</f>
        <v>75</v>
      </c>
      <c r="R52" s="2">
        <f t="shared" si="53"/>
        <v>100</v>
      </c>
      <c r="S52" s="8">
        <f t="shared" si="10"/>
        <v>60</v>
      </c>
      <c r="T52" s="8"/>
      <c r="U52" s="2">
        <f t="shared" si="11"/>
        <v>75</v>
      </c>
      <c r="V52" s="2">
        <f t="shared" si="12"/>
        <v>100</v>
      </c>
      <c r="W52" s="8">
        <f>IF(W51-J52+S52&lt;=0,"0",W51-J52+S52)</f>
        <v>72</v>
      </c>
      <c r="X52" s="8"/>
      <c r="Y52" s="2">
        <f t="shared" si="16"/>
        <v>172</v>
      </c>
      <c r="Z52" t="str">
        <f>IF(W51-J52+S52&lt;0,"N","T")</f>
        <v>T</v>
      </c>
      <c r="AA52">
        <f>MIN(Y52,J52)</f>
        <v>100</v>
      </c>
      <c r="AB52">
        <f t="shared" si="1"/>
        <v>6</v>
      </c>
    </row>
    <row r="53" spans="1:28" outlineLevel="2" x14ac:dyDescent="0.25">
      <c r="A53" s="5">
        <v>41799</v>
      </c>
      <c r="C53">
        <f t="shared" si="6"/>
        <v>1</v>
      </c>
      <c r="E53">
        <f t="shared" si="5"/>
        <v>372</v>
      </c>
      <c r="H53">
        <f t="shared" si="14"/>
        <v>0.62</v>
      </c>
      <c r="J53">
        <f t="shared" si="7"/>
        <v>36</v>
      </c>
      <c r="K53" s="8">
        <f t="shared" si="2"/>
        <v>62</v>
      </c>
      <c r="L53" s="8"/>
      <c r="M53" s="2">
        <f t="shared" si="3"/>
        <v>77</v>
      </c>
      <c r="N53" s="2">
        <f t="shared" si="4"/>
        <v>103</v>
      </c>
      <c r="O53" s="8">
        <f>K49</f>
        <v>62</v>
      </c>
      <c r="P53" s="8"/>
      <c r="Q53" s="2">
        <f t="shared" ref="Q53:R53" si="54">M49</f>
        <v>77</v>
      </c>
      <c r="R53" s="2">
        <f t="shared" si="54"/>
        <v>103</v>
      </c>
      <c r="S53" s="8">
        <f t="shared" si="10"/>
        <v>60</v>
      </c>
      <c r="T53" s="8"/>
      <c r="U53" s="2">
        <f t="shared" si="11"/>
        <v>75</v>
      </c>
      <c r="V53" s="2">
        <f t="shared" si="12"/>
        <v>100</v>
      </c>
      <c r="W53" s="8">
        <f>IF(W52-J53+S53&lt;=0,"0",W52-J53+S53)</f>
        <v>96</v>
      </c>
      <c r="X53" s="8"/>
      <c r="Y53" s="2">
        <f t="shared" si="16"/>
        <v>132</v>
      </c>
      <c r="Z53" t="str">
        <f>IF(W52-J53+S53&lt;0,"N","T")</f>
        <v>T</v>
      </c>
      <c r="AA53">
        <f>MIN(Y53,J53)</f>
        <v>36</v>
      </c>
      <c r="AB53">
        <f t="shared" si="1"/>
        <v>6</v>
      </c>
    </row>
    <row r="54" spans="1:28" outlineLevel="2" x14ac:dyDescent="0.25">
      <c r="A54" s="5">
        <v>41800</v>
      </c>
      <c r="C54">
        <f t="shared" si="6"/>
        <v>2</v>
      </c>
      <c r="E54">
        <f t="shared" si="5"/>
        <v>372</v>
      </c>
      <c r="H54">
        <f t="shared" si="14"/>
        <v>0.62</v>
      </c>
      <c r="J54">
        <f t="shared" si="7"/>
        <v>36</v>
      </c>
      <c r="K54" s="8">
        <f t="shared" si="2"/>
        <v>62</v>
      </c>
      <c r="L54" s="8"/>
      <c r="M54" s="2">
        <f t="shared" si="3"/>
        <v>77</v>
      </c>
      <c r="N54" s="2">
        <f t="shared" si="4"/>
        <v>103</v>
      </c>
      <c r="O54" s="8">
        <f>K50</f>
        <v>62</v>
      </c>
      <c r="P54" s="8"/>
      <c r="Q54" s="2">
        <f t="shared" ref="Q54:R54" si="55">M50</f>
        <v>77</v>
      </c>
      <c r="R54" s="2">
        <f t="shared" si="55"/>
        <v>103</v>
      </c>
      <c r="S54" s="8">
        <f t="shared" si="10"/>
        <v>62</v>
      </c>
      <c r="T54" s="8"/>
      <c r="U54" s="2">
        <f t="shared" si="11"/>
        <v>77</v>
      </c>
      <c r="V54" s="2">
        <f t="shared" si="12"/>
        <v>103</v>
      </c>
      <c r="W54" s="8">
        <f>IF(W53-J54+S54&lt;=0,"0",W53-J54+S54)</f>
        <v>122</v>
      </c>
      <c r="X54" s="8"/>
      <c r="Y54" s="2">
        <f t="shared" si="16"/>
        <v>158</v>
      </c>
      <c r="Z54" t="str">
        <f>IF(W53-J54+S54&lt;0,"N","T")</f>
        <v>T</v>
      </c>
      <c r="AA54">
        <f>MIN(Y54,J54)</f>
        <v>36</v>
      </c>
      <c r="AB54">
        <f t="shared" si="1"/>
        <v>6</v>
      </c>
    </row>
    <row r="55" spans="1:28" outlineLevel="2" x14ac:dyDescent="0.25">
      <c r="A55" s="5">
        <v>41801</v>
      </c>
      <c r="C55">
        <f t="shared" si="6"/>
        <v>3</v>
      </c>
      <c r="E55">
        <f t="shared" si="5"/>
        <v>384</v>
      </c>
      <c r="H55">
        <f t="shared" si="14"/>
        <v>0.64</v>
      </c>
      <c r="J55">
        <f t="shared" si="7"/>
        <v>36</v>
      </c>
      <c r="K55" s="8">
        <f t="shared" si="2"/>
        <v>62</v>
      </c>
      <c r="L55" s="8"/>
      <c r="M55" s="2">
        <f t="shared" si="3"/>
        <v>77</v>
      </c>
      <c r="N55" s="2">
        <f t="shared" si="4"/>
        <v>103</v>
      </c>
      <c r="O55" s="8">
        <f>K51</f>
        <v>62</v>
      </c>
      <c r="P55" s="8"/>
      <c r="Q55" s="2">
        <f t="shared" ref="Q55:R55" si="56">M51</f>
        <v>77</v>
      </c>
      <c r="R55" s="2">
        <f t="shared" si="56"/>
        <v>103</v>
      </c>
      <c r="S55" s="8">
        <f t="shared" si="10"/>
        <v>62</v>
      </c>
      <c r="T55" s="8"/>
      <c r="U55" s="2">
        <f t="shared" si="11"/>
        <v>77</v>
      </c>
      <c r="V55" s="2">
        <f t="shared" si="12"/>
        <v>103</v>
      </c>
      <c r="W55" s="8">
        <f>IF(W54-J55+S55&lt;=0,"0",W54-J55+S55)</f>
        <v>148</v>
      </c>
      <c r="X55" s="8"/>
      <c r="Y55" s="2">
        <f t="shared" si="16"/>
        <v>184</v>
      </c>
      <c r="Z55" t="str">
        <f>IF(W54-J55+S55&lt;0,"N","T")</f>
        <v>T</v>
      </c>
      <c r="AA55">
        <f>MIN(Y55,J55)</f>
        <v>36</v>
      </c>
      <c r="AB55">
        <f t="shared" si="1"/>
        <v>6</v>
      </c>
    </row>
    <row r="56" spans="1:28" outlineLevel="2" x14ac:dyDescent="0.25">
      <c r="A56" s="5">
        <v>41802</v>
      </c>
      <c r="C56">
        <f t="shared" si="6"/>
        <v>4</v>
      </c>
      <c r="E56">
        <f t="shared" si="5"/>
        <v>384</v>
      </c>
      <c r="H56">
        <f t="shared" si="14"/>
        <v>0.64</v>
      </c>
      <c r="J56">
        <f t="shared" si="7"/>
        <v>36</v>
      </c>
      <c r="K56" s="8">
        <f t="shared" si="2"/>
        <v>64</v>
      </c>
      <c r="L56" s="8"/>
      <c r="M56" s="2">
        <f t="shared" si="3"/>
        <v>80</v>
      </c>
      <c r="N56" s="2">
        <f t="shared" si="4"/>
        <v>106</v>
      </c>
      <c r="O56" s="8">
        <f>K52</f>
        <v>62</v>
      </c>
      <c r="P56" s="8"/>
      <c r="Q56" s="2">
        <f t="shared" ref="Q56:R56" si="57">M52</f>
        <v>77</v>
      </c>
      <c r="R56" s="2">
        <f t="shared" si="57"/>
        <v>103</v>
      </c>
      <c r="S56" s="8">
        <f t="shared" si="10"/>
        <v>62</v>
      </c>
      <c r="T56" s="8"/>
      <c r="U56" s="2">
        <f t="shared" si="11"/>
        <v>77</v>
      </c>
      <c r="V56" s="2">
        <f t="shared" si="12"/>
        <v>103</v>
      </c>
      <c r="W56" s="8">
        <f>IF(W55-J56+S56&lt;=0,"0",W55-J56+S56)</f>
        <v>174</v>
      </c>
      <c r="X56" s="8"/>
      <c r="Y56" s="2">
        <f t="shared" si="16"/>
        <v>210</v>
      </c>
      <c r="Z56" t="str">
        <f>IF(W55-J56+S56&lt;0,"N","T")</f>
        <v>T</v>
      </c>
      <c r="AA56">
        <f>MIN(Y56,J56)</f>
        <v>36</v>
      </c>
      <c r="AB56">
        <f t="shared" si="1"/>
        <v>6</v>
      </c>
    </row>
    <row r="57" spans="1:28" outlineLevel="2" x14ac:dyDescent="0.25">
      <c r="A57" s="5">
        <v>41803</v>
      </c>
      <c r="C57">
        <f t="shared" si="6"/>
        <v>5</v>
      </c>
      <c r="E57">
        <f t="shared" si="5"/>
        <v>384</v>
      </c>
      <c r="H57">
        <f t="shared" si="14"/>
        <v>0.64</v>
      </c>
      <c r="J57">
        <f t="shared" si="7"/>
        <v>36</v>
      </c>
      <c r="K57" s="8">
        <f t="shared" si="2"/>
        <v>64</v>
      </c>
      <c r="L57" s="8"/>
      <c r="M57" s="2">
        <f t="shared" si="3"/>
        <v>80</v>
      </c>
      <c r="N57" s="2">
        <f t="shared" si="4"/>
        <v>106</v>
      </c>
      <c r="O57" s="8">
        <f>K53</f>
        <v>62</v>
      </c>
      <c r="P57" s="8"/>
      <c r="Q57" s="2">
        <f t="shared" ref="Q57:R57" si="58">M53</f>
        <v>77</v>
      </c>
      <c r="R57" s="2">
        <f t="shared" si="58"/>
        <v>103</v>
      </c>
      <c r="S57" s="8">
        <f t="shared" si="10"/>
        <v>62</v>
      </c>
      <c r="T57" s="8"/>
      <c r="U57" s="2">
        <f t="shared" si="11"/>
        <v>77</v>
      </c>
      <c r="V57" s="2">
        <f t="shared" si="12"/>
        <v>103</v>
      </c>
      <c r="W57" s="8">
        <f>IF(W56-J57+S57&lt;=0,"0",W56-J57+S57)</f>
        <v>200</v>
      </c>
      <c r="X57" s="8"/>
      <c r="Y57" s="2">
        <f t="shared" si="16"/>
        <v>236</v>
      </c>
      <c r="Z57" t="str">
        <f>IF(W56-J57+S57&lt;0,"N","T")</f>
        <v>T</v>
      </c>
      <c r="AA57">
        <f>MIN(Y57,J57)</f>
        <v>36</v>
      </c>
      <c r="AB57">
        <f t="shared" si="1"/>
        <v>6</v>
      </c>
    </row>
    <row r="58" spans="1:28" outlineLevel="2" x14ac:dyDescent="0.25">
      <c r="A58" s="5">
        <v>41804</v>
      </c>
      <c r="C58">
        <f t="shared" si="6"/>
        <v>6</v>
      </c>
      <c r="E58">
        <f t="shared" si="5"/>
        <v>384</v>
      </c>
      <c r="H58">
        <f t="shared" si="14"/>
        <v>0.64</v>
      </c>
      <c r="J58">
        <f t="shared" si="7"/>
        <v>100</v>
      </c>
      <c r="K58" s="8">
        <f t="shared" si="2"/>
        <v>64</v>
      </c>
      <c r="L58" s="8"/>
      <c r="M58" s="2">
        <f t="shared" si="3"/>
        <v>80</v>
      </c>
      <c r="N58" s="2">
        <f t="shared" si="4"/>
        <v>106</v>
      </c>
      <c r="O58" s="8">
        <f>K54</f>
        <v>62</v>
      </c>
      <c r="P58" s="8"/>
      <c r="Q58" s="2">
        <f t="shared" ref="Q58:R58" si="59">M54</f>
        <v>77</v>
      </c>
      <c r="R58" s="2">
        <f t="shared" si="59"/>
        <v>103</v>
      </c>
      <c r="S58" s="8">
        <f t="shared" si="10"/>
        <v>62</v>
      </c>
      <c r="T58" s="8"/>
      <c r="U58" s="2">
        <f t="shared" si="11"/>
        <v>77</v>
      </c>
      <c r="V58" s="2">
        <f t="shared" si="12"/>
        <v>103</v>
      </c>
      <c r="W58" s="8">
        <f>IF(W57-J58+S58&lt;=0,"0",W57-J58+S58)</f>
        <v>162</v>
      </c>
      <c r="X58" s="8"/>
      <c r="Y58" s="2">
        <f t="shared" si="16"/>
        <v>262</v>
      </c>
      <c r="Z58" t="str">
        <f>IF(W57-J58+S58&lt;0,"N","T")</f>
        <v>T</v>
      </c>
      <c r="AA58">
        <f>MIN(Y58,J58)</f>
        <v>100</v>
      </c>
      <c r="AB58">
        <f t="shared" si="1"/>
        <v>6</v>
      </c>
    </row>
    <row r="59" spans="1:28" outlineLevel="2" x14ac:dyDescent="0.25">
      <c r="A59" s="5">
        <v>41805</v>
      </c>
      <c r="C59">
        <f t="shared" si="6"/>
        <v>7</v>
      </c>
      <c r="E59">
        <f t="shared" si="5"/>
        <v>384</v>
      </c>
      <c r="H59">
        <f t="shared" si="14"/>
        <v>0.64</v>
      </c>
      <c r="J59">
        <f t="shared" si="7"/>
        <v>100</v>
      </c>
      <c r="K59" s="8">
        <f t="shared" si="2"/>
        <v>64</v>
      </c>
      <c r="L59" s="8"/>
      <c r="M59" s="2">
        <f t="shared" si="3"/>
        <v>80</v>
      </c>
      <c r="N59" s="2">
        <f t="shared" si="4"/>
        <v>106</v>
      </c>
      <c r="O59" s="8">
        <f>K55</f>
        <v>62</v>
      </c>
      <c r="P59" s="8"/>
      <c r="Q59" s="2">
        <f t="shared" ref="Q59:R59" si="60">M55</f>
        <v>77</v>
      </c>
      <c r="R59" s="2">
        <f t="shared" si="60"/>
        <v>103</v>
      </c>
      <c r="S59" s="8">
        <f t="shared" si="10"/>
        <v>62</v>
      </c>
      <c r="T59" s="8"/>
      <c r="U59" s="2">
        <f t="shared" si="11"/>
        <v>77</v>
      </c>
      <c r="V59" s="2">
        <f t="shared" si="12"/>
        <v>103</v>
      </c>
      <c r="W59" s="8">
        <f>IF(W58-J59+S59&lt;=0,"0",W58-J59+S59)</f>
        <v>124</v>
      </c>
      <c r="X59" s="8"/>
      <c r="Y59" s="2">
        <f t="shared" si="16"/>
        <v>224</v>
      </c>
      <c r="Z59" t="str">
        <f>IF(W58-J59+S59&lt;0,"N","T")</f>
        <v>T</v>
      </c>
      <c r="AA59">
        <f>MIN(Y59,J59)</f>
        <v>100</v>
      </c>
      <c r="AB59">
        <f t="shared" si="1"/>
        <v>6</v>
      </c>
    </row>
    <row r="60" spans="1:28" outlineLevel="2" x14ac:dyDescent="0.25">
      <c r="A60" s="5">
        <v>41806</v>
      </c>
      <c r="C60">
        <f t="shared" si="6"/>
        <v>1</v>
      </c>
      <c r="E60">
        <f t="shared" si="5"/>
        <v>384</v>
      </c>
      <c r="H60">
        <f t="shared" si="14"/>
        <v>0.64</v>
      </c>
      <c r="J60">
        <f t="shared" si="7"/>
        <v>36</v>
      </c>
      <c r="K60" s="8">
        <f t="shared" si="2"/>
        <v>64</v>
      </c>
      <c r="L60" s="8"/>
      <c r="M60" s="2">
        <f t="shared" si="3"/>
        <v>80</v>
      </c>
      <c r="N60" s="2">
        <f t="shared" si="4"/>
        <v>106</v>
      </c>
      <c r="O60" s="8">
        <f>K56</f>
        <v>64</v>
      </c>
      <c r="P60" s="8"/>
      <c r="Q60" s="2">
        <f t="shared" ref="Q60:R60" si="61">M56</f>
        <v>80</v>
      </c>
      <c r="R60" s="2">
        <f t="shared" si="61"/>
        <v>106</v>
      </c>
      <c r="S60" s="8">
        <f t="shared" si="10"/>
        <v>62</v>
      </c>
      <c r="T60" s="8"/>
      <c r="U60" s="2">
        <f t="shared" si="11"/>
        <v>77</v>
      </c>
      <c r="V60" s="2">
        <f t="shared" si="12"/>
        <v>103</v>
      </c>
      <c r="W60" s="8">
        <f>IF(W59-J60+S60&lt;=0,"0",W59-J60+S60)</f>
        <v>150</v>
      </c>
      <c r="X60" s="8"/>
      <c r="Y60" s="2">
        <f t="shared" si="16"/>
        <v>186</v>
      </c>
      <c r="Z60" t="str">
        <f>IF(W59-J60+S60&lt;0,"N","T")</f>
        <v>T</v>
      </c>
      <c r="AA60">
        <f>MIN(Y60,J60)</f>
        <v>36</v>
      </c>
      <c r="AB60">
        <f t="shared" si="1"/>
        <v>6</v>
      </c>
    </row>
    <row r="61" spans="1:28" outlineLevel="2" x14ac:dyDescent="0.25">
      <c r="A61" s="5">
        <v>41807</v>
      </c>
      <c r="C61">
        <f t="shared" si="6"/>
        <v>2</v>
      </c>
      <c r="E61">
        <f t="shared" si="5"/>
        <v>384</v>
      </c>
      <c r="H61">
        <f t="shared" si="14"/>
        <v>0.64</v>
      </c>
      <c r="J61">
        <f t="shared" si="7"/>
        <v>36</v>
      </c>
      <c r="K61" s="8">
        <f t="shared" si="2"/>
        <v>64</v>
      </c>
      <c r="L61" s="8"/>
      <c r="M61" s="2">
        <f t="shared" si="3"/>
        <v>80</v>
      </c>
      <c r="N61" s="2">
        <f t="shared" si="4"/>
        <v>106</v>
      </c>
      <c r="O61" s="8">
        <f>K57</f>
        <v>64</v>
      </c>
      <c r="P61" s="8"/>
      <c r="Q61" s="2">
        <f t="shared" ref="Q61:R61" si="62">M57</f>
        <v>80</v>
      </c>
      <c r="R61" s="2">
        <f t="shared" si="62"/>
        <v>106</v>
      </c>
      <c r="S61" s="8">
        <f t="shared" si="10"/>
        <v>64</v>
      </c>
      <c r="T61" s="8"/>
      <c r="U61" s="2">
        <f t="shared" si="11"/>
        <v>80</v>
      </c>
      <c r="V61" s="2">
        <f t="shared" si="12"/>
        <v>106</v>
      </c>
      <c r="W61" s="8">
        <f>IF(W60-J61+S61&lt;=0,"0",W60-J61+S61)</f>
        <v>178</v>
      </c>
      <c r="X61" s="8"/>
      <c r="Y61" s="2">
        <f t="shared" si="16"/>
        <v>214</v>
      </c>
      <c r="Z61" t="str">
        <f>IF(W60-J61+S61&lt;0,"N","T")</f>
        <v>T</v>
      </c>
      <c r="AA61">
        <f>MIN(Y61,J61)</f>
        <v>36</v>
      </c>
      <c r="AB61">
        <f t="shared" si="1"/>
        <v>6</v>
      </c>
    </row>
    <row r="62" spans="1:28" outlineLevel="2" x14ac:dyDescent="0.25">
      <c r="A62" s="5">
        <v>41808</v>
      </c>
      <c r="C62">
        <f t="shared" si="6"/>
        <v>3</v>
      </c>
      <c r="E62">
        <f t="shared" si="5"/>
        <v>402</v>
      </c>
      <c r="H62">
        <f t="shared" si="14"/>
        <v>0.67</v>
      </c>
      <c r="J62">
        <f t="shared" si="7"/>
        <v>36</v>
      </c>
      <c r="K62" s="8">
        <f t="shared" si="2"/>
        <v>64</v>
      </c>
      <c r="L62" s="8"/>
      <c r="M62" s="2">
        <f t="shared" si="3"/>
        <v>80</v>
      </c>
      <c r="N62" s="2">
        <f t="shared" si="4"/>
        <v>106</v>
      </c>
      <c r="O62" s="8">
        <f>K58</f>
        <v>64</v>
      </c>
      <c r="P62" s="8"/>
      <c r="Q62" s="2">
        <f t="shared" ref="Q62:R62" si="63">M58</f>
        <v>80</v>
      </c>
      <c r="R62" s="2">
        <f t="shared" si="63"/>
        <v>106</v>
      </c>
      <c r="S62" s="8">
        <f t="shared" si="10"/>
        <v>64</v>
      </c>
      <c r="T62" s="8"/>
      <c r="U62" s="2">
        <f t="shared" si="11"/>
        <v>80</v>
      </c>
      <c r="V62" s="2">
        <f t="shared" si="12"/>
        <v>106</v>
      </c>
      <c r="W62" s="8">
        <f>IF(W61-J62+S62&lt;=0,"0",W61-J62+S62)</f>
        <v>206</v>
      </c>
      <c r="X62" s="8"/>
      <c r="Y62" s="2">
        <f t="shared" si="16"/>
        <v>242</v>
      </c>
      <c r="Z62" t="str">
        <f>IF(W61-J62+S62&lt;0,"N","T")</f>
        <v>T</v>
      </c>
      <c r="AA62">
        <f>MIN(Y62,J62)</f>
        <v>36</v>
      </c>
      <c r="AB62">
        <f t="shared" si="1"/>
        <v>6</v>
      </c>
    </row>
    <row r="63" spans="1:28" outlineLevel="2" x14ac:dyDescent="0.25">
      <c r="A63" s="5">
        <v>41809</v>
      </c>
      <c r="C63">
        <f t="shared" si="6"/>
        <v>4</v>
      </c>
      <c r="E63">
        <f t="shared" si="5"/>
        <v>402</v>
      </c>
      <c r="H63">
        <f t="shared" si="14"/>
        <v>0.67</v>
      </c>
      <c r="J63">
        <f t="shared" si="7"/>
        <v>36</v>
      </c>
      <c r="K63" s="8">
        <f t="shared" si="2"/>
        <v>67</v>
      </c>
      <c r="L63" s="8"/>
      <c r="M63" s="2">
        <f t="shared" si="3"/>
        <v>83</v>
      </c>
      <c r="N63" s="2">
        <f t="shared" si="4"/>
        <v>111</v>
      </c>
      <c r="O63" s="8">
        <f>K59</f>
        <v>64</v>
      </c>
      <c r="P63" s="8"/>
      <c r="Q63" s="2">
        <f t="shared" ref="Q63:R63" si="64">M59</f>
        <v>80</v>
      </c>
      <c r="R63" s="2">
        <f t="shared" si="64"/>
        <v>106</v>
      </c>
      <c r="S63" s="8">
        <f t="shared" si="10"/>
        <v>64</v>
      </c>
      <c r="T63" s="8"/>
      <c r="U63" s="2">
        <f t="shared" si="11"/>
        <v>80</v>
      </c>
      <c r="V63" s="2">
        <f t="shared" si="12"/>
        <v>106</v>
      </c>
      <c r="W63" s="8">
        <f>IF(W62-J63+S63&lt;=0,"0",W62-J63+S63)</f>
        <v>234</v>
      </c>
      <c r="X63" s="8"/>
      <c r="Y63" s="2">
        <f t="shared" si="16"/>
        <v>270</v>
      </c>
      <c r="Z63" t="str">
        <f>IF(W62-J63+S63&lt;0,"N","T")</f>
        <v>T</v>
      </c>
      <c r="AA63">
        <f>MIN(Y63,J63)</f>
        <v>36</v>
      </c>
      <c r="AB63">
        <f t="shared" si="1"/>
        <v>6</v>
      </c>
    </row>
    <row r="64" spans="1:28" outlineLevel="2" x14ac:dyDescent="0.25">
      <c r="A64" s="5">
        <v>41810</v>
      </c>
      <c r="C64">
        <f t="shared" si="6"/>
        <v>5</v>
      </c>
      <c r="E64">
        <f t="shared" si="5"/>
        <v>402</v>
      </c>
      <c r="H64">
        <f t="shared" si="14"/>
        <v>0.67</v>
      </c>
      <c r="J64">
        <f t="shared" si="7"/>
        <v>36</v>
      </c>
      <c r="K64" s="8">
        <f t="shared" si="2"/>
        <v>67</v>
      </c>
      <c r="L64" s="8"/>
      <c r="M64" s="2">
        <f t="shared" si="3"/>
        <v>83</v>
      </c>
      <c r="N64" s="2">
        <f t="shared" si="4"/>
        <v>111</v>
      </c>
      <c r="O64" s="8">
        <f>K60</f>
        <v>64</v>
      </c>
      <c r="P64" s="8"/>
      <c r="Q64" s="2">
        <f t="shared" ref="Q64:R64" si="65">M60</f>
        <v>80</v>
      </c>
      <c r="R64" s="2">
        <f t="shared" si="65"/>
        <v>106</v>
      </c>
      <c r="S64" s="8">
        <f t="shared" si="10"/>
        <v>64</v>
      </c>
      <c r="T64" s="8"/>
      <c r="U64" s="2">
        <f t="shared" si="11"/>
        <v>80</v>
      </c>
      <c r="V64" s="2">
        <f t="shared" si="12"/>
        <v>106</v>
      </c>
      <c r="W64" s="8">
        <f>IF(W63-J64+S64&lt;=0,"0",W63-J64+S64)</f>
        <v>262</v>
      </c>
      <c r="X64" s="8"/>
      <c r="Y64" s="2">
        <f t="shared" si="16"/>
        <v>298</v>
      </c>
      <c r="Z64" t="str">
        <f>IF(W63-J64+S64&lt;0,"N","T")</f>
        <v>T</v>
      </c>
      <c r="AA64">
        <f>MIN(Y64,J64)</f>
        <v>36</v>
      </c>
      <c r="AB64">
        <f t="shared" si="1"/>
        <v>6</v>
      </c>
    </row>
    <row r="65" spans="1:28" outlineLevel="2" x14ac:dyDescent="0.25">
      <c r="A65" s="5">
        <v>41811</v>
      </c>
      <c r="C65">
        <f t="shared" si="6"/>
        <v>6</v>
      </c>
      <c r="E65">
        <f t="shared" si="5"/>
        <v>402</v>
      </c>
      <c r="H65">
        <f t="shared" si="14"/>
        <v>0.67</v>
      </c>
      <c r="J65">
        <f t="shared" si="7"/>
        <v>100</v>
      </c>
      <c r="K65" s="8">
        <f t="shared" si="2"/>
        <v>67</v>
      </c>
      <c r="L65" s="8"/>
      <c r="M65" s="2">
        <f t="shared" si="3"/>
        <v>83</v>
      </c>
      <c r="N65" s="2">
        <f t="shared" si="4"/>
        <v>111</v>
      </c>
      <c r="O65" s="8">
        <f>K61</f>
        <v>64</v>
      </c>
      <c r="P65" s="8"/>
      <c r="Q65" s="2">
        <f t="shared" ref="Q65:R65" si="66">M61</f>
        <v>80</v>
      </c>
      <c r="R65" s="2">
        <f t="shared" si="66"/>
        <v>106</v>
      </c>
      <c r="S65" s="8">
        <f t="shared" si="10"/>
        <v>64</v>
      </c>
      <c r="T65" s="8"/>
      <c r="U65" s="2">
        <f t="shared" si="11"/>
        <v>80</v>
      </c>
      <c r="V65" s="2">
        <f t="shared" si="12"/>
        <v>106</v>
      </c>
      <c r="W65" s="8">
        <f>IF(W64-J65+S65&lt;=0,"0",W64-J65+S65)</f>
        <v>226</v>
      </c>
      <c r="X65" s="8"/>
      <c r="Y65" s="2">
        <f t="shared" si="16"/>
        <v>326</v>
      </c>
      <c r="Z65" t="str">
        <f>IF(W64-J65+S65&lt;0,"N","T")</f>
        <v>T</v>
      </c>
      <c r="AA65">
        <f>MIN(Y65,J65)</f>
        <v>100</v>
      </c>
      <c r="AB65">
        <f t="shared" si="1"/>
        <v>6</v>
      </c>
    </row>
    <row r="66" spans="1:28" outlineLevel="2" x14ac:dyDescent="0.25">
      <c r="A66" s="5">
        <v>41812</v>
      </c>
      <c r="C66">
        <f t="shared" si="6"/>
        <v>7</v>
      </c>
      <c r="E66">
        <f t="shared" si="5"/>
        <v>402</v>
      </c>
      <c r="H66">
        <f t="shared" si="14"/>
        <v>0.67</v>
      </c>
      <c r="J66">
        <f t="shared" si="7"/>
        <v>100</v>
      </c>
      <c r="K66" s="8">
        <f t="shared" si="2"/>
        <v>67</v>
      </c>
      <c r="L66" s="8"/>
      <c r="M66" s="2">
        <f t="shared" si="3"/>
        <v>83</v>
      </c>
      <c r="N66" s="2">
        <f t="shared" si="4"/>
        <v>111</v>
      </c>
      <c r="O66" s="8">
        <f>K62</f>
        <v>64</v>
      </c>
      <c r="P66" s="8"/>
      <c r="Q66" s="2">
        <f t="shared" ref="Q66:R66" si="67">M62</f>
        <v>80</v>
      </c>
      <c r="R66" s="2">
        <f t="shared" si="67"/>
        <v>106</v>
      </c>
      <c r="S66" s="8">
        <f t="shared" si="10"/>
        <v>64</v>
      </c>
      <c r="T66" s="8"/>
      <c r="U66" s="2">
        <f t="shared" si="11"/>
        <v>80</v>
      </c>
      <c r="V66" s="2">
        <f t="shared" si="12"/>
        <v>106</v>
      </c>
      <c r="W66" s="8">
        <f>IF(W65-J66+S66&lt;=0,"0",W65-J66+S66)</f>
        <v>190</v>
      </c>
      <c r="X66" s="8"/>
      <c r="Y66" s="2">
        <f t="shared" si="16"/>
        <v>290</v>
      </c>
      <c r="Z66" t="str">
        <f>IF(W65-J66+S66&lt;0,"N","T")</f>
        <v>T</v>
      </c>
      <c r="AA66">
        <f>MIN(Y66,J66)</f>
        <v>100</v>
      </c>
      <c r="AB66">
        <f t="shared" si="1"/>
        <v>6</v>
      </c>
    </row>
    <row r="67" spans="1:28" outlineLevel="2" x14ac:dyDescent="0.25">
      <c r="A67" s="5">
        <v>41813</v>
      </c>
      <c r="C67">
        <f t="shared" si="6"/>
        <v>1</v>
      </c>
      <c r="E67">
        <f t="shared" si="5"/>
        <v>402</v>
      </c>
      <c r="H67">
        <f t="shared" si="14"/>
        <v>0.67</v>
      </c>
      <c r="J67">
        <f t="shared" si="7"/>
        <v>36</v>
      </c>
      <c r="K67" s="8">
        <f t="shared" si="2"/>
        <v>67</v>
      </c>
      <c r="L67" s="8"/>
      <c r="M67" s="2">
        <f t="shared" si="3"/>
        <v>83</v>
      </c>
      <c r="N67" s="2">
        <f t="shared" si="4"/>
        <v>111</v>
      </c>
      <c r="O67" s="8">
        <f>K63</f>
        <v>67</v>
      </c>
      <c r="P67" s="8"/>
      <c r="Q67" s="2">
        <f t="shared" ref="Q67:R67" si="68">M63</f>
        <v>83</v>
      </c>
      <c r="R67" s="2">
        <f t="shared" si="68"/>
        <v>111</v>
      </c>
      <c r="S67" s="8">
        <f t="shared" si="10"/>
        <v>64</v>
      </c>
      <c r="T67" s="8"/>
      <c r="U67" s="2">
        <f t="shared" si="11"/>
        <v>80</v>
      </c>
      <c r="V67" s="2">
        <f t="shared" si="12"/>
        <v>106</v>
      </c>
      <c r="W67" s="8">
        <f>IF(W66-J67+S67&lt;=0,"0",W66-J67+S67)</f>
        <v>218</v>
      </c>
      <c r="X67" s="8"/>
      <c r="Y67" s="2">
        <f t="shared" si="16"/>
        <v>254</v>
      </c>
      <c r="Z67" t="str">
        <f>IF(W66-J67+S67&lt;0,"N","T")</f>
        <v>T</v>
      </c>
      <c r="AA67">
        <f>MIN(Y67,J67)</f>
        <v>36</v>
      </c>
      <c r="AB67">
        <f t="shared" si="1"/>
        <v>6</v>
      </c>
    </row>
    <row r="68" spans="1:28" outlineLevel="2" x14ac:dyDescent="0.25">
      <c r="A68" s="5">
        <v>41814</v>
      </c>
      <c r="C68">
        <f t="shared" si="6"/>
        <v>2</v>
      </c>
      <c r="E68">
        <f t="shared" si="5"/>
        <v>402</v>
      </c>
      <c r="H68">
        <f>ROUND(IF(C68=3,H67+(H67*0.04),H67),2)</f>
        <v>0.67</v>
      </c>
      <c r="J68">
        <f t="shared" si="7"/>
        <v>36</v>
      </c>
      <c r="K68" s="8">
        <f t="shared" si="2"/>
        <v>67</v>
      </c>
      <c r="L68" s="8"/>
      <c r="M68" s="2">
        <f t="shared" si="3"/>
        <v>83</v>
      </c>
      <c r="N68" s="2">
        <f t="shared" si="4"/>
        <v>111</v>
      </c>
      <c r="O68" s="8">
        <f>K64</f>
        <v>67</v>
      </c>
      <c r="P68" s="8"/>
      <c r="Q68" s="2">
        <f t="shared" ref="Q68:R68" si="69">M64</f>
        <v>83</v>
      </c>
      <c r="R68" s="2">
        <f t="shared" si="69"/>
        <v>111</v>
      </c>
      <c r="S68" s="8">
        <f t="shared" si="10"/>
        <v>67</v>
      </c>
      <c r="T68" s="8"/>
      <c r="U68" s="2">
        <f t="shared" si="11"/>
        <v>83</v>
      </c>
      <c r="V68" s="2">
        <f t="shared" si="12"/>
        <v>111</v>
      </c>
      <c r="W68" s="8">
        <f>IF(W67-J68+S68&lt;=0,"0",W67-J68+S68)</f>
        <v>249</v>
      </c>
      <c r="X68" s="8"/>
      <c r="Y68" s="2">
        <f t="shared" si="16"/>
        <v>285</v>
      </c>
      <c r="Z68" t="str">
        <f>IF(W67-J68+S68&lt;0,"N","T")</f>
        <v>T</v>
      </c>
      <c r="AA68">
        <f>MIN(Y68,J68)</f>
        <v>36</v>
      </c>
      <c r="AB68">
        <f t="shared" si="1"/>
        <v>6</v>
      </c>
    </row>
    <row r="69" spans="1:28" outlineLevel="2" x14ac:dyDescent="0.25">
      <c r="A69" s="5">
        <v>41815</v>
      </c>
      <c r="C69">
        <f t="shared" si="6"/>
        <v>3</v>
      </c>
      <c r="E69">
        <f t="shared" si="5"/>
        <v>360</v>
      </c>
      <c r="H69">
        <f>ROUND(IF(C69=3,H68-(H68*0.1),H68),2)</f>
        <v>0.6</v>
      </c>
      <c r="J69">
        <f t="shared" si="7"/>
        <v>36</v>
      </c>
      <c r="K69" s="8">
        <f t="shared" si="2"/>
        <v>67</v>
      </c>
      <c r="L69" s="8"/>
      <c r="M69" s="2">
        <f t="shared" si="3"/>
        <v>83</v>
      </c>
      <c r="N69" s="2">
        <f t="shared" si="4"/>
        <v>111</v>
      </c>
      <c r="O69" s="8">
        <f>K65</f>
        <v>67</v>
      </c>
      <c r="P69" s="8"/>
      <c r="Q69" s="2">
        <f t="shared" ref="Q69:R69" si="70">M65</f>
        <v>83</v>
      </c>
      <c r="R69" s="2">
        <f t="shared" si="70"/>
        <v>111</v>
      </c>
      <c r="S69" s="8">
        <f t="shared" si="10"/>
        <v>67</v>
      </c>
      <c r="T69" s="8"/>
      <c r="U69" s="2">
        <f t="shared" si="11"/>
        <v>83</v>
      </c>
      <c r="V69" s="2">
        <f t="shared" si="12"/>
        <v>111</v>
      </c>
      <c r="W69" s="8">
        <f>IF(W68-J69+S69&lt;=0,"0",W68-J69+S69)</f>
        <v>280</v>
      </c>
      <c r="X69" s="8"/>
      <c r="Y69" s="2">
        <f t="shared" si="16"/>
        <v>316</v>
      </c>
      <c r="Z69" t="str">
        <f>IF(W68-J69+S69&lt;0,"N","T")</f>
        <v>T</v>
      </c>
      <c r="AA69">
        <f>MIN(Y69,J69)</f>
        <v>36</v>
      </c>
      <c r="AB69">
        <f t="shared" si="1"/>
        <v>6</v>
      </c>
    </row>
    <row r="70" spans="1:28" outlineLevel="2" x14ac:dyDescent="0.25">
      <c r="A70" s="5">
        <v>41816</v>
      </c>
      <c r="C70">
        <f t="shared" ref="C70:C133" si="71">WEEKDAY(A70,2)</f>
        <v>4</v>
      </c>
      <c r="E70">
        <f t="shared" si="5"/>
        <v>360</v>
      </c>
      <c r="H70">
        <f t="shared" ref="H70:H133" si="72">ROUND(IF(C70=3,H69-(H69*0.1),H69),2)</f>
        <v>0.6</v>
      </c>
      <c r="J70">
        <f t="shared" ref="J70:J133" si="73">IF(C70&lt;6,36,100)</f>
        <v>36</v>
      </c>
      <c r="K70" s="8">
        <f t="shared" si="2"/>
        <v>60</v>
      </c>
      <c r="L70" s="8"/>
      <c r="M70" s="2">
        <f t="shared" si="3"/>
        <v>75</v>
      </c>
      <c r="N70" s="2">
        <f t="shared" si="4"/>
        <v>100</v>
      </c>
      <c r="O70" s="8">
        <f>K66</f>
        <v>67</v>
      </c>
      <c r="P70" s="8"/>
      <c r="Q70" s="2">
        <f t="shared" ref="Q70:R70" si="74">M66</f>
        <v>83</v>
      </c>
      <c r="R70" s="2">
        <f t="shared" si="74"/>
        <v>111</v>
      </c>
      <c r="S70" s="8">
        <f t="shared" si="10"/>
        <v>67</v>
      </c>
      <c r="T70" s="8"/>
      <c r="U70" s="2">
        <f t="shared" si="11"/>
        <v>83</v>
      </c>
      <c r="V70" s="2">
        <f t="shared" si="12"/>
        <v>111</v>
      </c>
      <c r="W70" s="8">
        <f>IF(W69-J70+S70&lt;=0,"0",W69-J70+S70)</f>
        <v>311</v>
      </c>
      <c r="X70" s="8"/>
      <c r="Y70" s="2">
        <f t="shared" si="16"/>
        <v>347</v>
      </c>
      <c r="Z70" t="str">
        <f>IF(W69-J70+S70&lt;0,"N","T")</f>
        <v>T</v>
      </c>
      <c r="AA70">
        <f>MIN(Y70,J70)</f>
        <v>36</v>
      </c>
      <c r="AB70">
        <f t="shared" ref="AB70:AB133" si="75">MONTH(A70)</f>
        <v>6</v>
      </c>
    </row>
    <row r="71" spans="1:28" outlineLevel="2" x14ac:dyDescent="0.25">
      <c r="A71" s="5">
        <v>41817</v>
      </c>
      <c r="C71">
        <f t="shared" si="71"/>
        <v>5</v>
      </c>
      <c r="E71">
        <f t="shared" ref="E71:E134" si="76">$C$1*H71</f>
        <v>360</v>
      </c>
      <c r="H71">
        <f t="shared" si="72"/>
        <v>0.6</v>
      </c>
      <c r="J71">
        <f t="shared" si="73"/>
        <v>36</v>
      </c>
      <c r="K71" s="8">
        <f t="shared" si="2"/>
        <v>60</v>
      </c>
      <c r="L71" s="8"/>
      <c r="M71" s="2">
        <f t="shared" si="3"/>
        <v>75</v>
      </c>
      <c r="N71" s="2">
        <f t="shared" si="4"/>
        <v>100</v>
      </c>
      <c r="O71" s="8">
        <f>K67</f>
        <v>67</v>
      </c>
      <c r="P71" s="8"/>
      <c r="Q71" s="2">
        <f t="shared" ref="Q71:R71" si="77">M67</f>
        <v>83</v>
      </c>
      <c r="R71" s="2">
        <f t="shared" si="77"/>
        <v>111</v>
      </c>
      <c r="S71" s="8">
        <f t="shared" si="10"/>
        <v>67</v>
      </c>
      <c r="T71" s="8"/>
      <c r="U71" s="2">
        <f t="shared" si="11"/>
        <v>83</v>
      </c>
      <c r="V71" s="2">
        <f t="shared" si="12"/>
        <v>111</v>
      </c>
      <c r="W71" s="8">
        <f>IF(W70-J71+S71&lt;=0,"0",W70-J71+S71)</f>
        <v>342</v>
      </c>
      <c r="X71" s="8"/>
      <c r="Y71" s="2">
        <f t="shared" si="16"/>
        <v>378</v>
      </c>
      <c r="Z71" t="str">
        <f>IF(W70-J71+S71&lt;0,"N","T")</f>
        <v>T</v>
      </c>
      <c r="AA71">
        <f>MIN(Y71,J71)</f>
        <v>36</v>
      </c>
      <c r="AB71">
        <f t="shared" si="75"/>
        <v>6</v>
      </c>
    </row>
    <row r="72" spans="1:28" outlineLevel="2" x14ac:dyDescent="0.25">
      <c r="A72" s="5">
        <v>41818</v>
      </c>
      <c r="C72">
        <f t="shared" si="71"/>
        <v>6</v>
      </c>
      <c r="E72">
        <f t="shared" si="76"/>
        <v>360</v>
      </c>
      <c r="H72">
        <f t="shared" si="72"/>
        <v>0.6</v>
      </c>
      <c r="J72">
        <f t="shared" si="73"/>
        <v>100</v>
      </c>
      <c r="K72" s="8">
        <f t="shared" ref="K72:K135" si="78">INT(E71/6)</f>
        <v>60</v>
      </c>
      <c r="L72" s="8"/>
      <c r="M72" s="2">
        <f t="shared" ref="M72:M135" si="79">INT(E71/(0.8*6))</f>
        <v>75</v>
      </c>
      <c r="N72" s="2">
        <f t="shared" ref="N72:N135" si="80">INT(E71/(0.6*6))</f>
        <v>100</v>
      </c>
      <c r="O72" s="8">
        <f>K68</f>
        <v>67</v>
      </c>
      <c r="P72" s="8"/>
      <c r="Q72" s="2">
        <f t="shared" ref="Q72:R72" si="81">M68</f>
        <v>83</v>
      </c>
      <c r="R72" s="2">
        <f t="shared" si="81"/>
        <v>111</v>
      </c>
      <c r="S72" s="8">
        <f t="shared" si="10"/>
        <v>67</v>
      </c>
      <c r="T72" s="8"/>
      <c r="U72" s="2">
        <f t="shared" si="11"/>
        <v>83</v>
      </c>
      <c r="V72" s="2">
        <f t="shared" si="12"/>
        <v>111</v>
      </c>
      <c r="W72" s="8">
        <f>IF(W71-J72+S72&lt;=0,"0",W71-J72+S72)</f>
        <v>309</v>
      </c>
      <c r="X72" s="8"/>
      <c r="Y72" s="2">
        <f t="shared" si="16"/>
        <v>409</v>
      </c>
      <c r="Z72" t="str">
        <f>IF(W71-J72+S72&lt;0,"N","T")</f>
        <v>T</v>
      </c>
      <c r="AA72">
        <f>MIN(Y72,J72)</f>
        <v>100</v>
      </c>
      <c r="AB72">
        <f t="shared" si="75"/>
        <v>6</v>
      </c>
    </row>
    <row r="73" spans="1:28" outlineLevel="2" x14ac:dyDescent="0.25">
      <c r="A73" s="5">
        <v>41819</v>
      </c>
      <c r="C73">
        <f t="shared" si="71"/>
        <v>7</v>
      </c>
      <c r="E73">
        <f t="shared" si="76"/>
        <v>360</v>
      </c>
      <c r="H73">
        <f t="shared" si="72"/>
        <v>0.6</v>
      </c>
      <c r="J73">
        <f t="shared" si="73"/>
        <v>100</v>
      </c>
      <c r="K73" s="8">
        <f t="shared" si="78"/>
        <v>60</v>
      </c>
      <c r="L73" s="8"/>
      <c r="M73" s="2">
        <f t="shared" si="79"/>
        <v>75</v>
      </c>
      <c r="N73" s="2">
        <f t="shared" si="80"/>
        <v>100</v>
      </c>
      <c r="O73" s="8">
        <f>K69</f>
        <v>67</v>
      </c>
      <c r="P73" s="8"/>
      <c r="Q73" s="2">
        <f t="shared" ref="Q73:R73" si="82">M69</f>
        <v>83</v>
      </c>
      <c r="R73" s="2">
        <f t="shared" si="82"/>
        <v>111</v>
      </c>
      <c r="S73" s="8">
        <f t="shared" si="10"/>
        <v>67</v>
      </c>
      <c r="T73" s="8"/>
      <c r="U73" s="2">
        <f t="shared" si="11"/>
        <v>83</v>
      </c>
      <c r="V73" s="2">
        <f t="shared" si="12"/>
        <v>111</v>
      </c>
      <c r="W73" s="8">
        <f>IF(W72-J73+S73&lt;=0,"0",W72-J73+S73)</f>
        <v>276</v>
      </c>
      <c r="X73" s="8"/>
      <c r="Y73" s="2">
        <f t="shared" si="16"/>
        <v>376</v>
      </c>
      <c r="Z73" t="str">
        <f>IF(W72-J73+S73&lt;0,"N","T")</f>
        <v>T</v>
      </c>
      <c r="AA73">
        <f>MIN(Y73,J73)</f>
        <v>100</v>
      </c>
      <c r="AB73">
        <f t="shared" si="75"/>
        <v>6</v>
      </c>
    </row>
    <row r="74" spans="1:28" outlineLevel="2" x14ac:dyDescent="0.25">
      <c r="A74" s="5">
        <v>41820</v>
      </c>
      <c r="C74">
        <f t="shared" si="71"/>
        <v>1</v>
      </c>
      <c r="E74">
        <f t="shared" si="76"/>
        <v>360</v>
      </c>
      <c r="H74">
        <f t="shared" si="72"/>
        <v>0.6</v>
      </c>
      <c r="J74">
        <f t="shared" si="73"/>
        <v>36</v>
      </c>
      <c r="K74" s="8">
        <f t="shared" si="78"/>
        <v>60</v>
      </c>
      <c r="L74" s="8"/>
      <c r="M74" s="2">
        <f t="shared" si="79"/>
        <v>75</v>
      </c>
      <c r="N74" s="2">
        <f t="shared" si="80"/>
        <v>100</v>
      </c>
      <c r="O74" s="8">
        <f>K70</f>
        <v>60</v>
      </c>
      <c r="P74" s="8"/>
      <c r="Q74" s="2">
        <f t="shared" ref="Q74:R74" si="83">M70</f>
        <v>75</v>
      </c>
      <c r="R74" s="2">
        <f t="shared" si="83"/>
        <v>100</v>
      </c>
      <c r="S74" s="8">
        <f t="shared" si="10"/>
        <v>67</v>
      </c>
      <c r="T74" s="8"/>
      <c r="U74" s="2">
        <f t="shared" si="11"/>
        <v>83</v>
      </c>
      <c r="V74" s="2">
        <f t="shared" si="12"/>
        <v>111</v>
      </c>
      <c r="W74" s="8">
        <f>IF(W73-J74+S74&lt;=0,"0",W73-J74+S74)</f>
        <v>307</v>
      </c>
      <c r="X74" s="8"/>
      <c r="Y74" s="2">
        <f t="shared" si="16"/>
        <v>343</v>
      </c>
      <c r="Z74" t="str">
        <f>IF(W73-J74+S74&lt;0,"N","T")</f>
        <v>T</v>
      </c>
      <c r="AA74">
        <f>MIN(Y74,J74)</f>
        <v>36</v>
      </c>
      <c r="AB74">
        <f t="shared" si="75"/>
        <v>6</v>
      </c>
    </row>
    <row r="75" spans="1:28" outlineLevel="2" x14ac:dyDescent="0.25">
      <c r="A75" s="5">
        <v>41821</v>
      </c>
      <c r="C75">
        <f t="shared" si="71"/>
        <v>2</v>
      </c>
      <c r="E75">
        <f t="shared" si="76"/>
        <v>360</v>
      </c>
      <c r="H75">
        <f>ROUND(IF(C75=3,H74-(H74*0.1),H74),2)</f>
        <v>0.6</v>
      </c>
      <c r="J75">
        <f t="shared" si="73"/>
        <v>36</v>
      </c>
      <c r="K75" s="8">
        <f>INT(E74/6)</f>
        <v>60</v>
      </c>
      <c r="L75" s="8"/>
      <c r="M75" s="2">
        <f t="shared" si="79"/>
        <v>75</v>
      </c>
      <c r="N75" s="2">
        <f t="shared" si="80"/>
        <v>100</v>
      </c>
      <c r="O75" s="8">
        <f>K71</f>
        <v>60</v>
      </c>
      <c r="P75" s="8"/>
      <c r="Q75" s="2">
        <f t="shared" ref="Q75:R75" si="84">M71</f>
        <v>75</v>
      </c>
      <c r="R75" s="2">
        <f t="shared" si="84"/>
        <v>100</v>
      </c>
      <c r="S75" s="8">
        <f>O74</f>
        <v>60</v>
      </c>
      <c r="T75" s="8"/>
      <c r="U75" s="2">
        <f t="shared" si="11"/>
        <v>75</v>
      </c>
      <c r="V75" s="2">
        <f t="shared" si="12"/>
        <v>100</v>
      </c>
      <c r="W75" s="8">
        <f>IF(W74-J75+S75&lt;=0,"0",W74-J75+S75)</f>
        <v>331</v>
      </c>
      <c r="X75" s="8"/>
      <c r="Y75" s="2">
        <f>W74+S75</f>
        <v>367</v>
      </c>
      <c r="Z75" t="str">
        <f>IF(W74-J75+S75&lt;0,"N","T")</f>
        <v>T</v>
      </c>
      <c r="AA75">
        <f>MIN(Y75,J75)</f>
        <v>36</v>
      </c>
      <c r="AB75">
        <f t="shared" si="75"/>
        <v>7</v>
      </c>
    </row>
    <row r="76" spans="1:28" outlineLevel="2" x14ac:dyDescent="0.25">
      <c r="A76" s="5">
        <v>41822</v>
      </c>
      <c r="C76">
        <f t="shared" si="71"/>
        <v>3</v>
      </c>
      <c r="E76">
        <f t="shared" si="76"/>
        <v>324</v>
      </c>
      <c r="H76">
        <f t="shared" si="72"/>
        <v>0.54</v>
      </c>
      <c r="J76">
        <f t="shared" si="73"/>
        <v>36</v>
      </c>
      <c r="K76" s="8">
        <f t="shared" si="78"/>
        <v>60</v>
      </c>
      <c r="L76" s="8"/>
      <c r="M76" s="2">
        <f t="shared" si="79"/>
        <v>75</v>
      </c>
      <c r="N76" s="2">
        <f t="shared" si="80"/>
        <v>100</v>
      </c>
      <c r="O76" s="8">
        <f>K72</f>
        <v>60</v>
      </c>
      <c r="P76" s="8"/>
      <c r="Q76" s="2">
        <f t="shared" ref="Q76:R76" si="85">M72</f>
        <v>75</v>
      </c>
      <c r="R76" s="2">
        <f t="shared" si="85"/>
        <v>100</v>
      </c>
      <c r="S76" s="8">
        <f t="shared" si="10"/>
        <v>60</v>
      </c>
      <c r="T76" s="8"/>
      <c r="U76" s="2">
        <f t="shared" si="11"/>
        <v>75</v>
      </c>
      <c r="V76" s="2">
        <f t="shared" si="12"/>
        <v>100</v>
      </c>
      <c r="W76" s="8">
        <f>IF(W75-J76+S76&lt;=0,"0",W75-J76+S76)</f>
        <v>355</v>
      </c>
      <c r="X76" s="8"/>
      <c r="Y76" s="2">
        <f t="shared" si="16"/>
        <v>391</v>
      </c>
      <c r="Z76" t="str">
        <f>IF(W75-J76+S76&lt;0,"N","T")</f>
        <v>T</v>
      </c>
      <c r="AA76">
        <f>MIN(Y76,J76)</f>
        <v>36</v>
      </c>
      <c r="AB76">
        <f t="shared" si="75"/>
        <v>7</v>
      </c>
    </row>
    <row r="77" spans="1:28" outlineLevel="2" x14ac:dyDescent="0.25">
      <c r="A77" s="5">
        <v>41823</v>
      </c>
      <c r="C77">
        <f t="shared" si="71"/>
        <v>4</v>
      </c>
      <c r="E77">
        <f t="shared" si="76"/>
        <v>324</v>
      </c>
      <c r="H77">
        <f t="shared" si="72"/>
        <v>0.54</v>
      </c>
      <c r="J77">
        <f t="shared" si="73"/>
        <v>36</v>
      </c>
      <c r="K77" s="8">
        <f t="shared" si="78"/>
        <v>54</v>
      </c>
      <c r="L77" s="8"/>
      <c r="M77" s="2">
        <f t="shared" si="79"/>
        <v>67</v>
      </c>
      <c r="N77" s="2">
        <f t="shared" si="80"/>
        <v>90</v>
      </c>
      <c r="O77" s="8">
        <f>K73</f>
        <v>60</v>
      </c>
      <c r="P77" s="8"/>
      <c r="Q77" s="2">
        <f t="shared" ref="Q77:R77" si="86">M73</f>
        <v>75</v>
      </c>
      <c r="R77" s="2">
        <f t="shared" si="86"/>
        <v>100</v>
      </c>
      <c r="S77" s="8">
        <f t="shared" ref="S77:S140" si="87">O76</f>
        <v>60</v>
      </c>
      <c r="T77" s="8"/>
      <c r="U77" s="2">
        <f t="shared" ref="U77:U140" si="88">Q76</f>
        <v>75</v>
      </c>
      <c r="V77" s="2">
        <f t="shared" ref="V77:V140" si="89">R76</f>
        <v>100</v>
      </c>
      <c r="W77" s="8">
        <f>IF(W76-J77+S77&lt;=0,"0",W76-J77+S77)</f>
        <v>379</v>
      </c>
      <c r="X77" s="8"/>
      <c r="Y77" s="2">
        <f t="shared" si="16"/>
        <v>415</v>
      </c>
      <c r="Z77" t="str">
        <f>IF(W76-J77+S77&lt;0,"N","T")</f>
        <v>T</v>
      </c>
      <c r="AA77">
        <f>MIN(Y77,J77)</f>
        <v>36</v>
      </c>
      <c r="AB77">
        <f t="shared" si="75"/>
        <v>7</v>
      </c>
    </row>
    <row r="78" spans="1:28" outlineLevel="2" x14ac:dyDescent="0.25">
      <c r="A78" s="5">
        <v>41824</v>
      </c>
      <c r="C78">
        <f t="shared" si="71"/>
        <v>5</v>
      </c>
      <c r="E78">
        <f t="shared" si="76"/>
        <v>324</v>
      </c>
      <c r="H78">
        <f t="shared" si="72"/>
        <v>0.54</v>
      </c>
      <c r="J78">
        <f t="shared" si="73"/>
        <v>36</v>
      </c>
      <c r="K78" s="8">
        <f t="shared" si="78"/>
        <v>54</v>
      </c>
      <c r="L78" s="8"/>
      <c r="M78" s="2">
        <f t="shared" si="79"/>
        <v>67</v>
      </c>
      <c r="N78" s="2">
        <f t="shared" si="80"/>
        <v>90</v>
      </c>
      <c r="O78" s="8">
        <f>K74</f>
        <v>60</v>
      </c>
      <c r="P78" s="8"/>
      <c r="Q78" s="2">
        <f t="shared" ref="Q78:R78" si="90">M74</f>
        <v>75</v>
      </c>
      <c r="R78" s="2">
        <f t="shared" si="90"/>
        <v>100</v>
      </c>
      <c r="S78" s="8">
        <f t="shared" si="87"/>
        <v>60</v>
      </c>
      <c r="T78" s="8"/>
      <c r="U78" s="2">
        <f t="shared" si="88"/>
        <v>75</v>
      </c>
      <c r="V78" s="2">
        <f t="shared" si="89"/>
        <v>100</v>
      </c>
      <c r="W78" s="8">
        <f>IF(W77-J78+S78&lt;=0,"0",W77-J78+S78)</f>
        <v>403</v>
      </c>
      <c r="X78" s="8"/>
      <c r="Y78" s="2">
        <f t="shared" ref="Y78:Y141" si="91">W77+S78</f>
        <v>439</v>
      </c>
      <c r="Z78" t="str">
        <f>IF(W77-J78+S78&lt;0,"N","T")</f>
        <v>T</v>
      </c>
      <c r="AA78">
        <f>MIN(Y78,J78)</f>
        <v>36</v>
      </c>
      <c r="AB78">
        <f t="shared" si="75"/>
        <v>7</v>
      </c>
    </row>
    <row r="79" spans="1:28" outlineLevel="2" x14ac:dyDescent="0.25">
      <c r="A79" s="5">
        <v>41825</v>
      </c>
      <c r="C79">
        <f t="shared" si="71"/>
        <v>6</v>
      </c>
      <c r="E79">
        <f t="shared" si="76"/>
        <v>324</v>
      </c>
      <c r="H79">
        <f t="shared" si="72"/>
        <v>0.54</v>
      </c>
      <c r="J79">
        <f t="shared" si="73"/>
        <v>100</v>
      </c>
      <c r="K79" s="8">
        <f t="shared" si="78"/>
        <v>54</v>
      </c>
      <c r="L79" s="8"/>
      <c r="M79" s="2">
        <f t="shared" si="79"/>
        <v>67</v>
      </c>
      <c r="N79" s="2">
        <f t="shared" si="80"/>
        <v>90</v>
      </c>
      <c r="O79" s="8">
        <f>K75</f>
        <v>60</v>
      </c>
      <c r="P79" s="8"/>
      <c r="Q79" s="2">
        <f t="shared" ref="Q79:R79" si="92">M75</f>
        <v>75</v>
      </c>
      <c r="R79" s="2">
        <f t="shared" si="92"/>
        <v>100</v>
      </c>
      <c r="S79" s="8">
        <f t="shared" si="87"/>
        <v>60</v>
      </c>
      <c r="T79" s="8"/>
      <c r="U79" s="2">
        <f t="shared" si="88"/>
        <v>75</v>
      </c>
      <c r="V79" s="2">
        <f t="shared" si="89"/>
        <v>100</v>
      </c>
      <c r="W79" s="8">
        <f>IF(W78-J79+S79&lt;=0,"0",W78-J79+S79)</f>
        <v>363</v>
      </c>
      <c r="X79" s="8"/>
      <c r="Y79" s="2">
        <f t="shared" si="91"/>
        <v>463</v>
      </c>
      <c r="Z79" t="str">
        <f>IF(W78-J79+S79&lt;0,"N","T")</f>
        <v>T</v>
      </c>
      <c r="AA79">
        <f>MIN(Y79,J79)</f>
        <v>100</v>
      </c>
      <c r="AB79">
        <f t="shared" si="75"/>
        <v>7</v>
      </c>
    </row>
    <row r="80" spans="1:28" outlineLevel="2" x14ac:dyDescent="0.25">
      <c r="A80" s="5">
        <v>41826</v>
      </c>
      <c r="C80">
        <f t="shared" si="71"/>
        <v>7</v>
      </c>
      <c r="E80">
        <f t="shared" si="76"/>
        <v>324</v>
      </c>
      <c r="H80">
        <f t="shared" si="72"/>
        <v>0.54</v>
      </c>
      <c r="J80">
        <f t="shared" si="73"/>
        <v>100</v>
      </c>
      <c r="K80" s="8">
        <f t="shared" si="78"/>
        <v>54</v>
      </c>
      <c r="L80" s="8"/>
      <c r="M80" s="2">
        <f t="shared" si="79"/>
        <v>67</v>
      </c>
      <c r="N80" s="2">
        <f t="shared" si="80"/>
        <v>90</v>
      </c>
      <c r="O80" s="8">
        <f>K76</f>
        <v>60</v>
      </c>
      <c r="P80" s="8"/>
      <c r="Q80" s="2">
        <f t="shared" ref="Q80:R80" si="93">M76</f>
        <v>75</v>
      </c>
      <c r="R80" s="2">
        <f t="shared" si="93"/>
        <v>100</v>
      </c>
      <c r="S80" s="8">
        <f t="shared" si="87"/>
        <v>60</v>
      </c>
      <c r="T80" s="8"/>
      <c r="U80" s="2">
        <f t="shared" si="88"/>
        <v>75</v>
      </c>
      <c r="V80" s="2">
        <f t="shared" si="89"/>
        <v>100</v>
      </c>
      <c r="W80" s="8">
        <f>IF(W79-J80+S80&lt;=0,"0",W79-J80+S80)</f>
        <v>323</v>
      </c>
      <c r="X80" s="8"/>
      <c r="Y80" s="2">
        <f t="shared" si="91"/>
        <v>423</v>
      </c>
      <c r="Z80" t="str">
        <f>IF(W79-J80+S80&lt;0,"N","T")</f>
        <v>T</v>
      </c>
      <c r="AA80">
        <f>MIN(Y80,J80)</f>
        <v>100</v>
      </c>
      <c r="AB80">
        <f t="shared" si="75"/>
        <v>7</v>
      </c>
    </row>
    <row r="81" spans="1:28" outlineLevel="2" x14ac:dyDescent="0.25">
      <c r="A81" s="5">
        <v>41827</v>
      </c>
      <c r="C81">
        <f t="shared" si="71"/>
        <v>1</v>
      </c>
      <c r="E81">
        <f t="shared" si="76"/>
        <v>324</v>
      </c>
      <c r="H81">
        <f t="shared" si="72"/>
        <v>0.54</v>
      </c>
      <c r="J81">
        <f t="shared" si="73"/>
        <v>36</v>
      </c>
      <c r="K81" s="8">
        <f t="shared" si="78"/>
        <v>54</v>
      </c>
      <c r="L81" s="8"/>
      <c r="M81" s="2">
        <f t="shared" si="79"/>
        <v>67</v>
      </c>
      <c r="N81" s="2">
        <f t="shared" si="80"/>
        <v>90</v>
      </c>
      <c r="O81" s="8">
        <f>K77</f>
        <v>54</v>
      </c>
      <c r="P81" s="8"/>
      <c r="Q81" s="2">
        <f t="shared" ref="Q81:R81" si="94">M77</f>
        <v>67</v>
      </c>
      <c r="R81" s="2">
        <f t="shared" si="94"/>
        <v>90</v>
      </c>
      <c r="S81" s="8">
        <f t="shared" si="87"/>
        <v>60</v>
      </c>
      <c r="T81" s="8"/>
      <c r="U81" s="2">
        <f t="shared" si="88"/>
        <v>75</v>
      </c>
      <c r="V81" s="2">
        <f t="shared" si="89"/>
        <v>100</v>
      </c>
      <c r="W81" s="8">
        <f>IF(W80-J81+S81&lt;=0,"0",W80-J81+S81)</f>
        <v>347</v>
      </c>
      <c r="X81" s="8"/>
      <c r="Y81" s="2">
        <f t="shared" si="91"/>
        <v>383</v>
      </c>
      <c r="Z81" t="str">
        <f>IF(W80-J81+S81&lt;0,"N","T")</f>
        <v>T</v>
      </c>
      <c r="AA81">
        <f>MIN(Y81,J81)</f>
        <v>36</v>
      </c>
      <c r="AB81">
        <f t="shared" si="75"/>
        <v>7</v>
      </c>
    </row>
    <row r="82" spans="1:28" outlineLevel="2" x14ac:dyDescent="0.25">
      <c r="A82" s="5">
        <v>41828</v>
      </c>
      <c r="C82">
        <f t="shared" si="71"/>
        <v>2</v>
      </c>
      <c r="E82">
        <f t="shared" si="76"/>
        <v>324</v>
      </c>
      <c r="H82">
        <f t="shared" si="72"/>
        <v>0.54</v>
      </c>
      <c r="J82">
        <f t="shared" si="73"/>
        <v>36</v>
      </c>
      <c r="K82" s="8">
        <f t="shared" si="78"/>
        <v>54</v>
      </c>
      <c r="L82" s="8"/>
      <c r="M82" s="2">
        <f t="shared" si="79"/>
        <v>67</v>
      </c>
      <c r="N82" s="2">
        <f t="shared" si="80"/>
        <v>90</v>
      </c>
      <c r="O82" s="8">
        <f>K78</f>
        <v>54</v>
      </c>
      <c r="P82" s="8"/>
      <c r="Q82" s="2">
        <f t="shared" ref="Q82:R82" si="95">M78</f>
        <v>67</v>
      </c>
      <c r="R82" s="2">
        <f t="shared" si="95"/>
        <v>90</v>
      </c>
      <c r="S82" s="8">
        <f t="shared" si="87"/>
        <v>54</v>
      </c>
      <c r="T82" s="8"/>
      <c r="U82" s="2">
        <f t="shared" si="88"/>
        <v>67</v>
      </c>
      <c r="V82" s="2">
        <f t="shared" si="89"/>
        <v>90</v>
      </c>
      <c r="W82" s="8">
        <f>IF(W81-J82+S82&lt;=0,"0",W81-J82+S82)</f>
        <v>365</v>
      </c>
      <c r="X82" s="8"/>
      <c r="Y82" s="2">
        <f t="shared" si="91"/>
        <v>401</v>
      </c>
      <c r="Z82" t="str">
        <f>IF(W81-J82+S82&lt;0,"N","T")</f>
        <v>T</v>
      </c>
      <c r="AA82">
        <f>MIN(Y82,J82)</f>
        <v>36</v>
      </c>
      <c r="AB82">
        <f t="shared" si="75"/>
        <v>7</v>
      </c>
    </row>
    <row r="83" spans="1:28" outlineLevel="2" x14ac:dyDescent="0.25">
      <c r="A83" s="5">
        <v>41829</v>
      </c>
      <c r="C83">
        <f t="shared" si="71"/>
        <v>3</v>
      </c>
      <c r="E83">
        <f t="shared" si="76"/>
        <v>294</v>
      </c>
      <c r="H83">
        <f t="shared" si="72"/>
        <v>0.49</v>
      </c>
      <c r="J83">
        <f t="shared" si="73"/>
        <v>36</v>
      </c>
      <c r="K83" s="8">
        <f t="shared" si="78"/>
        <v>54</v>
      </c>
      <c r="L83" s="8"/>
      <c r="M83" s="2">
        <f t="shared" si="79"/>
        <v>67</v>
      </c>
      <c r="N83" s="2">
        <f t="shared" si="80"/>
        <v>90</v>
      </c>
      <c r="O83" s="8">
        <f>K79</f>
        <v>54</v>
      </c>
      <c r="P83" s="8"/>
      <c r="Q83" s="2">
        <f t="shared" ref="Q83:R83" si="96">M79</f>
        <v>67</v>
      </c>
      <c r="R83" s="2">
        <f t="shared" si="96"/>
        <v>90</v>
      </c>
      <c r="S83" s="8">
        <f t="shared" si="87"/>
        <v>54</v>
      </c>
      <c r="T83" s="8"/>
      <c r="U83" s="2">
        <f t="shared" si="88"/>
        <v>67</v>
      </c>
      <c r="V83" s="2">
        <f t="shared" si="89"/>
        <v>90</v>
      </c>
      <c r="W83" s="8">
        <f>IF(W82-J83+S83&lt;=0,"0",W82-J83+S83)</f>
        <v>383</v>
      </c>
      <c r="X83" s="8"/>
      <c r="Y83" s="2">
        <f t="shared" si="91"/>
        <v>419</v>
      </c>
      <c r="Z83" t="str">
        <f>IF(W82-J83+S83&lt;0,"N","T")</f>
        <v>T</v>
      </c>
      <c r="AA83">
        <f>MIN(Y83,J83)</f>
        <v>36</v>
      </c>
      <c r="AB83">
        <f t="shared" si="75"/>
        <v>7</v>
      </c>
    </row>
    <row r="84" spans="1:28" outlineLevel="2" x14ac:dyDescent="0.25">
      <c r="A84" s="5">
        <v>41830</v>
      </c>
      <c r="C84">
        <f t="shared" si="71"/>
        <v>4</v>
      </c>
      <c r="E84">
        <f t="shared" si="76"/>
        <v>294</v>
      </c>
      <c r="H84">
        <f t="shared" si="72"/>
        <v>0.49</v>
      </c>
      <c r="J84">
        <f t="shared" si="73"/>
        <v>36</v>
      </c>
      <c r="K84" s="8">
        <f t="shared" si="78"/>
        <v>49</v>
      </c>
      <c r="L84" s="8"/>
      <c r="M84" s="2">
        <f t="shared" si="79"/>
        <v>61</v>
      </c>
      <c r="N84" s="2">
        <f t="shared" si="80"/>
        <v>81</v>
      </c>
      <c r="O84" s="8">
        <f>K80</f>
        <v>54</v>
      </c>
      <c r="P84" s="8"/>
      <c r="Q84" s="2">
        <f t="shared" ref="Q84:R84" si="97">M80</f>
        <v>67</v>
      </c>
      <c r="R84" s="2">
        <f t="shared" si="97"/>
        <v>90</v>
      </c>
      <c r="S84" s="8">
        <f t="shared" si="87"/>
        <v>54</v>
      </c>
      <c r="T84" s="8"/>
      <c r="U84" s="2">
        <f t="shared" si="88"/>
        <v>67</v>
      </c>
      <c r="V84" s="2">
        <f t="shared" si="89"/>
        <v>90</v>
      </c>
      <c r="W84" s="8">
        <f>IF(W83-J84+S84&lt;=0,"0",W83-J84+S84)</f>
        <v>401</v>
      </c>
      <c r="X84" s="8"/>
      <c r="Y84" s="2">
        <f t="shared" si="91"/>
        <v>437</v>
      </c>
      <c r="Z84" t="str">
        <f>IF(W83-J84+S84&lt;0,"N","T")</f>
        <v>T</v>
      </c>
      <c r="AA84">
        <f>MIN(Y84,J84)</f>
        <v>36</v>
      </c>
      <c r="AB84">
        <f t="shared" si="75"/>
        <v>7</v>
      </c>
    </row>
    <row r="85" spans="1:28" outlineLevel="2" x14ac:dyDescent="0.25">
      <c r="A85" s="5">
        <v>41831</v>
      </c>
      <c r="C85">
        <f t="shared" si="71"/>
        <v>5</v>
      </c>
      <c r="E85">
        <f t="shared" si="76"/>
        <v>294</v>
      </c>
      <c r="H85">
        <f t="shared" si="72"/>
        <v>0.49</v>
      </c>
      <c r="J85">
        <f t="shared" si="73"/>
        <v>36</v>
      </c>
      <c r="K85" s="8">
        <f t="shared" si="78"/>
        <v>49</v>
      </c>
      <c r="L85" s="8"/>
      <c r="M85" s="2">
        <f t="shared" si="79"/>
        <v>61</v>
      </c>
      <c r="N85" s="2">
        <f t="shared" si="80"/>
        <v>81</v>
      </c>
      <c r="O85" s="8">
        <f>K81</f>
        <v>54</v>
      </c>
      <c r="P85" s="8"/>
      <c r="Q85" s="2">
        <f t="shared" ref="Q85:R85" si="98">M81</f>
        <v>67</v>
      </c>
      <c r="R85" s="2">
        <f t="shared" si="98"/>
        <v>90</v>
      </c>
      <c r="S85" s="8">
        <f t="shared" si="87"/>
        <v>54</v>
      </c>
      <c r="T85" s="8"/>
      <c r="U85" s="2">
        <f t="shared" si="88"/>
        <v>67</v>
      </c>
      <c r="V85" s="2">
        <f t="shared" si="89"/>
        <v>90</v>
      </c>
      <c r="W85" s="8">
        <f>IF(W84-J85+S85&lt;=0,"0",W84-J85+S85)</f>
        <v>419</v>
      </c>
      <c r="X85" s="8"/>
      <c r="Y85" s="2">
        <f t="shared" si="91"/>
        <v>455</v>
      </c>
      <c r="Z85" t="str">
        <f>IF(W84-J85+S85&lt;0,"N","T")</f>
        <v>T</v>
      </c>
      <c r="AA85">
        <f>MIN(Y85,J85)</f>
        <v>36</v>
      </c>
      <c r="AB85">
        <f t="shared" si="75"/>
        <v>7</v>
      </c>
    </row>
    <row r="86" spans="1:28" outlineLevel="2" x14ac:dyDescent="0.25">
      <c r="A86" s="5">
        <v>41832</v>
      </c>
      <c r="C86">
        <f t="shared" si="71"/>
        <v>6</v>
      </c>
      <c r="E86">
        <f t="shared" si="76"/>
        <v>294</v>
      </c>
      <c r="H86">
        <f t="shared" si="72"/>
        <v>0.49</v>
      </c>
      <c r="J86">
        <f t="shared" si="73"/>
        <v>100</v>
      </c>
      <c r="K86" s="8">
        <f t="shared" si="78"/>
        <v>49</v>
      </c>
      <c r="L86" s="8"/>
      <c r="M86" s="2">
        <f t="shared" si="79"/>
        <v>61</v>
      </c>
      <c r="N86" s="2">
        <f t="shared" si="80"/>
        <v>81</v>
      </c>
      <c r="O86" s="8">
        <f>K82</f>
        <v>54</v>
      </c>
      <c r="P86" s="8"/>
      <c r="Q86" s="2">
        <f t="shared" ref="Q86:R86" si="99">M82</f>
        <v>67</v>
      </c>
      <c r="R86" s="2">
        <f t="shared" si="99"/>
        <v>90</v>
      </c>
      <c r="S86" s="8">
        <f t="shared" si="87"/>
        <v>54</v>
      </c>
      <c r="T86" s="8"/>
      <c r="U86" s="2">
        <f t="shared" si="88"/>
        <v>67</v>
      </c>
      <c r="V86" s="2">
        <f t="shared" si="89"/>
        <v>90</v>
      </c>
      <c r="W86" s="8">
        <f>IF(W85-J86+S86&lt;=0,"0",W85-J86+S86)</f>
        <v>373</v>
      </c>
      <c r="X86" s="8"/>
      <c r="Y86" s="2">
        <f t="shared" si="91"/>
        <v>473</v>
      </c>
      <c r="Z86" t="str">
        <f>IF(W85-J86+S86&lt;0,"N","T")</f>
        <v>T</v>
      </c>
      <c r="AA86">
        <f>MIN(Y86,J86)</f>
        <v>100</v>
      </c>
      <c r="AB86">
        <f t="shared" si="75"/>
        <v>7</v>
      </c>
    </row>
    <row r="87" spans="1:28" outlineLevel="2" x14ac:dyDescent="0.25">
      <c r="A87" s="5">
        <v>41833</v>
      </c>
      <c r="C87">
        <f t="shared" si="71"/>
        <v>7</v>
      </c>
      <c r="E87">
        <f t="shared" si="76"/>
        <v>294</v>
      </c>
      <c r="H87">
        <f t="shared" si="72"/>
        <v>0.49</v>
      </c>
      <c r="J87">
        <f t="shared" si="73"/>
        <v>100</v>
      </c>
      <c r="K87" s="8">
        <f t="shared" si="78"/>
        <v>49</v>
      </c>
      <c r="L87" s="8"/>
      <c r="M87" s="2">
        <f t="shared" si="79"/>
        <v>61</v>
      </c>
      <c r="N87" s="2">
        <f t="shared" si="80"/>
        <v>81</v>
      </c>
      <c r="O87" s="8">
        <f>K83</f>
        <v>54</v>
      </c>
      <c r="P87" s="8"/>
      <c r="Q87" s="2">
        <f t="shared" ref="Q87:R87" si="100">M83</f>
        <v>67</v>
      </c>
      <c r="R87" s="2">
        <f t="shared" si="100"/>
        <v>90</v>
      </c>
      <c r="S87" s="8">
        <f t="shared" si="87"/>
        <v>54</v>
      </c>
      <c r="T87" s="8"/>
      <c r="U87" s="2">
        <f t="shared" si="88"/>
        <v>67</v>
      </c>
      <c r="V87" s="2">
        <f t="shared" si="89"/>
        <v>90</v>
      </c>
      <c r="W87" s="8">
        <f>IF(W86-J87+S87&lt;=0,"0",W86-J87+S87)</f>
        <v>327</v>
      </c>
      <c r="X87" s="8"/>
      <c r="Y87" s="2">
        <f t="shared" si="91"/>
        <v>427</v>
      </c>
      <c r="Z87" t="str">
        <f>IF(W86-J87+S87&lt;0,"N","T")</f>
        <v>T</v>
      </c>
      <c r="AA87">
        <f>MIN(Y87,J87)</f>
        <v>100</v>
      </c>
      <c r="AB87">
        <f t="shared" si="75"/>
        <v>7</v>
      </c>
    </row>
    <row r="88" spans="1:28" outlineLevel="2" x14ac:dyDescent="0.25">
      <c r="A88" s="5">
        <v>41834</v>
      </c>
      <c r="C88">
        <f t="shared" si="71"/>
        <v>1</v>
      </c>
      <c r="E88">
        <f t="shared" si="76"/>
        <v>294</v>
      </c>
      <c r="H88">
        <f t="shared" si="72"/>
        <v>0.49</v>
      </c>
      <c r="J88">
        <f t="shared" si="73"/>
        <v>36</v>
      </c>
      <c r="K88" s="8">
        <f t="shared" si="78"/>
        <v>49</v>
      </c>
      <c r="L88" s="8"/>
      <c r="M88" s="2">
        <f t="shared" si="79"/>
        <v>61</v>
      </c>
      <c r="N88" s="2">
        <f t="shared" si="80"/>
        <v>81</v>
      </c>
      <c r="O88" s="8">
        <f>K84</f>
        <v>49</v>
      </c>
      <c r="P88" s="8"/>
      <c r="Q88" s="2">
        <f t="shared" ref="Q88:R88" si="101">M84</f>
        <v>61</v>
      </c>
      <c r="R88" s="2">
        <f t="shared" si="101"/>
        <v>81</v>
      </c>
      <c r="S88" s="8">
        <f t="shared" si="87"/>
        <v>54</v>
      </c>
      <c r="T88" s="8"/>
      <c r="U88" s="2">
        <f t="shared" si="88"/>
        <v>67</v>
      </c>
      <c r="V88" s="2">
        <f t="shared" si="89"/>
        <v>90</v>
      </c>
      <c r="W88" s="8">
        <f>IF(W87-J88+S88&lt;=0,"0",W87-J88+S88)</f>
        <v>345</v>
      </c>
      <c r="X88" s="8"/>
      <c r="Y88" s="2">
        <f t="shared" si="91"/>
        <v>381</v>
      </c>
      <c r="Z88" t="str">
        <f>IF(W87-J88+S88&lt;0,"N","T")</f>
        <v>T</v>
      </c>
      <c r="AA88">
        <f>MIN(Y88,J88)</f>
        <v>36</v>
      </c>
      <c r="AB88">
        <f t="shared" si="75"/>
        <v>7</v>
      </c>
    </row>
    <row r="89" spans="1:28" outlineLevel="2" x14ac:dyDescent="0.25">
      <c r="A89" s="5">
        <v>41835</v>
      </c>
      <c r="C89">
        <f t="shared" si="71"/>
        <v>2</v>
      </c>
      <c r="E89">
        <f t="shared" si="76"/>
        <v>294</v>
      </c>
      <c r="H89">
        <f t="shared" si="72"/>
        <v>0.49</v>
      </c>
      <c r="J89">
        <f t="shared" si="73"/>
        <v>36</v>
      </c>
      <c r="K89" s="8">
        <f t="shared" si="78"/>
        <v>49</v>
      </c>
      <c r="L89" s="8"/>
      <c r="M89" s="2">
        <f t="shared" si="79"/>
        <v>61</v>
      </c>
      <c r="N89" s="2">
        <f t="shared" si="80"/>
        <v>81</v>
      </c>
      <c r="O89" s="8">
        <f>K85</f>
        <v>49</v>
      </c>
      <c r="P89" s="8"/>
      <c r="Q89" s="2">
        <f t="shared" ref="Q89:R89" si="102">M85</f>
        <v>61</v>
      </c>
      <c r="R89" s="2">
        <f t="shared" si="102"/>
        <v>81</v>
      </c>
      <c r="S89" s="8">
        <f t="shared" si="87"/>
        <v>49</v>
      </c>
      <c r="T89" s="8"/>
      <c r="U89" s="2">
        <f t="shared" si="88"/>
        <v>61</v>
      </c>
      <c r="V89" s="2">
        <f t="shared" si="89"/>
        <v>81</v>
      </c>
      <c r="W89" s="8">
        <f>IF(W88-J89+S89&lt;=0,"0",W88-J89+S89)</f>
        <v>358</v>
      </c>
      <c r="X89" s="8"/>
      <c r="Y89" s="2">
        <f t="shared" si="91"/>
        <v>394</v>
      </c>
      <c r="Z89" t="str">
        <f>IF(W88-J89+S89&lt;0,"N","T")</f>
        <v>T</v>
      </c>
      <c r="AA89">
        <f>MIN(Y89,J89)</f>
        <v>36</v>
      </c>
      <c r="AB89">
        <f t="shared" si="75"/>
        <v>7</v>
      </c>
    </row>
    <row r="90" spans="1:28" outlineLevel="2" x14ac:dyDescent="0.25">
      <c r="A90" s="5">
        <v>41836</v>
      </c>
      <c r="C90">
        <f t="shared" si="71"/>
        <v>3</v>
      </c>
      <c r="E90">
        <f t="shared" si="76"/>
        <v>264</v>
      </c>
      <c r="H90">
        <f t="shared" si="72"/>
        <v>0.44</v>
      </c>
      <c r="J90">
        <f t="shared" si="73"/>
        <v>36</v>
      </c>
      <c r="K90" s="8">
        <f t="shared" si="78"/>
        <v>49</v>
      </c>
      <c r="L90" s="8"/>
      <c r="M90" s="2">
        <f t="shared" si="79"/>
        <v>61</v>
      </c>
      <c r="N90" s="2">
        <f t="shared" si="80"/>
        <v>81</v>
      </c>
      <c r="O90" s="8">
        <f>K86</f>
        <v>49</v>
      </c>
      <c r="P90" s="8"/>
      <c r="Q90" s="2">
        <f t="shared" ref="Q90:R90" si="103">M86</f>
        <v>61</v>
      </c>
      <c r="R90" s="2">
        <f t="shared" si="103"/>
        <v>81</v>
      </c>
      <c r="S90" s="8">
        <f t="shared" si="87"/>
        <v>49</v>
      </c>
      <c r="T90" s="8"/>
      <c r="U90" s="2">
        <f t="shared" si="88"/>
        <v>61</v>
      </c>
      <c r="V90" s="2">
        <f t="shared" si="89"/>
        <v>81</v>
      </c>
      <c r="W90" s="8">
        <f>IF(W89-J90+S90&lt;=0,"0",W89-J90+S90)</f>
        <v>371</v>
      </c>
      <c r="X90" s="8"/>
      <c r="Y90" s="2">
        <f t="shared" si="91"/>
        <v>407</v>
      </c>
      <c r="Z90" t="str">
        <f>IF(W89-J90+S90&lt;0,"N","T")</f>
        <v>T</v>
      </c>
      <c r="AA90">
        <f>MIN(Y90,J90)</f>
        <v>36</v>
      </c>
      <c r="AB90">
        <f t="shared" si="75"/>
        <v>7</v>
      </c>
    </row>
    <row r="91" spans="1:28" outlineLevel="2" x14ac:dyDescent="0.25">
      <c r="A91" s="5">
        <v>41837</v>
      </c>
      <c r="C91">
        <f t="shared" si="71"/>
        <v>4</v>
      </c>
      <c r="E91">
        <f t="shared" si="76"/>
        <v>264</v>
      </c>
      <c r="H91">
        <f t="shared" si="72"/>
        <v>0.44</v>
      </c>
      <c r="J91">
        <f t="shared" si="73"/>
        <v>36</v>
      </c>
      <c r="K91" s="8">
        <f t="shared" si="78"/>
        <v>44</v>
      </c>
      <c r="L91" s="8"/>
      <c r="M91" s="2">
        <f t="shared" si="79"/>
        <v>55</v>
      </c>
      <c r="N91" s="2">
        <f t="shared" si="80"/>
        <v>73</v>
      </c>
      <c r="O91" s="8">
        <f>K87</f>
        <v>49</v>
      </c>
      <c r="P91" s="8"/>
      <c r="Q91" s="2">
        <f t="shared" ref="Q91:R91" si="104">M87</f>
        <v>61</v>
      </c>
      <c r="R91" s="2">
        <f t="shared" si="104"/>
        <v>81</v>
      </c>
      <c r="S91" s="8">
        <f t="shared" si="87"/>
        <v>49</v>
      </c>
      <c r="T91" s="8"/>
      <c r="U91" s="2">
        <f t="shared" si="88"/>
        <v>61</v>
      </c>
      <c r="V91" s="2">
        <f t="shared" si="89"/>
        <v>81</v>
      </c>
      <c r="W91" s="8">
        <f>IF(W90-J91+S91&lt;=0,"0",W90-J91+S91)</f>
        <v>384</v>
      </c>
      <c r="X91" s="8"/>
      <c r="Y91" s="2">
        <f t="shared" si="91"/>
        <v>420</v>
      </c>
      <c r="Z91" t="str">
        <f>IF(W90-J91+S91&lt;0,"N","T")</f>
        <v>T</v>
      </c>
      <c r="AA91">
        <f>MIN(Y91,J91)</f>
        <v>36</v>
      </c>
      <c r="AB91">
        <f t="shared" si="75"/>
        <v>7</v>
      </c>
    </row>
    <row r="92" spans="1:28" outlineLevel="2" x14ac:dyDescent="0.25">
      <c r="A92" s="5">
        <v>41838</v>
      </c>
      <c r="C92">
        <f t="shared" si="71"/>
        <v>5</v>
      </c>
      <c r="E92">
        <f t="shared" si="76"/>
        <v>264</v>
      </c>
      <c r="H92">
        <f t="shared" si="72"/>
        <v>0.44</v>
      </c>
      <c r="J92">
        <f t="shared" si="73"/>
        <v>36</v>
      </c>
      <c r="K92" s="8">
        <f t="shared" si="78"/>
        <v>44</v>
      </c>
      <c r="L92" s="8"/>
      <c r="M92" s="2">
        <f t="shared" si="79"/>
        <v>55</v>
      </c>
      <c r="N92" s="2">
        <f t="shared" si="80"/>
        <v>73</v>
      </c>
      <c r="O92" s="8">
        <f>K88</f>
        <v>49</v>
      </c>
      <c r="P92" s="8"/>
      <c r="Q92" s="2">
        <f t="shared" ref="Q92:R92" si="105">M88</f>
        <v>61</v>
      </c>
      <c r="R92" s="2">
        <f t="shared" si="105"/>
        <v>81</v>
      </c>
      <c r="S92" s="8">
        <f t="shared" si="87"/>
        <v>49</v>
      </c>
      <c r="T92" s="8"/>
      <c r="U92" s="2">
        <f t="shared" si="88"/>
        <v>61</v>
      </c>
      <c r="V92" s="2">
        <f t="shared" si="89"/>
        <v>81</v>
      </c>
      <c r="W92" s="8">
        <f>IF(W91-J92+S92&lt;=0,"0",W91-J92+S92)</f>
        <v>397</v>
      </c>
      <c r="X92" s="8"/>
      <c r="Y92" s="2">
        <f t="shared" si="91"/>
        <v>433</v>
      </c>
      <c r="Z92" t="str">
        <f>IF(W91-J92+S92&lt;0,"N","T")</f>
        <v>T</v>
      </c>
      <c r="AA92">
        <f>MIN(Y92,J92)</f>
        <v>36</v>
      </c>
      <c r="AB92">
        <f t="shared" si="75"/>
        <v>7</v>
      </c>
    </row>
    <row r="93" spans="1:28" outlineLevel="2" x14ac:dyDescent="0.25">
      <c r="A93" s="5">
        <v>41839</v>
      </c>
      <c r="C93">
        <f t="shared" si="71"/>
        <v>6</v>
      </c>
      <c r="E93">
        <f t="shared" si="76"/>
        <v>264</v>
      </c>
      <c r="H93">
        <f t="shared" si="72"/>
        <v>0.44</v>
      </c>
      <c r="J93">
        <f t="shared" si="73"/>
        <v>100</v>
      </c>
      <c r="K93" s="8">
        <f t="shared" si="78"/>
        <v>44</v>
      </c>
      <c r="L93" s="8"/>
      <c r="M93" s="2">
        <f t="shared" si="79"/>
        <v>55</v>
      </c>
      <c r="N93" s="2">
        <f t="shared" si="80"/>
        <v>73</v>
      </c>
      <c r="O93" s="8">
        <f>K89</f>
        <v>49</v>
      </c>
      <c r="P93" s="8"/>
      <c r="Q93" s="2">
        <f t="shared" ref="Q93:R93" si="106">M89</f>
        <v>61</v>
      </c>
      <c r="R93" s="2">
        <f t="shared" si="106"/>
        <v>81</v>
      </c>
      <c r="S93" s="8">
        <f t="shared" si="87"/>
        <v>49</v>
      </c>
      <c r="T93" s="8"/>
      <c r="U93" s="2">
        <f t="shared" si="88"/>
        <v>61</v>
      </c>
      <c r="V93" s="2">
        <f t="shared" si="89"/>
        <v>81</v>
      </c>
      <c r="W93" s="8">
        <f>IF(W92-J93+S93&lt;=0,"0",W92-J93+S93)</f>
        <v>346</v>
      </c>
      <c r="X93" s="8"/>
      <c r="Y93" s="2">
        <f t="shared" si="91"/>
        <v>446</v>
      </c>
      <c r="Z93" t="str">
        <f>IF(W92-J93+S93&lt;0,"N","T")</f>
        <v>T</v>
      </c>
      <c r="AA93">
        <f>MIN(Y93,J93)</f>
        <v>100</v>
      </c>
      <c r="AB93">
        <f t="shared" si="75"/>
        <v>7</v>
      </c>
    </row>
    <row r="94" spans="1:28" outlineLevel="2" x14ac:dyDescent="0.25">
      <c r="A94" s="5">
        <v>41840</v>
      </c>
      <c r="C94">
        <f t="shared" si="71"/>
        <v>7</v>
      </c>
      <c r="E94">
        <f t="shared" si="76"/>
        <v>264</v>
      </c>
      <c r="H94">
        <f t="shared" si="72"/>
        <v>0.44</v>
      </c>
      <c r="J94">
        <f t="shared" si="73"/>
        <v>100</v>
      </c>
      <c r="K94" s="8">
        <f t="shared" si="78"/>
        <v>44</v>
      </c>
      <c r="L94" s="8"/>
      <c r="M94" s="2">
        <f t="shared" si="79"/>
        <v>55</v>
      </c>
      <c r="N94" s="2">
        <f t="shared" si="80"/>
        <v>73</v>
      </c>
      <c r="O94" s="8">
        <f>K90</f>
        <v>49</v>
      </c>
      <c r="P94" s="8"/>
      <c r="Q94" s="2">
        <f t="shared" ref="Q94:R94" si="107">M90</f>
        <v>61</v>
      </c>
      <c r="R94" s="2">
        <f t="shared" si="107"/>
        <v>81</v>
      </c>
      <c r="S94" s="8">
        <f t="shared" si="87"/>
        <v>49</v>
      </c>
      <c r="T94" s="8"/>
      <c r="U94" s="2">
        <f t="shared" si="88"/>
        <v>61</v>
      </c>
      <c r="V94" s="2">
        <f t="shared" si="89"/>
        <v>81</v>
      </c>
      <c r="W94" s="8">
        <f>IF(W93-J94+S94&lt;=0,"0",W93-J94+S94)</f>
        <v>295</v>
      </c>
      <c r="X94" s="8"/>
      <c r="Y94" s="2">
        <f t="shared" si="91"/>
        <v>395</v>
      </c>
      <c r="Z94" t="str">
        <f>IF(W93-J94+S94&lt;0,"N","T")</f>
        <v>T</v>
      </c>
      <c r="AA94">
        <f>MIN(Y94,J94)</f>
        <v>100</v>
      </c>
      <c r="AB94">
        <f t="shared" si="75"/>
        <v>7</v>
      </c>
    </row>
    <row r="95" spans="1:28" outlineLevel="2" x14ac:dyDescent="0.25">
      <c r="A95" s="5">
        <v>41841</v>
      </c>
      <c r="C95">
        <f t="shared" si="71"/>
        <v>1</v>
      </c>
      <c r="E95">
        <f t="shared" si="76"/>
        <v>264</v>
      </c>
      <c r="H95">
        <f t="shared" si="72"/>
        <v>0.44</v>
      </c>
      <c r="J95">
        <f t="shared" si="73"/>
        <v>36</v>
      </c>
      <c r="K95" s="8">
        <f t="shared" si="78"/>
        <v>44</v>
      </c>
      <c r="L95" s="8"/>
      <c r="M95" s="2">
        <f t="shared" si="79"/>
        <v>55</v>
      </c>
      <c r="N95" s="2">
        <f t="shared" si="80"/>
        <v>73</v>
      </c>
      <c r="O95" s="8">
        <f>K91</f>
        <v>44</v>
      </c>
      <c r="P95" s="8"/>
      <c r="Q95" s="2">
        <f t="shared" ref="Q95:R95" si="108">M91</f>
        <v>55</v>
      </c>
      <c r="R95" s="2">
        <f t="shared" si="108"/>
        <v>73</v>
      </c>
      <c r="S95" s="8">
        <f t="shared" si="87"/>
        <v>49</v>
      </c>
      <c r="T95" s="8"/>
      <c r="U95" s="2">
        <f t="shared" si="88"/>
        <v>61</v>
      </c>
      <c r="V95" s="2">
        <f t="shared" si="89"/>
        <v>81</v>
      </c>
      <c r="W95" s="8">
        <f>IF(W94-J95+S95&lt;=0,"0",W94-J95+S95)</f>
        <v>308</v>
      </c>
      <c r="X95" s="8"/>
      <c r="Y95" s="2">
        <f t="shared" si="91"/>
        <v>344</v>
      </c>
      <c r="Z95" t="str">
        <f>IF(W94-J95+S95&lt;0,"N","T")</f>
        <v>T</v>
      </c>
      <c r="AA95">
        <f>MIN(Y95,J95)</f>
        <v>36</v>
      </c>
      <c r="AB95">
        <f t="shared" si="75"/>
        <v>7</v>
      </c>
    </row>
    <row r="96" spans="1:28" outlineLevel="2" x14ac:dyDescent="0.25">
      <c r="A96" s="5">
        <v>41842</v>
      </c>
      <c r="C96">
        <f t="shared" si="71"/>
        <v>2</v>
      </c>
      <c r="E96">
        <f t="shared" si="76"/>
        <v>264</v>
      </c>
      <c r="H96">
        <f t="shared" si="72"/>
        <v>0.44</v>
      </c>
      <c r="J96">
        <f t="shared" si="73"/>
        <v>36</v>
      </c>
      <c r="K96" s="8">
        <f t="shared" si="78"/>
        <v>44</v>
      </c>
      <c r="L96" s="8"/>
      <c r="M96" s="2">
        <f t="shared" si="79"/>
        <v>55</v>
      </c>
      <c r="N96" s="2">
        <f t="shared" si="80"/>
        <v>73</v>
      </c>
      <c r="O96" s="8">
        <f>K92</f>
        <v>44</v>
      </c>
      <c r="P96" s="8"/>
      <c r="Q96" s="2">
        <f t="shared" ref="Q96:R96" si="109">M92</f>
        <v>55</v>
      </c>
      <c r="R96" s="2">
        <f t="shared" si="109"/>
        <v>73</v>
      </c>
      <c r="S96" s="8">
        <f t="shared" si="87"/>
        <v>44</v>
      </c>
      <c r="T96" s="8"/>
      <c r="U96" s="2">
        <f t="shared" si="88"/>
        <v>55</v>
      </c>
      <c r="V96" s="2">
        <f t="shared" si="89"/>
        <v>73</v>
      </c>
      <c r="W96" s="8">
        <f>IF(W95-J96+S96&lt;=0,"0",W95-J96+S96)</f>
        <v>316</v>
      </c>
      <c r="X96" s="8"/>
      <c r="Y96" s="2">
        <f t="shared" si="91"/>
        <v>352</v>
      </c>
      <c r="Z96" t="str">
        <f>IF(W95-J96+S96&lt;0,"N","T")</f>
        <v>T</v>
      </c>
      <c r="AA96">
        <f>MIN(Y96,J96)</f>
        <v>36</v>
      </c>
      <c r="AB96">
        <f t="shared" si="75"/>
        <v>7</v>
      </c>
    </row>
    <row r="97" spans="1:28" outlineLevel="2" x14ac:dyDescent="0.25">
      <c r="A97" s="5">
        <v>41843</v>
      </c>
      <c r="C97">
        <f t="shared" si="71"/>
        <v>3</v>
      </c>
      <c r="E97">
        <f t="shared" si="76"/>
        <v>240</v>
      </c>
      <c r="H97">
        <f t="shared" si="72"/>
        <v>0.4</v>
      </c>
      <c r="J97">
        <f t="shared" si="73"/>
        <v>36</v>
      </c>
      <c r="K97" s="8">
        <f t="shared" si="78"/>
        <v>44</v>
      </c>
      <c r="L97" s="8"/>
      <c r="M97" s="2">
        <f t="shared" si="79"/>
        <v>55</v>
      </c>
      <c r="N97" s="2">
        <f t="shared" si="80"/>
        <v>73</v>
      </c>
      <c r="O97" s="8">
        <f>K93</f>
        <v>44</v>
      </c>
      <c r="P97" s="8"/>
      <c r="Q97" s="2">
        <f t="shared" ref="Q97:R97" si="110">M93</f>
        <v>55</v>
      </c>
      <c r="R97" s="2">
        <f t="shared" si="110"/>
        <v>73</v>
      </c>
      <c r="S97" s="8">
        <f t="shared" si="87"/>
        <v>44</v>
      </c>
      <c r="T97" s="8"/>
      <c r="U97" s="2">
        <f t="shared" si="88"/>
        <v>55</v>
      </c>
      <c r="V97" s="2">
        <f t="shared" si="89"/>
        <v>73</v>
      </c>
      <c r="W97" s="8">
        <f>IF(W96-J97+S97&lt;=0,"0",W96-J97+S97)</f>
        <v>324</v>
      </c>
      <c r="X97" s="8"/>
      <c r="Y97" s="2">
        <f t="shared" si="91"/>
        <v>360</v>
      </c>
      <c r="Z97" t="str">
        <f>IF(W96-J97+S97&lt;0,"N","T")</f>
        <v>T</v>
      </c>
      <c r="AA97">
        <f>MIN(Y97,J97)</f>
        <v>36</v>
      </c>
      <c r="AB97">
        <f t="shared" si="75"/>
        <v>7</v>
      </c>
    </row>
    <row r="98" spans="1:28" outlineLevel="2" x14ac:dyDescent="0.25">
      <c r="A98" s="5">
        <v>41844</v>
      </c>
      <c r="C98">
        <f t="shared" si="71"/>
        <v>4</v>
      </c>
      <c r="E98">
        <f t="shared" si="76"/>
        <v>240</v>
      </c>
      <c r="H98">
        <f t="shared" si="72"/>
        <v>0.4</v>
      </c>
      <c r="J98">
        <f t="shared" si="73"/>
        <v>36</v>
      </c>
      <c r="K98" s="8">
        <f t="shared" si="78"/>
        <v>40</v>
      </c>
      <c r="L98" s="8"/>
      <c r="M98" s="2">
        <f t="shared" si="79"/>
        <v>50</v>
      </c>
      <c r="N98" s="2">
        <f t="shared" si="80"/>
        <v>66</v>
      </c>
      <c r="O98" s="8">
        <f>K94</f>
        <v>44</v>
      </c>
      <c r="P98" s="8"/>
      <c r="Q98" s="2">
        <f t="shared" ref="Q98:R98" si="111">M94</f>
        <v>55</v>
      </c>
      <c r="R98" s="2">
        <f t="shared" si="111"/>
        <v>73</v>
      </c>
      <c r="S98" s="8">
        <f t="shared" si="87"/>
        <v>44</v>
      </c>
      <c r="T98" s="8"/>
      <c r="U98" s="2">
        <f t="shared" si="88"/>
        <v>55</v>
      </c>
      <c r="V98" s="2">
        <f t="shared" si="89"/>
        <v>73</v>
      </c>
      <c r="W98" s="8">
        <f>IF(W97-J98+S98&lt;=0,"0",W97-J98+S98)</f>
        <v>332</v>
      </c>
      <c r="X98" s="8"/>
      <c r="Y98" s="2">
        <f t="shared" si="91"/>
        <v>368</v>
      </c>
      <c r="Z98" t="str">
        <f>IF(W97-J98+S98&lt;0,"N","T")</f>
        <v>T</v>
      </c>
      <c r="AA98">
        <f>MIN(Y98,J98)</f>
        <v>36</v>
      </c>
      <c r="AB98">
        <f t="shared" si="75"/>
        <v>7</v>
      </c>
    </row>
    <row r="99" spans="1:28" outlineLevel="2" x14ac:dyDescent="0.25">
      <c r="A99" s="5">
        <v>41845</v>
      </c>
      <c r="C99">
        <f t="shared" si="71"/>
        <v>5</v>
      </c>
      <c r="E99">
        <f t="shared" si="76"/>
        <v>240</v>
      </c>
      <c r="H99">
        <f t="shared" si="72"/>
        <v>0.4</v>
      </c>
      <c r="J99">
        <f t="shared" si="73"/>
        <v>36</v>
      </c>
      <c r="K99" s="8">
        <f t="shared" si="78"/>
        <v>40</v>
      </c>
      <c r="L99" s="8"/>
      <c r="M99" s="2">
        <f t="shared" si="79"/>
        <v>50</v>
      </c>
      <c r="N99" s="2">
        <f t="shared" si="80"/>
        <v>66</v>
      </c>
      <c r="O99" s="8">
        <f>K95</f>
        <v>44</v>
      </c>
      <c r="P99" s="8"/>
      <c r="Q99" s="2">
        <f t="shared" ref="Q99:R99" si="112">M95</f>
        <v>55</v>
      </c>
      <c r="R99" s="2">
        <f t="shared" si="112"/>
        <v>73</v>
      </c>
      <c r="S99" s="8">
        <f t="shared" si="87"/>
        <v>44</v>
      </c>
      <c r="T99" s="8"/>
      <c r="U99" s="2">
        <f t="shared" si="88"/>
        <v>55</v>
      </c>
      <c r="V99" s="2">
        <f t="shared" si="89"/>
        <v>73</v>
      </c>
      <c r="W99" s="8">
        <f>IF(W98-J99+S99&lt;=0,"0",W98-J99+S99)</f>
        <v>340</v>
      </c>
      <c r="X99" s="8"/>
      <c r="Y99" s="2">
        <f t="shared" si="91"/>
        <v>376</v>
      </c>
      <c r="Z99" t="str">
        <f>IF(W98-J99+S99&lt;0,"N","T")</f>
        <v>T</v>
      </c>
      <c r="AA99">
        <f>MIN(Y99,J99)</f>
        <v>36</v>
      </c>
      <c r="AB99">
        <f t="shared" si="75"/>
        <v>7</v>
      </c>
    </row>
    <row r="100" spans="1:28" outlineLevel="2" x14ac:dyDescent="0.25">
      <c r="A100" s="5">
        <v>41846</v>
      </c>
      <c r="C100">
        <f t="shared" si="71"/>
        <v>6</v>
      </c>
      <c r="E100">
        <f t="shared" si="76"/>
        <v>240</v>
      </c>
      <c r="H100">
        <f t="shared" si="72"/>
        <v>0.4</v>
      </c>
      <c r="J100">
        <f t="shared" si="73"/>
        <v>100</v>
      </c>
      <c r="K100" s="8">
        <f t="shared" si="78"/>
        <v>40</v>
      </c>
      <c r="L100" s="8"/>
      <c r="M100" s="2">
        <f t="shared" si="79"/>
        <v>50</v>
      </c>
      <c r="N100" s="2">
        <f t="shared" si="80"/>
        <v>66</v>
      </c>
      <c r="O100" s="8">
        <f>K96</f>
        <v>44</v>
      </c>
      <c r="P100" s="8"/>
      <c r="Q100" s="2">
        <f t="shared" ref="Q100:R100" si="113">M96</f>
        <v>55</v>
      </c>
      <c r="R100" s="2">
        <f t="shared" si="113"/>
        <v>73</v>
      </c>
      <c r="S100" s="8">
        <f t="shared" si="87"/>
        <v>44</v>
      </c>
      <c r="T100" s="8"/>
      <c r="U100" s="2">
        <f t="shared" si="88"/>
        <v>55</v>
      </c>
      <c r="V100" s="2">
        <f t="shared" si="89"/>
        <v>73</v>
      </c>
      <c r="W100" s="8">
        <f>IF(W99-J100+S100&lt;=0,"0",W99-J100+S100)</f>
        <v>284</v>
      </c>
      <c r="X100" s="8"/>
      <c r="Y100" s="2">
        <f t="shared" si="91"/>
        <v>384</v>
      </c>
      <c r="Z100" t="str">
        <f>IF(W99-J100+S100&lt;0,"N","T")</f>
        <v>T</v>
      </c>
      <c r="AA100">
        <f>MIN(Y100,J100)</f>
        <v>100</v>
      </c>
      <c r="AB100">
        <f t="shared" si="75"/>
        <v>7</v>
      </c>
    </row>
    <row r="101" spans="1:28" outlineLevel="2" x14ac:dyDescent="0.25">
      <c r="A101" s="5">
        <v>41847</v>
      </c>
      <c r="C101">
        <f t="shared" si="71"/>
        <v>7</v>
      </c>
      <c r="E101">
        <f t="shared" si="76"/>
        <v>240</v>
      </c>
      <c r="H101">
        <f t="shared" si="72"/>
        <v>0.4</v>
      </c>
      <c r="J101">
        <f t="shared" si="73"/>
        <v>100</v>
      </c>
      <c r="K101" s="8">
        <f t="shared" si="78"/>
        <v>40</v>
      </c>
      <c r="L101" s="8"/>
      <c r="M101" s="2">
        <f t="shared" si="79"/>
        <v>50</v>
      </c>
      <c r="N101" s="2">
        <f t="shared" si="80"/>
        <v>66</v>
      </c>
      <c r="O101" s="8">
        <f>K97</f>
        <v>44</v>
      </c>
      <c r="P101" s="8"/>
      <c r="Q101" s="2">
        <f t="shared" ref="Q101:R101" si="114">M97</f>
        <v>55</v>
      </c>
      <c r="R101" s="2">
        <f t="shared" si="114"/>
        <v>73</v>
      </c>
      <c r="S101" s="8">
        <f t="shared" si="87"/>
        <v>44</v>
      </c>
      <c r="T101" s="8"/>
      <c r="U101" s="2">
        <f t="shared" si="88"/>
        <v>55</v>
      </c>
      <c r="V101" s="2">
        <f t="shared" si="89"/>
        <v>73</v>
      </c>
      <c r="W101" s="8">
        <f>IF(W100-J101+S101&lt;=0,"0",W100-J101+S101)</f>
        <v>228</v>
      </c>
      <c r="X101" s="8"/>
      <c r="Y101" s="2">
        <f t="shared" si="91"/>
        <v>328</v>
      </c>
      <c r="Z101" t="str">
        <f>IF(W100-J101+S101&lt;0,"N","T")</f>
        <v>T</v>
      </c>
      <c r="AA101">
        <f>MIN(Y101,J101)</f>
        <v>100</v>
      </c>
      <c r="AB101">
        <f t="shared" si="75"/>
        <v>7</v>
      </c>
    </row>
    <row r="102" spans="1:28" outlineLevel="2" x14ac:dyDescent="0.25">
      <c r="A102" s="5">
        <v>41848</v>
      </c>
      <c r="C102">
        <f t="shared" si="71"/>
        <v>1</v>
      </c>
      <c r="E102">
        <f t="shared" si="76"/>
        <v>240</v>
      </c>
      <c r="H102">
        <f t="shared" si="72"/>
        <v>0.4</v>
      </c>
      <c r="J102">
        <f t="shared" si="73"/>
        <v>36</v>
      </c>
      <c r="K102" s="8">
        <f t="shared" si="78"/>
        <v>40</v>
      </c>
      <c r="L102" s="8"/>
      <c r="M102" s="2">
        <f t="shared" si="79"/>
        <v>50</v>
      </c>
      <c r="N102" s="2">
        <f t="shared" si="80"/>
        <v>66</v>
      </c>
      <c r="O102" s="8">
        <f>K98</f>
        <v>40</v>
      </c>
      <c r="P102" s="8"/>
      <c r="Q102" s="2">
        <f t="shared" ref="Q102:R102" si="115">M98</f>
        <v>50</v>
      </c>
      <c r="R102" s="2">
        <f t="shared" si="115"/>
        <v>66</v>
      </c>
      <c r="S102" s="8">
        <f t="shared" si="87"/>
        <v>44</v>
      </c>
      <c r="T102" s="8"/>
      <c r="U102" s="2">
        <f t="shared" si="88"/>
        <v>55</v>
      </c>
      <c r="V102" s="2">
        <f t="shared" si="89"/>
        <v>73</v>
      </c>
      <c r="W102" s="8">
        <f>IF(W101-J102+S102&lt;=0,"0",W101-J102+S102)</f>
        <v>236</v>
      </c>
      <c r="X102" s="8"/>
      <c r="Y102" s="2">
        <f t="shared" si="91"/>
        <v>272</v>
      </c>
      <c r="Z102" t="str">
        <f>IF(W101-J102+S102&lt;0,"N","T")</f>
        <v>T</v>
      </c>
      <c r="AA102">
        <f>MIN(Y102,J102)</f>
        <v>36</v>
      </c>
      <c r="AB102">
        <f t="shared" si="75"/>
        <v>7</v>
      </c>
    </row>
    <row r="103" spans="1:28" outlineLevel="2" x14ac:dyDescent="0.25">
      <c r="A103" s="5">
        <v>41849</v>
      </c>
      <c r="C103">
        <f t="shared" si="71"/>
        <v>2</v>
      </c>
      <c r="E103">
        <f t="shared" si="76"/>
        <v>240</v>
      </c>
      <c r="H103">
        <f t="shared" si="72"/>
        <v>0.4</v>
      </c>
      <c r="J103">
        <f t="shared" si="73"/>
        <v>36</v>
      </c>
      <c r="K103" s="8">
        <f t="shared" si="78"/>
        <v>40</v>
      </c>
      <c r="L103" s="8"/>
      <c r="M103" s="2">
        <f t="shared" si="79"/>
        <v>50</v>
      </c>
      <c r="N103" s="2">
        <f t="shared" si="80"/>
        <v>66</v>
      </c>
      <c r="O103" s="8">
        <f>K99</f>
        <v>40</v>
      </c>
      <c r="P103" s="8"/>
      <c r="Q103" s="2">
        <f t="shared" ref="Q103:R103" si="116">M99</f>
        <v>50</v>
      </c>
      <c r="R103" s="2">
        <f t="shared" si="116"/>
        <v>66</v>
      </c>
      <c r="S103" s="8">
        <f t="shared" si="87"/>
        <v>40</v>
      </c>
      <c r="T103" s="8"/>
      <c r="U103" s="2">
        <f t="shared" si="88"/>
        <v>50</v>
      </c>
      <c r="V103" s="2">
        <f t="shared" si="89"/>
        <v>66</v>
      </c>
      <c r="W103" s="8">
        <f>IF(W102-J103+S103&lt;=0,"0",W102-J103+S103)</f>
        <v>240</v>
      </c>
      <c r="X103" s="8"/>
      <c r="Y103" s="2">
        <f t="shared" si="91"/>
        <v>276</v>
      </c>
      <c r="Z103" t="str">
        <f>IF(W102-J103+S103&lt;0,"N","T")</f>
        <v>T</v>
      </c>
      <c r="AA103">
        <f>MIN(Y103,J103)</f>
        <v>36</v>
      </c>
      <c r="AB103">
        <f t="shared" si="75"/>
        <v>7</v>
      </c>
    </row>
    <row r="104" spans="1:28" outlineLevel="2" x14ac:dyDescent="0.25">
      <c r="A104" s="5">
        <v>41850</v>
      </c>
      <c r="C104">
        <f t="shared" si="71"/>
        <v>3</v>
      </c>
      <c r="E104">
        <f t="shared" si="76"/>
        <v>216</v>
      </c>
      <c r="H104">
        <f t="shared" si="72"/>
        <v>0.36</v>
      </c>
      <c r="J104">
        <f t="shared" si="73"/>
        <v>36</v>
      </c>
      <c r="K104" s="8">
        <f t="shared" si="78"/>
        <v>40</v>
      </c>
      <c r="L104" s="8"/>
      <c r="M104" s="2">
        <f t="shared" si="79"/>
        <v>50</v>
      </c>
      <c r="N104" s="2">
        <f t="shared" si="80"/>
        <v>66</v>
      </c>
      <c r="O104" s="8">
        <f>K100</f>
        <v>40</v>
      </c>
      <c r="P104" s="8"/>
      <c r="Q104" s="2">
        <f t="shared" ref="Q104:R104" si="117">M100</f>
        <v>50</v>
      </c>
      <c r="R104" s="2">
        <f t="shared" si="117"/>
        <v>66</v>
      </c>
      <c r="S104" s="8">
        <f t="shared" si="87"/>
        <v>40</v>
      </c>
      <c r="T104" s="8"/>
      <c r="U104" s="2">
        <f t="shared" si="88"/>
        <v>50</v>
      </c>
      <c r="V104" s="2">
        <f t="shared" si="89"/>
        <v>66</v>
      </c>
      <c r="W104" s="8">
        <f>IF(W103-J104+S104&lt;=0,"0",W103-J104+S104)</f>
        <v>244</v>
      </c>
      <c r="X104" s="8"/>
      <c r="Y104" s="2">
        <f t="shared" si="91"/>
        <v>280</v>
      </c>
      <c r="Z104" t="str">
        <f>IF(W103-J104+S104&lt;0,"N","T")</f>
        <v>T</v>
      </c>
      <c r="AA104">
        <f>MIN(Y104,J104)</f>
        <v>36</v>
      </c>
      <c r="AB104">
        <f t="shared" si="75"/>
        <v>7</v>
      </c>
    </row>
    <row r="105" spans="1:28" outlineLevel="2" x14ac:dyDescent="0.25">
      <c r="A105" s="5">
        <v>41851</v>
      </c>
      <c r="C105">
        <f t="shared" si="71"/>
        <v>4</v>
      </c>
      <c r="E105">
        <f t="shared" si="76"/>
        <v>216</v>
      </c>
      <c r="H105">
        <f t="shared" si="72"/>
        <v>0.36</v>
      </c>
      <c r="J105">
        <f t="shared" si="73"/>
        <v>36</v>
      </c>
      <c r="K105" s="8">
        <f t="shared" si="78"/>
        <v>36</v>
      </c>
      <c r="L105" s="8"/>
      <c r="M105" s="2">
        <f t="shared" si="79"/>
        <v>45</v>
      </c>
      <c r="N105" s="2">
        <f t="shared" si="80"/>
        <v>60</v>
      </c>
      <c r="O105" s="8">
        <f>K101</f>
        <v>40</v>
      </c>
      <c r="P105" s="8"/>
      <c r="Q105" s="2">
        <f t="shared" ref="Q105:R105" si="118">M101</f>
        <v>50</v>
      </c>
      <c r="R105" s="2">
        <f t="shared" si="118"/>
        <v>66</v>
      </c>
      <c r="S105" s="8">
        <f t="shared" si="87"/>
        <v>40</v>
      </c>
      <c r="T105" s="8"/>
      <c r="U105" s="2">
        <f t="shared" si="88"/>
        <v>50</v>
      </c>
      <c r="V105" s="2">
        <f t="shared" si="89"/>
        <v>66</v>
      </c>
      <c r="W105" s="8">
        <f>IF(W104-J105+S105&lt;=0,"0",W104-J105+S105)</f>
        <v>248</v>
      </c>
      <c r="X105" s="8"/>
      <c r="Y105" s="2">
        <f t="shared" si="91"/>
        <v>284</v>
      </c>
      <c r="Z105" t="str">
        <f>IF(W104-J105+S105&lt;0,"N","T")</f>
        <v>T</v>
      </c>
      <c r="AA105">
        <f>MIN(Y105,J105)</f>
        <v>36</v>
      </c>
      <c r="AB105">
        <f t="shared" si="75"/>
        <v>7</v>
      </c>
    </row>
    <row r="106" spans="1:28" outlineLevel="2" x14ac:dyDescent="0.25">
      <c r="A106" s="5">
        <v>41852</v>
      </c>
      <c r="C106">
        <f t="shared" si="71"/>
        <v>5</v>
      </c>
      <c r="E106">
        <f t="shared" si="76"/>
        <v>216</v>
      </c>
      <c r="H106">
        <f>ROUND(IF(C106=3,H105-(H105*0.1),H105),2)</f>
        <v>0.36</v>
      </c>
      <c r="J106">
        <f t="shared" si="73"/>
        <v>36</v>
      </c>
      <c r="K106" s="8">
        <f>INT(E105/6)</f>
        <v>36</v>
      </c>
      <c r="L106" s="8"/>
      <c r="M106" s="2">
        <f t="shared" si="79"/>
        <v>45</v>
      </c>
      <c r="N106" s="2">
        <f t="shared" si="80"/>
        <v>60</v>
      </c>
      <c r="O106" s="8">
        <f>K102</f>
        <v>40</v>
      </c>
      <c r="P106" s="8"/>
      <c r="Q106" s="2">
        <f t="shared" ref="Q106:R106" si="119">M102</f>
        <v>50</v>
      </c>
      <c r="R106" s="2">
        <f t="shared" si="119"/>
        <v>66</v>
      </c>
      <c r="S106" s="8">
        <f>O105</f>
        <v>40</v>
      </c>
      <c r="T106" s="8"/>
      <c r="U106" s="2">
        <f t="shared" si="88"/>
        <v>50</v>
      </c>
      <c r="V106" s="2">
        <f t="shared" si="89"/>
        <v>66</v>
      </c>
      <c r="W106" s="8">
        <f>IF(W105-J106+S106&lt;=0,"0",W105-J106+S106)</f>
        <v>252</v>
      </c>
      <c r="X106" s="8"/>
      <c r="Y106" s="2">
        <f>W105+S106</f>
        <v>288</v>
      </c>
      <c r="Z106" t="str">
        <f>IF(W105-J106+S106&lt;0,"N","T")</f>
        <v>T</v>
      </c>
      <c r="AA106">
        <f>MIN(Y106,J106)</f>
        <v>36</v>
      </c>
      <c r="AB106">
        <f t="shared" si="75"/>
        <v>8</v>
      </c>
    </row>
    <row r="107" spans="1:28" outlineLevel="2" x14ac:dyDescent="0.25">
      <c r="A107" s="5">
        <v>41853</v>
      </c>
      <c r="C107">
        <f t="shared" si="71"/>
        <v>6</v>
      </c>
      <c r="E107">
        <f t="shared" si="76"/>
        <v>216</v>
      </c>
      <c r="H107">
        <f t="shared" si="72"/>
        <v>0.36</v>
      </c>
      <c r="J107">
        <f t="shared" si="73"/>
        <v>100</v>
      </c>
      <c r="K107" s="8">
        <f t="shared" si="78"/>
        <v>36</v>
      </c>
      <c r="L107" s="8"/>
      <c r="M107" s="2">
        <f t="shared" si="79"/>
        <v>45</v>
      </c>
      <c r="N107" s="2">
        <f t="shared" si="80"/>
        <v>60</v>
      </c>
      <c r="O107" s="8">
        <f>K103</f>
        <v>40</v>
      </c>
      <c r="P107" s="8"/>
      <c r="Q107" s="2">
        <f t="shared" ref="Q107:R107" si="120">M103</f>
        <v>50</v>
      </c>
      <c r="R107" s="2">
        <f t="shared" si="120"/>
        <v>66</v>
      </c>
      <c r="S107" s="8">
        <f t="shared" si="87"/>
        <v>40</v>
      </c>
      <c r="T107" s="8"/>
      <c r="U107" s="2">
        <f t="shared" si="88"/>
        <v>50</v>
      </c>
      <c r="V107" s="2">
        <f t="shared" si="89"/>
        <v>66</v>
      </c>
      <c r="W107" s="8">
        <f>IF(W106-J107+S107&lt;=0,"0",W106-J107+S107)</f>
        <v>192</v>
      </c>
      <c r="X107" s="8"/>
      <c r="Y107" s="2">
        <f t="shared" si="91"/>
        <v>292</v>
      </c>
      <c r="Z107" t="str">
        <f>IF(W106-J107+S107&lt;0,"N","T")</f>
        <v>T</v>
      </c>
      <c r="AA107">
        <f>MIN(Y107,J107)</f>
        <v>100</v>
      </c>
      <c r="AB107">
        <f t="shared" si="75"/>
        <v>8</v>
      </c>
    </row>
    <row r="108" spans="1:28" outlineLevel="2" x14ac:dyDescent="0.25">
      <c r="A108" s="5">
        <v>41854</v>
      </c>
      <c r="C108">
        <f t="shared" si="71"/>
        <v>7</v>
      </c>
      <c r="E108">
        <f t="shared" si="76"/>
        <v>216</v>
      </c>
      <c r="H108">
        <f t="shared" si="72"/>
        <v>0.36</v>
      </c>
      <c r="J108">
        <f t="shared" si="73"/>
        <v>100</v>
      </c>
      <c r="K108" s="8">
        <f t="shared" si="78"/>
        <v>36</v>
      </c>
      <c r="L108" s="8"/>
      <c r="M108" s="2">
        <f t="shared" si="79"/>
        <v>45</v>
      </c>
      <c r="N108" s="2">
        <f t="shared" si="80"/>
        <v>60</v>
      </c>
      <c r="O108" s="8">
        <f>K104</f>
        <v>40</v>
      </c>
      <c r="P108" s="8"/>
      <c r="Q108" s="2">
        <f t="shared" ref="Q108:R108" si="121">M104</f>
        <v>50</v>
      </c>
      <c r="R108" s="2">
        <f t="shared" si="121"/>
        <v>66</v>
      </c>
      <c r="S108" s="8">
        <f t="shared" si="87"/>
        <v>40</v>
      </c>
      <c r="T108" s="8"/>
      <c r="U108" s="2">
        <f t="shared" si="88"/>
        <v>50</v>
      </c>
      <c r="V108" s="2">
        <f t="shared" si="89"/>
        <v>66</v>
      </c>
      <c r="W108" s="8">
        <f>IF(W107-J108+S108&lt;=0,"0",W107-J108+S108)</f>
        <v>132</v>
      </c>
      <c r="X108" s="8"/>
      <c r="Y108" s="2">
        <f t="shared" si="91"/>
        <v>232</v>
      </c>
      <c r="Z108" t="str">
        <f>IF(W107-J108+S108&lt;0,"N","T")</f>
        <v>T</v>
      </c>
      <c r="AA108">
        <f>MIN(Y108,J108)</f>
        <v>100</v>
      </c>
      <c r="AB108">
        <f t="shared" si="75"/>
        <v>8</v>
      </c>
    </row>
    <row r="109" spans="1:28" outlineLevel="2" x14ac:dyDescent="0.25">
      <c r="A109" s="5">
        <v>41855</v>
      </c>
      <c r="C109">
        <f t="shared" si="71"/>
        <v>1</v>
      </c>
      <c r="E109">
        <f t="shared" si="76"/>
        <v>216</v>
      </c>
      <c r="H109">
        <f t="shared" si="72"/>
        <v>0.36</v>
      </c>
      <c r="J109">
        <f t="shared" si="73"/>
        <v>36</v>
      </c>
      <c r="K109" s="8">
        <f t="shared" si="78"/>
        <v>36</v>
      </c>
      <c r="L109" s="8"/>
      <c r="M109" s="2">
        <f t="shared" si="79"/>
        <v>45</v>
      </c>
      <c r="N109" s="2">
        <f t="shared" si="80"/>
        <v>60</v>
      </c>
      <c r="O109" s="8">
        <f>K105</f>
        <v>36</v>
      </c>
      <c r="P109" s="8"/>
      <c r="Q109" s="2">
        <f t="shared" ref="Q109:R109" si="122">M105</f>
        <v>45</v>
      </c>
      <c r="R109" s="2">
        <f t="shared" si="122"/>
        <v>60</v>
      </c>
      <c r="S109" s="8">
        <f t="shared" si="87"/>
        <v>40</v>
      </c>
      <c r="T109" s="8"/>
      <c r="U109" s="2">
        <f t="shared" si="88"/>
        <v>50</v>
      </c>
      <c r="V109" s="2">
        <f t="shared" si="89"/>
        <v>66</v>
      </c>
      <c r="W109" s="8">
        <f>IF(W108-J109+S109&lt;=0,"0",W108-J109+S109)</f>
        <v>136</v>
      </c>
      <c r="X109" s="8"/>
      <c r="Y109" s="2">
        <f t="shared" si="91"/>
        <v>172</v>
      </c>
      <c r="Z109" t="str">
        <f>IF(W108-J109+S109&lt;0,"N","T")</f>
        <v>T</v>
      </c>
      <c r="AA109">
        <f>MIN(Y109,J109)</f>
        <v>36</v>
      </c>
      <c r="AB109">
        <f t="shared" si="75"/>
        <v>8</v>
      </c>
    </row>
    <row r="110" spans="1:28" outlineLevel="2" x14ac:dyDescent="0.25">
      <c r="A110" s="5">
        <v>41856</v>
      </c>
      <c r="C110">
        <f t="shared" si="71"/>
        <v>2</v>
      </c>
      <c r="E110">
        <f t="shared" si="76"/>
        <v>216</v>
      </c>
      <c r="H110">
        <f t="shared" si="72"/>
        <v>0.36</v>
      </c>
      <c r="J110">
        <f t="shared" si="73"/>
        <v>36</v>
      </c>
      <c r="K110" s="8">
        <f t="shared" si="78"/>
        <v>36</v>
      </c>
      <c r="L110" s="8"/>
      <c r="M110" s="2">
        <f t="shared" si="79"/>
        <v>45</v>
      </c>
      <c r="N110" s="2">
        <f t="shared" si="80"/>
        <v>60</v>
      </c>
      <c r="O110" s="8">
        <f>K106</f>
        <v>36</v>
      </c>
      <c r="P110" s="8"/>
      <c r="Q110" s="2">
        <f t="shared" ref="Q110:R110" si="123">M106</f>
        <v>45</v>
      </c>
      <c r="R110" s="2">
        <f t="shared" si="123"/>
        <v>60</v>
      </c>
      <c r="S110" s="8">
        <f t="shared" si="87"/>
        <v>36</v>
      </c>
      <c r="T110" s="8"/>
      <c r="U110" s="2">
        <f t="shared" si="88"/>
        <v>45</v>
      </c>
      <c r="V110" s="2">
        <f t="shared" si="89"/>
        <v>60</v>
      </c>
      <c r="W110" s="8">
        <f>IF(W109-J110+S110&lt;=0,"0",W109-J110+S110)</f>
        <v>136</v>
      </c>
      <c r="X110" s="8"/>
      <c r="Y110" s="2">
        <f t="shared" si="91"/>
        <v>172</v>
      </c>
      <c r="Z110" t="str">
        <f>IF(W109-J110+S110&lt;0,"N","T")</f>
        <v>T</v>
      </c>
      <c r="AA110">
        <f>MIN(Y110,J110)</f>
        <v>36</v>
      </c>
      <c r="AB110">
        <f t="shared" si="75"/>
        <v>8</v>
      </c>
    </row>
    <row r="111" spans="1:28" outlineLevel="2" x14ac:dyDescent="0.25">
      <c r="A111" s="5">
        <v>41857</v>
      </c>
      <c r="C111">
        <f t="shared" si="71"/>
        <v>3</v>
      </c>
      <c r="E111">
        <f t="shared" si="76"/>
        <v>192</v>
      </c>
      <c r="H111">
        <f t="shared" si="72"/>
        <v>0.32</v>
      </c>
      <c r="J111">
        <f t="shared" si="73"/>
        <v>36</v>
      </c>
      <c r="K111" s="8">
        <f t="shared" si="78"/>
        <v>36</v>
      </c>
      <c r="L111" s="8"/>
      <c r="M111" s="2">
        <f t="shared" si="79"/>
        <v>45</v>
      </c>
      <c r="N111" s="2">
        <f t="shared" si="80"/>
        <v>60</v>
      </c>
      <c r="O111" s="8">
        <f>K107</f>
        <v>36</v>
      </c>
      <c r="P111" s="8"/>
      <c r="Q111" s="2">
        <f t="shared" ref="Q111:R111" si="124">M107</f>
        <v>45</v>
      </c>
      <c r="R111" s="2">
        <f t="shared" si="124"/>
        <v>60</v>
      </c>
      <c r="S111" s="8">
        <f t="shared" si="87"/>
        <v>36</v>
      </c>
      <c r="T111" s="8"/>
      <c r="U111" s="2">
        <f t="shared" si="88"/>
        <v>45</v>
      </c>
      <c r="V111" s="2">
        <f t="shared" si="89"/>
        <v>60</v>
      </c>
      <c r="W111" s="8">
        <f>IF(W110-J111+S111&lt;=0,"0",W110-J111+S111)</f>
        <v>136</v>
      </c>
      <c r="X111" s="8"/>
      <c r="Y111" s="2">
        <f t="shared" si="91"/>
        <v>172</v>
      </c>
      <c r="Z111" t="str">
        <f>IF(W110-J111+S111&lt;0,"N","T")</f>
        <v>T</v>
      </c>
      <c r="AA111">
        <f>MIN(Y111,J111)</f>
        <v>36</v>
      </c>
      <c r="AB111">
        <f t="shared" si="75"/>
        <v>8</v>
      </c>
    </row>
    <row r="112" spans="1:28" outlineLevel="2" x14ac:dyDescent="0.25">
      <c r="A112" s="5">
        <v>41858</v>
      </c>
      <c r="C112">
        <f t="shared" si="71"/>
        <v>4</v>
      </c>
      <c r="E112">
        <f t="shared" si="76"/>
        <v>192</v>
      </c>
      <c r="H112">
        <f t="shared" si="72"/>
        <v>0.32</v>
      </c>
      <c r="J112">
        <f t="shared" si="73"/>
        <v>36</v>
      </c>
      <c r="K112" s="8">
        <f t="shared" si="78"/>
        <v>32</v>
      </c>
      <c r="L112" s="8"/>
      <c r="M112" s="2">
        <f t="shared" si="79"/>
        <v>40</v>
      </c>
      <c r="N112" s="2">
        <f t="shared" si="80"/>
        <v>53</v>
      </c>
      <c r="O112" s="8">
        <f>K108</f>
        <v>36</v>
      </c>
      <c r="P112" s="8"/>
      <c r="Q112" s="2">
        <f t="shared" ref="Q112:R112" si="125">M108</f>
        <v>45</v>
      </c>
      <c r="R112" s="2">
        <f t="shared" si="125"/>
        <v>60</v>
      </c>
      <c r="S112" s="8">
        <f t="shared" si="87"/>
        <v>36</v>
      </c>
      <c r="T112" s="8"/>
      <c r="U112" s="2">
        <f t="shared" si="88"/>
        <v>45</v>
      </c>
      <c r="V112" s="2">
        <f t="shared" si="89"/>
        <v>60</v>
      </c>
      <c r="W112" s="8">
        <f>IF(W111-J112+S112&lt;=0,"0",W111-J112+S112)</f>
        <v>136</v>
      </c>
      <c r="X112" s="8"/>
      <c r="Y112" s="2">
        <f t="shared" si="91"/>
        <v>172</v>
      </c>
      <c r="Z112" t="str">
        <f>IF(W111-J112+S112&lt;0,"N","T")</f>
        <v>T</v>
      </c>
      <c r="AA112">
        <f>MIN(Y112,J112)</f>
        <v>36</v>
      </c>
      <c r="AB112">
        <f t="shared" si="75"/>
        <v>8</v>
      </c>
    </row>
    <row r="113" spans="1:28" outlineLevel="2" x14ac:dyDescent="0.25">
      <c r="A113" s="5">
        <v>41859</v>
      </c>
      <c r="C113">
        <f t="shared" si="71"/>
        <v>5</v>
      </c>
      <c r="E113">
        <f t="shared" si="76"/>
        <v>192</v>
      </c>
      <c r="H113">
        <f t="shared" si="72"/>
        <v>0.32</v>
      </c>
      <c r="J113">
        <f t="shared" si="73"/>
        <v>36</v>
      </c>
      <c r="K113" s="8">
        <f t="shared" si="78"/>
        <v>32</v>
      </c>
      <c r="L113" s="8"/>
      <c r="M113" s="2">
        <f t="shared" si="79"/>
        <v>40</v>
      </c>
      <c r="N113" s="2">
        <f t="shared" si="80"/>
        <v>53</v>
      </c>
      <c r="O113" s="8">
        <f>K109</f>
        <v>36</v>
      </c>
      <c r="P113" s="8"/>
      <c r="Q113" s="2">
        <f t="shared" ref="Q113:R113" si="126">M109</f>
        <v>45</v>
      </c>
      <c r="R113" s="2">
        <f t="shared" si="126"/>
        <v>60</v>
      </c>
      <c r="S113" s="8">
        <f t="shared" si="87"/>
        <v>36</v>
      </c>
      <c r="T113" s="8"/>
      <c r="U113" s="2">
        <f t="shared" si="88"/>
        <v>45</v>
      </c>
      <c r="V113" s="2">
        <f t="shared" si="89"/>
        <v>60</v>
      </c>
      <c r="W113" s="8">
        <f>IF(W112-J113+S113&lt;=0,"0",W112-J113+S113)</f>
        <v>136</v>
      </c>
      <c r="X113" s="8"/>
      <c r="Y113" s="2">
        <f t="shared" si="91"/>
        <v>172</v>
      </c>
      <c r="Z113" t="str">
        <f>IF(W112-J113+S113&lt;0,"N","T")</f>
        <v>T</v>
      </c>
      <c r="AA113">
        <f>MIN(Y113,J113)</f>
        <v>36</v>
      </c>
      <c r="AB113">
        <f t="shared" si="75"/>
        <v>8</v>
      </c>
    </row>
    <row r="114" spans="1:28" outlineLevel="2" x14ac:dyDescent="0.25">
      <c r="A114" s="5">
        <v>41860</v>
      </c>
      <c r="C114">
        <f t="shared" si="71"/>
        <v>6</v>
      </c>
      <c r="E114">
        <f t="shared" si="76"/>
        <v>192</v>
      </c>
      <c r="H114">
        <f t="shared" si="72"/>
        <v>0.32</v>
      </c>
      <c r="J114">
        <f t="shared" si="73"/>
        <v>100</v>
      </c>
      <c r="K114" s="8">
        <f t="shared" si="78"/>
        <v>32</v>
      </c>
      <c r="L114" s="8"/>
      <c r="M114" s="2">
        <f t="shared" si="79"/>
        <v>40</v>
      </c>
      <c r="N114" s="2">
        <f t="shared" si="80"/>
        <v>53</v>
      </c>
      <c r="O114" s="8">
        <f>K110</f>
        <v>36</v>
      </c>
      <c r="P114" s="8"/>
      <c r="Q114" s="2">
        <f t="shared" ref="Q114:R114" si="127">M110</f>
        <v>45</v>
      </c>
      <c r="R114" s="2">
        <f t="shared" si="127"/>
        <v>60</v>
      </c>
      <c r="S114" s="8">
        <f t="shared" si="87"/>
        <v>36</v>
      </c>
      <c r="T114" s="8"/>
      <c r="U114" s="2">
        <f t="shared" si="88"/>
        <v>45</v>
      </c>
      <c r="V114" s="2">
        <f t="shared" si="89"/>
        <v>60</v>
      </c>
      <c r="W114" s="8">
        <f>IF(W113-J114+S114&lt;=0,"0",W113-J114+S114)</f>
        <v>72</v>
      </c>
      <c r="X114" s="8"/>
      <c r="Y114" s="2">
        <f t="shared" si="91"/>
        <v>172</v>
      </c>
      <c r="Z114" t="str">
        <f>IF(W113-J114+S114&lt;0,"N","T")</f>
        <v>T</v>
      </c>
      <c r="AA114">
        <f>MIN(Y114,J114)</f>
        <v>100</v>
      </c>
      <c r="AB114">
        <f t="shared" si="75"/>
        <v>8</v>
      </c>
    </row>
    <row r="115" spans="1:28" outlineLevel="2" x14ac:dyDescent="0.25">
      <c r="A115" s="5">
        <v>41861</v>
      </c>
      <c r="C115">
        <f t="shared" si="71"/>
        <v>7</v>
      </c>
      <c r="E115">
        <f t="shared" si="76"/>
        <v>192</v>
      </c>
      <c r="H115">
        <f t="shared" si="72"/>
        <v>0.32</v>
      </c>
      <c r="J115">
        <f t="shared" si="73"/>
        <v>100</v>
      </c>
      <c r="K115" s="8">
        <f t="shared" si="78"/>
        <v>32</v>
      </c>
      <c r="L115" s="8"/>
      <c r="M115" s="2">
        <f t="shared" si="79"/>
        <v>40</v>
      </c>
      <c r="N115" s="2">
        <f t="shared" si="80"/>
        <v>53</v>
      </c>
      <c r="O115" s="8">
        <f>K111</f>
        <v>36</v>
      </c>
      <c r="P115" s="8"/>
      <c r="Q115" s="2">
        <f t="shared" ref="Q115:R115" si="128">M111</f>
        <v>45</v>
      </c>
      <c r="R115" s="2">
        <f t="shared" si="128"/>
        <v>60</v>
      </c>
      <c r="S115" s="8">
        <f t="shared" si="87"/>
        <v>36</v>
      </c>
      <c r="T115" s="8"/>
      <c r="U115" s="2">
        <f t="shared" si="88"/>
        <v>45</v>
      </c>
      <c r="V115" s="2">
        <f t="shared" si="89"/>
        <v>60</v>
      </c>
      <c r="W115" s="8">
        <f>IF(W114-J115+S115&lt;=0,"0",W114-J115+S115)</f>
        <v>8</v>
      </c>
      <c r="X115" s="8"/>
      <c r="Y115" s="2">
        <f t="shared" si="91"/>
        <v>108</v>
      </c>
      <c r="Z115" t="str">
        <f>IF(W114-J115+S115&lt;0,"N","T")</f>
        <v>T</v>
      </c>
      <c r="AA115">
        <f>MIN(Y115,J115)</f>
        <v>100</v>
      </c>
      <c r="AB115">
        <f t="shared" si="75"/>
        <v>8</v>
      </c>
    </row>
    <row r="116" spans="1:28" outlineLevel="2" x14ac:dyDescent="0.25">
      <c r="A116" s="5">
        <v>41862</v>
      </c>
      <c r="C116">
        <f t="shared" si="71"/>
        <v>1</v>
      </c>
      <c r="E116">
        <f t="shared" si="76"/>
        <v>192</v>
      </c>
      <c r="H116">
        <f t="shared" si="72"/>
        <v>0.32</v>
      </c>
      <c r="J116">
        <f t="shared" si="73"/>
        <v>36</v>
      </c>
      <c r="K116" s="8">
        <f t="shared" si="78"/>
        <v>32</v>
      </c>
      <c r="L116" s="8"/>
      <c r="M116" s="2">
        <f t="shared" si="79"/>
        <v>40</v>
      </c>
      <c r="N116" s="2">
        <f t="shared" si="80"/>
        <v>53</v>
      </c>
      <c r="O116" s="8">
        <f>K112</f>
        <v>32</v>
      </c>
      <c r="P116" s="8"/>
      <c r="Q116" s="2">
        <f t="shared" ref="Q116:R116" si="129">M112</f>
        <v>40</v>
      </c>
      <c r="R116" s="2">
        <f t="shared" si="129"/>
        <v>53</v>
      </c>
      <c r="S116" s="8">
        <f t="shared" si="87"/>
        <v>36</v>
      </c>
      <c r="T116" s="8"/>
      <c r="U116" s="2">
        <f t="shared" si="88"/>
        <v>45</v>
      </c>
      <c r="V116" s="2">
        <f t="shared" si="89"/>
        <v>60</v>
      </c>
      <c r="W116" s="8">
        <f>IF(W115-J116+S116&lt;=0,"0",W115-J116+S116)</f>
        <v>8</v>
      </c>
      <c r="X116" s="8"/>
      <c r="Y116" s="2">
        <f t="shared" si="91"/>
        <v>44</v>
      </c>
      <c r="Z116" t="str">
        <f>IF(W115-J116+S116&lt;0,"N","T")</f>
        <v>T</v>
      </c>
      <c r="AA116">
        <f>MIN(Y116,J116)</f>
        <v>36</v>
      </c>
      <c r="AB116">
        <f t="shared" si="75"/>
        <v>8</v>
      </c>
    </row>
    <row r="117" spans="1:28" outlineLevel="2" x14ac:dyDescent="0.25">
      <c r="A117" s="5">
        <v>41863</v>
      </c>
      <c r="C117">
        <f t="shared" si="71"/>
        <v>2</v>
      </c>
      <c r="E117">
        <f t="shared" si="76"/>
        <v>192</v>
      </c>
      <c r="H117">
        <f t="shared" si="72"/>
        <v>0.32</v>
      </c>
      <c r="J117">
        <f t="shared" si="73"/>
        <v>36</v>
      </c>
      <c r="K117" s="8">
        <f t="shared" si="78"/>
        <v>32</v>
      </c>
      <c r="L117" s="8"/>
      <c r="M117" s="2">
        <f t="shared" si="79"/>
        <v>40</v>
      </c>
      <c r="N117" s="2">
        <f t="shared" si="80"/>
        <v>53</v>
      </c>
      <c r="O117" s="8">
        <f>K113</f>
        <v>32</v>
      </c>
      <c r="P117" s="8"/>
      <c r="Q117" s="2">
        <f t="shared" ref="Q117:R117" si="130">M113</f>
        <v>40</v>
      </c>
      <c r="R117" s="2">
        <f t="shared" si="130"/>
        <v>53</v>
      </c>
      <c r="S117" s="8">
        <f t="shared" si="87"/>
        <v>32</v>
      </c>
      <c r="T117" s="8"/>
      <c r="U117" s="2">
        <f t="shared" si="88"/>
        <v>40</v>
      </c>
      <c r="V117" s="2">
        <f t="shared" si="89"/>
        <v>53</v>
      </c>
      <c r="W117" s="8">
        <f>IF(W116-J117+S117&lt;=0,"0",W116-J117+S117)</f>
        <v>4</v>
      </c>
      <c r="X117" s="8"/>
      <c r="Y117" s="2">
        <f t="shared" si="91"/>
        <v>40</v>
      </c>
      <c r="Z117" t="str">
        <f>IF(W116-J117+S117&lt;0,"N","T")</f>
        <v>T</v>
      </c>
      <c r="AA117">
        <f>MIN(Y117,J117)</f>
        <v>36</v>
      </c>
      <c r="AB117">
        <f t="shared" si="75"/>
        <v>8</v>
      </c>
    </row>
    <row r="118" spans="1:28" outlineLevel="2" x14ac:dyDescent="0.25">
      <c r="A118" s="5">
        <v>41864</v>
      </c>
      <c r="C118">
        <f t="shared" si="71"/>
        <v>3</v>
      </c>
      <c r="E118">
        <f t="shared" si="76"/>
        <v>174</v>
      </c>
      <c r="H118">
        <f t="shared" si="72"/>
        <v>0.28999999999999998</v>
      </c>
      <c r="J118">
        <f t="shared" si="73"/>
        <v>36</v>
      </c>
      <c r="K118" s="8">
        <f t="shared" si="78"/>
        <v>32</v>
      </c>
      <c r="L118" s="8"/>
      <c r="M118" s="2">
        <f t="shared" si="79"/>
        <v>40</v>
      </c>
      <c r="N118" s="2">
        <f t="shared" si="80"/>
        <v>53</v>
      </c>
      <c r="O118" s="8">
        <f>K114</f>
        <v>32</v>
      </c>
      <c r="P118" s="8"/>
      <c r="Q118" s="2">
        <f t="shared" ref="Q118:R118" si="131">M114</f>
        <v>40</v>
      </c>
      <c r="R118" s="2">
        <f t="shared" si="131"/>
        <v>53</v>
      </c>
      <c r="S118" s="8">
        <f t="shared" si="87"/>
        <v>32</v>
      </c>
      <c r="T118" s="8"/>
      <c r="U118" s="2">
        <f t="shared" si="88"/>
        <v>40</v>
      </c>
      <c r="V118" s="2">
        <f t="shared" si="89"/>
        <v>53</v>
      </c>
      <c r="W118" s="8" t="str">
        <f>IF(W117-J118+S118&lt;=0,"0",W117-J118+S118)</f>
        <v>0</v>
      </c>
      <c r="X118" s="8"/>
      <c r="Y118" s="2">
        <f t="shared" si="91"/>
        <v>36</v>
      </c>
      <c r="Z118" t="str">
        <f>IF(W117-J118+S118&lt;0,"N","T")</f>
        <v>T</v>
      </c>
      <c r="AA118">
        <f>MIN(Y118,J118)</f>
        <v>36</v>
      </c>
      <c r="AB118">
        <f t="shared" si="75"/>
        <v>8</v>
      </c>
    </row>
    <row r="119" spans="1:28" outlineLevel="2" x14ac:dyDescent="0.25">
      <c r="A119" s="5">
        <v>41865</v>
      </c>
      <c r="C119">
        <f t="shared" si="71"/>
        <v>4</v>
      </c>
      <c r="E119">
        <f t="shared" si="76"/>
        <v>174</v>
      </c>
      <c r="H119">
        <f t="shared" si="72"/>
        <v>0.28999999999999998</v>
      </c>
      <c r="J119">
        <f t="shared" si="73"/>
        <v>36</v>
      </c>
      <c r="K119" s="8">
        <f t="shared" si="78"/>
        <v>29</v>
      </c>
      <c r="L119" s="8"/>
      <c r="M119" s="2">
        <f t="shared" si="79"/>
        <v>36</v>
      </c>
      <c r="N119" s="2">
        <f t="shared" si="80"/>
        <v>48</v>
      </c>
      <c r="O119" s="8">
        <f>K115</f>
        <v>32</v>
      </c>
      <c r="P119" s="8"/>
      <c r="Q119" s="2">
        <f t="shared" ref="Q119:R119" si="132">M115</f>
        <v>40</v>
      </c>
      <c r="R119" s="2">
        <f t="shared" si="132"/>
        <v>53</v>
      </c>
      <c r="S119" s="8">
        <f t="shared" si="87"/>
        <v>32</v>
      </c>
      <c r="T119" s="8"/>
      <c r="U119" s="2">
        <f t="shared" si="88"/>
        <v>40</v>
      </c>
      <c r="V119" s="2">
        <f t="shared" si="89"/>
        <v>53</v>
      </c>
      <c r="W119" s="8" t="str">
        <f>IF(W118-J119+S119&lt;=0,"0",W118-J119+S119)</f>
        <v>0</v>
      </c>
      <c r="X119" s="8"/>
      <c r="Y119" s="2">
        <f t="shared" si="91"/>
        <v>32</v>
      </c>
      <c r="Z119" t="str">
        <f>IF(W118-J119+S119&lt;0,"N","T")</f>
        <v>N</v>
      </c>
      <c r="AA119">
        <f>MIN(Y119,J119)</f>
        <v>32</v>
      </c>
      <c r="AB119">
        <f t="shared" si="75"/>
        <v>8</v>
      </c>
    </row>
    <row r="120" spans="1:28" outlineLevel="2" x14ac:dyDescent="0.25">
      <c r="A120" s="5">
        <v>41866</v>
      </c>
      <c r="C120">
        <f t="shared" si="71"/>
        <v>5</v>
      </c>
      <c r="E120">
        <f t="shared" si="76"/>
        <v>174</v>
      </c>
      <c r="H120">
        <f t="shared" si="72"/>
        <v>0.28999999999999998</v>
      </c>
      <c r="J120">
        <f t="shared" si="73"/>
        <v>36</v>
      </c>
      <c r="K120" s="8">
        <f t="shared" si="78"/>
        <v>29</v>
      </c>
      <c r="L120" s="8"/>
      <c r="M120" s="2">
        <f t="shared" si="79"/>
        <v>36</v>
      </c>
      <c r="N120" s="2">
        <f t="shared" si="80"/>
        <v>48</v>
      </c>
      <c r="O120" s="8">
        <f>K116</f>
        <v>32</v>
      </c>
      <c r="P120" s="8"/>
      <c r="Q120" s="2">
        <f t="shared" ref="Q120:R120" si="133">M116</f>
        <v>40</v>
      </c>
      <c r="R120" s="2">
        <f t="shared" si="133"/>
        <v>53</v>
      </c>
      <c r="S120" s="8">
        <f t="shared" si="87"/>
        <v>32</v>
      </c>
      <c r="T120" s="8"/>
      <c r="U120" s="2">
        <f t="shared" si="88"/>
        <v>40</v>
      </c>
      <c r="V120" s="2">
        <f t="shared" si="89"/>
        <v>53</v>
      </c>
      <c r="W120" s="8" t="str">
        <f>IF(W119-J120+S120&lt;=0,"0",W119-J120+S120)</f>
        <v>0</v>
      </c>
      <c r="X120" s="8"/>
      <c r="Y120" s="2">
        <f t="shared" si="91"/>
        <v>32</v>
      </c>
      <c r="Z120" t="str">
        <f>IF(W119-J120+S120&lt;0,"N","T")</f>
        <v>N</v>
      </c>
      <c r="AA120">
        <f>MIN(Y120,J120)</f>
        <v>32</v>
      </c>
      <c r="AB120">
        <f t="shared" si="75"/>
        <v>8</v>
      </c>
    </row>
    <row r="121" spans="1:28" outlineLevel="2" x14ac:dyDescent="0.25">
      <c r="A121" s="5">
        <v>41867</v>
      </c>
      <c r="C121">
        <f t="shared" si="71"/>
        <v>6</v>
      </c>
      <c r="E121">
        <f t="shared" si="76"/>
        <v>174</v>
      </c>
      <c r="H121">
        <f t="shared" si="72"/>
        <v>0.28999999999999998</v>
      </c>
      <c r="J121">
        <f t="shared" si="73"/>
        <v>100</v>
      </c>
      <c r="K121" s="8">
        <f t="shared" si="78"/>
        <v>29</v>
      </c>
      <c r="L121" s="8"/>
      <c r="M121" s="2">
        <f t="shared" si="79"/>
        <v>36</v>
      </c>
      <c r="N121" s="2">
        <f t="shared" si="80"/>
        <v>48</v>
      </c>
      <c r="O121" s="8">
        <f>K117</f>
        <v>32</v>
      </c>
      <c r="P121" s="8"/>
      <c r="Q121" s="2">
        <f t="shared" ref="Q121:R121" si="134">M117</f>
        <v>40</v>
      </c>
      <c r="R121" s="2">
        <f t="shared" si="134"/>
        <v>53</v>
      </c>
      <c r="S121" s="8">
        <f t="shared" si="87"/>
        <v>32</v>
      </c>
      <c r="T121" s="8"/>
      <c r="U121" s="2">
        <f t="shared" si="88"/>
        <v>40</v>
      </c>
      <c r="V121" s="2">
        <f t="shared" si="89"/>
        <v>53</v>
      </c>
      <c r="W121" s="8" t="str">
        <f>IF(W120-J121+S121&lt;=0,"0",W120-J121+S121)</f>
        <v>0</v>
      </c>
      <c r="X121" s="8"/>
      <c r="Y121" s="2">
        <f t="shared" si="91"/>
        <v>32</v>
      </c>
      <c r="Z121" t="str">
        <f>IF(W120-J121+S121&lt;0,"N","T")</f>
        <v>N</v>
      </c>
      <c r="AA121">
        <f>MIN(Y121,J121)</f>
        <v>32</v>
      </c>
      <c r="AB121">
        <f t="shared" si="75"/>
        <v>8</v>
      </c>
    </row>
    <row r="122" spans="1:28" outlineLevel="2" x14ac:dyDescent="0.25">
      <c r="A122" s="5">
        <v>41868</v>
      </c>
      <c r="C122">
        <f t="shared" si="71"/>
        <v>7</v>
      </c>
      <c r="E122">
        <f t="shared" si="76"/>
        <v>174</v>
      </c>
      <c r="H122">
        <f t="shared" si="72"/>
        <v>0.28999999999999998</v>
      </c>
      <c r="J122">
        <f t="shared" si="73"/>
        <v>100</v>
      </c>
      <c r="K122" s="8">
        <f t="shared" si="78"/>
        <v>29</v>
      </c>
      <c r="L122" s="8"/>
      <c r="M122" s="2">
        <f t="shared" si="79"/>
        <v>36</v>
      </c>
      <c r="N122" s="2">
        <f t="shared" si="80"/>
        <v>48</v>
      </c>
      <c r="O122" s="8">
        <f>K118</f>
        <v>32</v>
      </c>
      <c r="P122" s="8"/>
      <c r="Q122" s="2">
        <f t="shared" ref="Q122:R122" si="135">M118</f>
        <v>40</v>
      </c>
      <c r="R122" s="2">
        <f t="shared" si="135"/>
        <v>53</v>
      </c>
      <c r="S122" s="8">
        <f t="shared" si="87"/>
        <v>32</v>
      </c>
      <c r="T122" s="8"/>
      <c r="U122" s="2">
        <f t="shared" si="88"/>
        <v>40</v>
      </c>
      <c r="V122" s="2">
        <f t="shared" si="89"/>
        <v>53</v>
      </c>
      <c r="W122" s="8" t="str">
        <f>IF(W121-J122+S122&lt;=0,"0",W121-J122+S122)</f>
        <v>0</v>
      </c>
      <c r="X122" s="8"/>
      <c r="Y122" s="2">
        <f t="shared" si="91"/>
        <v>32</v>
      </c>
      <c r="Z122" t="str">
        <f>IF(W121-J122+S122&lt;0,"N","T")</f>
        <v>N</v>
      </c>
      <c r="AA122">
        <f>MIN(Y122,J122)</f>
        <v>32</v>
      </c>
      <c r="AB122">
        <f t="shared" si="75"/>
        <v>8</v>
      </c>
    </row>
    <row r="123" spans="1:28" outlineLevel="2" x14ac:dyDescent="0.25">
      <c r="A123" s="5">
        <v>41869</v>
      </c>
      <c r="C123">
        <f t="shared" si="71"/>
        <v>1</v>
      </c>
      <c r="E123">
        <f t="shared" si="76"/>
        <v>174</v>
      </c>
      <c r="H123">
        <f t="shared" si="72"/>
        <v>0.28999999999999998</v>
      </c>
      <c r="J123">
        <f t="shared" si="73"/>
        <v>36</v>
      </c>
      <c r="K123" s="8">
        <f t="shared" si="78"/>
        <v>29</v>
      </c>
      <c r="L123" s="8"/>
      <c r="M123" s="2">
        <f t="shared" si="79"/>
        <v>36</v>
      </c>
      <c r="N123" s="2">
        <f t="shared" si="80"/>
        <v>48</v>
      </c>
      <c r="O123" s="8">
        <f>K119</f>
        <v>29</v>
      </c>
      <c r="P123" s="8"/>
      <c r="Q123" s="2">
        <f t="shared" ref="Q123:R123" si="136">M119</f>
        <v>36</v>
      </c>
      <c r="R123" s="2">
        <f t="shared" si="136"/>
        <v>48</v>
      </c>
      <c r="S123" s="8">
        <f t="shared" si="87"/>
        <v>32</v>
      </c>
      <c r="T123" s="8"/>
      <c r="U123" s="2">
        <f t="shared" si="88"/>
        <v>40</v>
      </c>
      <c r="V123" s="2">
        <f t="shared" si="89"/>
        <v>53</v>
      </c>
      <c r="W123" s="8" t="str">
        <f>IF(W122-J123+S123&lt;=0,"0",W122-J123+S123)</f>
        <v>0</v>
      </c>
      <c r="X123" s="8"/>
      <c r="Y123" s="2">
        <f t="shared" si="91"/>
        <v>32</v>
      </c>
      <c r="Z123" t="str">
        <f>IF(W122-J123+S123&lt;0,"N","T")</f>
        <v>N</v>
      </c>
      <c r="AA123">
        <f>MIN(Y123,J123)</f>
        <v>32</v>
      </c>
      <c r="AB123">
        <f t="shared" si="75"/>
        <v>8</v>
      </c>
    </row>
    <row r="124" spans="1:28" outlineLevel="2" x14ac:dyDescent="0.25">
      <c r="A124" s="5">
        <v>41870</v>
      </c>
      <c r="C124">
        <f t="shared" si="71"/>
        <v>2</v>
      </c>
      <c r="E124">
        <f t="shared" si="76"/>
        <v>174</v>
      </c>
      <c r="H124">
        <f t="shared" si="72"/>
        <v>0.28999999999999998</v>
      </c>
      <c r="J124">
        <f t="shared" si="73"/>
        <v>36</v>
      </c>
      <c r="K124" s="8">
        <f t="shared" si="78"/>
        <v>29</v>
      </c>
      <c r="L124" s="8"/>
      <c r="M124" s="2">
        <f t="shared" si="79"/>
        <v>36</v>
      </c>
      <c r="N124" s="2">
        <f t="shared" si="80"/>
        <v>48</v>
      </c>
      <c r="O124" s="8">
        <f>K120</f>
        <v>29</v>
      </c>
      <c r="P124" s="8"/>
      <c r="Q124" s="2">
        <f t="shared" ref="Q124:R124" si="137">M120</f>
        <v>36</v>
      </c>
      <c r="R124" s="2">
        <f t="shared" si="137"/>
        <v>48</v>
      </c>
      <c r="S124" s="8">
        <f t="shared" si="87"/>
        <v>29</v>
      </c>
      <c r="T124" s="8"/>
      <c r="U124" s="2">
        <f t="shared" si="88"/>
        <v>36</v>
      </c>
      <c r="V124" s="2">
        <f t="shared" si="89"/>
        <v>48</v>
      </c>
      <c r="W124" s="8" t="str">
        <f>IF(W123-J124+S124&lt;=0,"0",W123-J124+S124)</f>
        <v>0</v>
      </c>
      <c r="X124" s="8"/>
      <c r="Y124" s="2">
        <f t="shared" si="91"/>
        <v>29</v>
      </c>
      <c r="Z124" t="str">
        <f>IF(W123-J124+S124&lt;0,"N","T")</f>
        <v>N</v>
      </c>
      <c r="AA124">
        <f>MIN(Y124,J124)</f>
        <v>29</v>
      </c>
      <c r="AB124">
        <f t="shared" si="75"/>
        <v>8</v>
      </c>
    </row>
    <row r="125" spans="1:28" outlineLevel="2" x14ac:dyDescent="0.25">
      <c r="A125" s="5">
        <v>41871</v>
      </c>
      <c r="C125">
        <f t="shared" si="71"/>
        <v>3</v>
      </c>
      <c r="E125">
        <f t="shared" si="76"/>
        <v>156</v>
      </c>
      <c r="H125">
        <f t="shared" si="72"/>
        <v>0.26</v>
      </c>
      <c r="J125">
        <f t="shared" si="73"/>
        <v>36</v>
      </c>
      <c r="K125" s="8">
        <f t="shared" si="78"/>
        <v>29</v>
      </c>
      <c r="L125" s="8"/>
      <c r="M125" s="2">
        <f t="shared" si="79"/>
        <v>36</v>
      </c>
      <c r="N125" s="2">
        <f t="shared" si="80"/>
        <v>48</v>
      </c>
      <c r="O125" s="8">
        <f>K121</f>
        <v>29</v>
      </c>
      <c r="P125" s="8"/>
      <c r="Q125" s="2">
        <f t="shared" ref="Q125:R125" si="138">M121</f>
        <v>36</v>
      </c>
      <c r="R125" s="2">
        <f t="shared" si="138"/>
        <v>48</v>
      </c>
      <c r="S125" s="8">
        <f t="shared" si="87"/>
        <v>29</v>
      </c>
      <c r="T125" s="8"/>
      <c r="U125" s="2">
        <f t="shared" si="88"/>
        <v>36</v>
      </c>
      <c r="V125" s="2">
        <f t="shared" si="89"/>
        <v>48</v>
      </c>
      <c r="W125" s="8" t="str">
        <f>IF(W124-J125+S125&lt;=0,"0",W124-J125+S125)</f>
        <v>0</v>
      </c>
      <c r="X125" s="8"/>
      <c r="Y125" s="2">
        <f t="shared" si="91"/>
        <v>29</v>
      </c>
      <c r="Z125" t="str">
        <f>IF(W124-J125+S125&lt;0,"N","T")</f>
        <v>N</v>
      </c>
      <c r="AA125">
        <f>MIN(Y125,J125)</f>
        <v>29</v>
      </c>
      <c r="AB125">
        <f t="shared" si="75"/>
        <v>8</v>
      </c>
    </row>
    <row r="126" spans="1:28" outlineLevel="2" x14ac:dyDescent="0.25">
      <c r="A126" s="5">
        <v>41872</v>
      </c>
      <c r="C126">
        <f t="shared" si="71"/>
        <v>4</v>
      </c>
      <c r="E126">
        <f t="shared" si="76"/>
        <v>156</v>
      </c>
      <c r="H126">
        <f t="shared" si="72"/>
        <v>0.26</v>
      </c>
      <c r="J126">
        <f t="shared" si="73"/>
        <v>36</v>
      </c>
      <c r="K126" s="8">
        <f t="shared" si="78"/>
        <v>26</v>
      </c>
      <c r="L126" s="8"/>
      <c r="M126" s="2">
        <f t="shared" si="79"/>
        <v>32</v>
      </c>
      <c r="N126" s="2">
        <f t="shared" si="80"/>
        <v>43</v>
      </c>
      <c r="O126" s="8">
        <f>K122</f>
        <v>29</v>
      </c>
      <c r="P126" s="8"/>
      <c r="Q126" s="2">
        <f t="shared" ref="Q126:R126" si="139">M122</f>
        <v>36</v>
      </c>
      <c r="R126" s="2">
        <f t="shared" si="139"/>
        <v>48</v>
      </c>
      <c r="S126" s="8">
        <f t="shared" si="87"/>
        <v>29</v>
      </c>
      <c r="T126" s="8"/>
      <c r="U126" s="2">
        <f t="shared" si="88"/>
        <v>36</v>
      </c>
      <c r="V126" s="2">
        <f t="shared" si="89"/>
        <v>48</v>
      </c>
      <c r="W126" s="8" t="str">
        <f>IF(W125-J126+S126&lt;=0,"0",W125-J126+S126)</f>
        <v>0</v>
      </c>
      <c r="X126" s="8"/>
      <c r="Y126" s="2">
        <f t="shared" si="91"/>
        <v>29</v>
      </c>
      <c r="Z126" t="str">
        <f>IF(W125-J126+S126&lt;0,"N","T")</f>
        <v>N</v>
      </c>
      <c r="AA126">
        <f>MIN(Y126,J126)</f>
        <v>29</v>
      </c>
      <c r="AB126">
        <f t="shared" si="75"/>
        <v>8</v>
      </c>
    </row>
    <row r="127" spans="1:28" outlineLevel="2" x14ac:dyDescent="0.25">
      <c r="A127" s="5">
        <v>41873</v>
      </c>
      <c r="C127">
        <f t="shared" si="71"/>
        <v>5</v>
      </c>
      <c r="E127">
        <f t="shared" si="76"/>
        <v>156</v>
      </c>
      <c r="H127">
        <f t="shared" si="72"/>
        <v>0.26</v>
      </c>
      <c r="J127">
        <f t="shared" si="73"/>
        <v>36</v>
      </c>
      <c r="K127" s="8">
        <f t="shared" si="78"/>
        <v>26</v>
      </c>
      <c r="L127" s="8"/>
      <c r="M127" s="2">
        <f t="shared" si="79"/>
        <v>32</v>
      </c>
      <c r="N127" s="2">
        <f t="shared" si="80"/>
        <v>43</v>
      </c>
      <c r="O127" s="8">
        <f>K123</f>
        <v>29</v>
      </c>
      <c r="P127" s="8"/>
      <c r="Q127" s="2">
        <f t="shared" ref="Q127:R127" si="140">M123</f>
        <v>36</v>
      </c>
      <c r="R127" s="2">
        <f t="shared" si="140"/>
        <v>48</v>
      </c>
      <c r="S127" s="8">
        <f t="shared" si="87"/>
        <v>29</v>
      </c>
      <c r="T127" s="8"/>
      <c r="U127" s="2">
        <f t="shared" si="88"/>
        <v>36</v>
      </c>
      <c r="V127" s="2">
        <f t="shared" si="89"/>
        <v>48</v>
      </c>
      <c r="W127" s="8" t="str">
        <f>IF(W126-J127+S127&lt;=0,"0",W126-J127+S127)</f>
        <v>0</v>
      </c>
      <c r="X127" s="8"/>
      <c r="Y127" s="2">
        <f t="shared" si="91"/>
        <v>29</v>
      </c>
      <c r="Z127" t="str">
        <f>IF(W126-J127+S127&lt;0,"N","T")</f>
        <v>N</v>
      </c>
      <c r="AA127">
        <f>MIN(Y127,J127)</f>
        <v>29</v>
      </c>
      <c r="AB127">
        <f t="shared" si="75"/>
        <v>8</v>
      </c>
    </row>
    <row r="128" spans="1:28" outlineLevel="2" x14ac:dyDescent="0.25">
      <c r="A128" s="5">
        <v>41874</v>
      </c>
      <c r="C128">
        <f t="shared" si="71"/>
        <v>6</v>
      </c>
      <c r="E128">
        <f t="shared" si="76"/>
        <v>156</v>
      </c>
      <c r="H128">
        <f t="shared" si="72"/>
        <v>0.26</v>
      </c>
      <c r="J128">
        <f t="shared" si="73"/>
        <v>100</v>
      </c>
      <c r="K128" s="8">
        <f t="shared" si="78"/>
        <v>26</v>
      </c>
      <c r="L128" s="8"/>
      <c r="M128" s="2">
        <f t="shared" si="79"/>
        <v>32</v>
      </c>
      <c r="N128" s="2">
        <f t="shared" si="80"/>
        <v>43</v>
      </c>
      <c r="O128" s="8">
        <f>K124</f>
        <v>29</v>
      </c>
      <c r="P128" s="8"/>
      <c r="Q128" s="2">
        <f t="shared" ref="Q128:R128" si="141">M124</f>
        <v>36</v>
      </c>
      <c r="R128" s="2">
        <f t="shared" si="141"/>
        <v>48</v>
      </c>
      <c r="S128" s="8">
        <f t="shared" si="87"/>
        <v>29</v>
      </c>
      <c r="T128" s="8"/>
      <c r="U128" s="2">
        <f t="shared" si="88"/>
        <v>36</v>
      </c>
      <c r="V128" s="2">
        <f t="shared" si="89"/>
        <v>48</v>
      </c>
      <c r="W128" s="8" t="str">
        <f>IF(W127-J128+S128&lt;=0,"0",W127-J128+S128)</f>
        <v>0</v>
      </c>
      <c r="X128" s="8"/>
      <c r="Y128" s="2">
        <f t="shared" si="91"/>
        <v>29</v>
      </c>
      <c r="Z128" t="str">
        <f>IF(W127-J128+S128&lt;0,"N","T")</f>
        <v>N</v>
      </c>
      <c r="AA128">
        <f>MIN(Y128,J128)</f>
        <v>29</v>
      </c>
      <c r="AB128">
        <f t="shared" si="75"/>
        <v>8</v>
      </c>
    </row>
    <row r="129" spans="1:28" outlineLevel="2" x14ac:dyDescent="0.25">
      <c r="A129" s="5">
        <v>41875</v>
      </c>
      <c r="C129">
        <f t="shared" si="71"/>
        <v>7</v>
      </c>
      <c r="E129">
        <f t="shared" si="76"/>
        <v>156</v>
      </c>
      <c r="H129">
        <f t="shared" si="72"/>
        <v>0.26</v>
      </c>
      <c r="J129">
        <f t="shared" si="73"/>
        <v>100</v>
      </c>
      <c r="K129" s="8">
        <f t="shared" si="78"/>
        <v>26</v>
      </c>
      <c r="L129" s="8"/>
      <c r="M129" s="2">
        <f t="shared" si="79"/>
        <v>32</v>
      </c>
      <c r="N129" s="2">
        <f t="shared" si="80"/>
        <v>43</v>
      </c>
      <c r="O129" s="8">
        <f>K125</f>
        <v>29</v>
      </c>
      <c r="P129" s="8"/>
      <c r="Q129" s="2">
        <f t="shared" ref="Q129:R129" si="142">M125</f>
        <v>36</v>
      </c>
      <c r="R129" s="2">
        <f t="shared" si="142"/>
        <v>48</v>
      </c>
      <c r="S129" s="8">
        <f t="shared" si="87"/>
        <v>29</v>
      </c>
      <c r="T129" s="8"/>
      <c r="U129" s="2">
        <f t="shared" si="88"/>
        <v>36</v>
      </c>
      <c r="V129" s="2">
        <f t="shared" si="89"/>
        <v>48</v>
      </c>
      <c r="W129" s="8" t="str">
        <f>IF(W128-J129+S129&lt;=0,"0",W128-J129+S129)</f>
        <v>0</v>
      </c>
      <c r="X129" s="8"/>
      <c r="Y129" s="2">
        <f t="shared" si="91"/>
        <v>29</v>
      </c>
      <c r="Z129" t="str">
        <f>IF(W128-J129+S129&lt;0,"N","T")</f>
        <v>N</v>
      </c>
      <c r="AA129">
        <f>MIN(Y129,J129)</f>
        <v>29</v>
      </c>
      <c r="AB129">
        <f t="shared" si="75"/>
        <v>8</v>
      </c>
    </row>
    <row r="130" spans="1:28" outlineLevel="2" x14ac:dyDescent="0.25">
      <c r="A130" s="5">
        <v>41876</v>
      </c>
      <c r="C130">
        <f t="shared" si="71"/>
        <v>1</v>
      </c>
      <c r="E130">
        <f t="shared" si="76"/>
        <v>156</v>
      </c>
      <c r="H130">
        <f t="shared" si="72"/>
        <v>0.26</v>
      </c>
      <c r="J130">
        <f t="shared" si="73"/>
        <v>36</v>
      </c>
      <c r="K130" s="8">
        <f t="shared" si="78"/>
        <v>26</v>
      </c>
      <c r="L130" s="8"/>
      <c r="M130" s="2">
        <f t="shared" si="79"/>
        <v>32</v>
      </c>
      <c r="N130" s="2">
        <f t="shared" si="80"/>
        <v>43</v>
      </c>
      <c r="O130" s="8">
        <f>K126</f>
        <v>26</v>
      </c>
      <c r="P130" s="8"/>
      <c r="Q130" s="2">
        <f t="shared" ref="Q130:R130" si="143">M126</f>
        <v>32</v>
      </c>
      <c r="R130" s="2">
        <f t="shared" si="143"/>
        <v>43</v>
      </c>
      <c r="S130" s="8">
        <f t="shared" si="87"/>
        <v>29</v>
      </c>
      <c r="T130" s="8"/>
      <c r="U130" s="2">
        <f t="shared" si="88"/>
        <v>36</v>
      </c>
      <c r="V130" s="2">
        <f t="shared" si="89"/>
        <v>48</v>
      </c>
      <c r="W130" s="8" t="str">
        <f>IF(W129-J130+S130&lt;=0,"0",W129-J130+S130)</f>
        <v>0</v>
      </c>
      <c r="X130" s="8"/>
      <c r="Y130" s="2">
        <f t="shared" si="91"/>
        <v>29</v>
      </c>
      <c r="Z130" t="str">
        <f>IF(W129-J130+S130&lt;0,"N","T")</f>
        <v>N</v>
      </c>
      <c r="AA130">
        <f>MIN(Y130,J130)</f>
        <v>29</v>
      </c>
      <c r="AB130">
        <f t="shared" si="75"/>
        <v>8</v>
      </c>
    </row>
    <row r="131" spans="1:28" outlineLevel="2" x14ac:dyDescent="0.25">
      <c r="A131" s="5">
        <v>41877</v>
      </c>
      <c r="C131">
        <f t="shared" si="71"/>
        <v>2</v>
      </c>
      <c r="E131">
        <f t="shared" si="76"/>
        <v>156</v>
      </c>
      <c r="H131">
        <f t="shared" si="72"/>
        <v>0.26</v>
      </c>
      <c r="J131">
        <f t="shared" si="73"/>
        <v>36</v>
      </c>
      <c r="K131" s="8">
        <f t="shared" si="78"/>
        <v>26</v>
      </c>
      <c r="L131" s="8"/>
      <c r="M131" s="2">
        <f t="shared" si="79"/>
        <v>32</v>
      </c>
      <c r="N131" s="2">
        <f t="shared" si="80"/>
        <v>43</v>
      </c>
      <c r="O131" s="8">
        <f>K127</f>
        <v>26</v>
      </c>
      <c r="P131" s="8"/>
      <c r="Q131" s="2">
        <f t="shared" ref="Q131:R131" si="144">M127</f>
        <v>32</v>
      </c>
      <c r="R131" s="2">
        <f t="shared" si="144"/>
        <v>43</v>
      </c>
      <c r="S131" s="8">
        <f t="shared" si="87"/>
        <v>26</v>
      </c>
      <c r="T131" s="8"/>
      <c r="U131" s="2">
        <f t="shared" si="88"/>
        <v>32</v>
      </c>
      <c r="V131" s="2">
        <f t="shared" si="89"/>
        <v>43</v>
      </c>
      <c r="W131" s="8" t="str">
        <f>IF(W130-J131+S131&lt;=0,"0",W130-J131+S131)</f>
        <v>0</v>
      </c>
      <c r="X131" s="8"/>
      <c r="Y131" s="2">
        <f t="shared" si="91"/>
        <v>26</v>
      </c>
      <c r="Z131" t="str">
        <f>IF(W130-J131+S131&lt;0,"N","T")</f>
        <v>N</v>
      </c>
      <c r="AA131">
        <f>MIN(Y131,J131)</f>
        <v>26</v>
      </c>
      <c r="AB131">
        <f t="shared" si="75"/>
        <v>8</v>
      </c>
    </row>
    <row r="132" spans="1:28" outlineLevel="2" x14ac:dyDescent="0.25">
      <c r="A132" s="5">
        <v>41878</v>
      </c>
      <c r="C132">
        <f t="shared" si="71"/>
        <v>3</v>
      </c>
      <c r="E132">
        <f t="shared" si="76"/>
        <v>138</v>
      </c>
      <c r="H132">
        <f t="shared" si="72"/>
        <v>0.23</v>
      </c>
      <c r="J132">
        <f t="shared" si="73"/>
        <v>36</v>
      </c>
      <c r="K132" s="8">
        <f t="shared" si="78"/>
        <v>26</v>
      </c>
      <c r="L132" s="8"/>
      <c r="M132" s="2">
        <f t="shared" si="79"/>
        <v>32</v>
      </c>
      <c r="N132" s="2">
        <f t="shared" si="80"/>
        <v>43</v>
      </c>
      <c r="O132" s="8">
        <f>K128</f>
        <v>26</v>
      </c>
      <c r="P132" s="8"/>
      <c r="Q132" s="2">
        <f t="shared" ref="Q132:R132" si="145">M128</f>
        <v>32</v>
      </c>
      <c r="R132" s="2">
        <f t="shared" si="145"/>
        <v>43</v>
      </c>
      <c r="S132" s="8">
        <f t="shared" si="87"/>
        <v>26</v>
      </c>
      <c r="T132" s="8"/>
      <c r="U132" s="2">
        <f t="shared" si="88"/>
        <v>32</v>
      </c>
      <c r="V132" s="2">
        <f t="shared" si="89"/>
        <v>43</v>
      </c>
      <c r="W132" s="8" t="str">
        <f>IF(W131-J132+S132&lt;=0,"0",W131-J132+S132)</f>
        <v>0</v>
      </c>
      <c r="X132" s="8"/>
      <c r="Y132" s="2">
        <f t="shared" si="91"/>
        <v>26</v>
      </c>
      <c r="Z132" t="str">
        <f>IF(W131-J132+S132&lt;0,"N","T")</f>
        <v>N</v>
      </c>
      <c r="AA132">
        <f>MIN(Y132,J132)</f>
        <v>26</v>
      </c>
      <c r="AB132">
        <f t="shared" si="75"/>
        <v>8</v>
      </c>
    </row>
    <row r="133" spans="1:28" outlineLevel="2" x14ac:dyDescent="0.25">
      <c r="A133" s="5">
        <v>41879</v>
      </c>
      <c r="C133">
        <f t="shared" si="71"/>
        <v>4</v>
      </c>
      <c r="E133">
        <f t="shared" si="76"/>
        <v>138</v>
      </c>
      <c r="H133">
        <f t="shared" si="72"/>
        <v>0.23</v>
      </c>
      <c r="J133">
        <f t="shared" si="73"/>
        <v>36</v>
      </c>
      <c r="K133" s="8">
        <f t="shared" si="78"/>
        <v>23</v>
      </c>
      <c r="L133" s="8"/>
      <c r="M133" s="2">
        <f t="shared" si="79"/>
        <v>28</v>
      </c>
      <c r="N133" s="2">
        <f t="shared" si="80"/>
        <v>38</v>
      </c>
      <c r="O133" s="8">
        <f>K129</f>
        <v>26</v>
      </c>
      <c r="P133" s="8"/>
      <c r="Q133" s="2">
        <f t="shared" ref="Q133:R133" si="146">M129</f>
        <v>32</v>
      </c>
      <c r="R133" s="2">
        <f t="shared" si="146"/>
        <v>43</v>
      </c>
      <c r="S133" s="8">
        <f t="shared" si="87"/>
        <v>26</v>
      </c>
      <c r="T133" s="8"/>
      <c r="U133" s="2">
        <f t="shared" si="88"/>
        <v>32</v>
      </c>
      <c r="V133" s="2">
        <f t="shared" si="89"/>
        <v>43</v>
      </c>
      <c r="W133" s="8" t="str">
        <f>IF(W132-J133+S133&lt;=0,"0",W132-J133+S133)</f>
        <v>0</v>
      </c>
      <c r="X133" s="8"/>
      <c r="Y133" s="2">
        <f t="shared" si="91"/>
        <v>26</v>
      </c>
      <c r="Z133" t="str">
        <f>IF(W132-J133+S133&lt;0,"N","T")</f>
        <v>N</v>
      </c>
      <c r="AA133">
        <f>MIN(Y133,J133)</f>
        <v>26</v>
      </c>
      <c r="AB133">
        <f t="shared" si="75"/>
        <v>8</v>
      </c>
    </row>
    <row r="134" spans="1:28" outlineLevel="2" x14ac:dyDescent="0.25">
      <c r="A134" s="5">
        <v>41880</v>
      </c>
      <c r="C134">
        <f t="shared" ref="C134:C165" si="147">WEEKDAY(A134,2)</f>
        <v>5</v>
      </c>
      <c r="E134">
        <f t="shared" si="76"/>
        <v>138</v>
      </c>
      <c r="H134">
        <f t="shared" ref="H134:H165" si="148">ROUND(IF(C134=3,H133-(H133*0.1),H133),2)</f>
        <v>0.23</v>
      </c>
      <c r="J134">
        <f t="shared" ref="J134:J165" si="149">IF(C134&lt;6,36,100)</f>
        <v>36</v>
      </c>
      <c r="K134" s="8">
        <f t="shared" si="78"/>
        <v>23</v>
      </c>
      <c r="L134" s="8"/>
      <c r="M134" s="2">
        <f t="shared" si="79"/>
        <v>28</v>
      </c>
      <c r="N134" s="2">
        <f t="shared" si="80"/>
        <v>38</v>
      </c>
      <c r="O134" s="8">
        <f>K130</f>
        <v>26</v>
      </c>
      <c r="P134" s="8"/>
      <c r="Q134" s="2">
        <f t="shared" ref="Q134:R134" si="150">M130</f>
        <v>32</v>
      </c>
      <c r="R134" s="2">
        <f t="shared" si="150"/>
        <v>43</v>
      </c>
      <c r="S134" s="8">
        <f t="shared" si="87"/>
        <v>26</v>
      </c>
      <c r="T134" s="8"/>
      <c r="U134" s="2">
        <f t="shared" si="88"/>
        <v>32</v>
      </c>
      <c r="V134" s="2">
        <f t="shared" si="89"/>
        <v>43</v>
      </c>
      <c r="W134" s="8" t="str">
        <f>IF(W133-J134+S134&lt;=0,"0",W133-J134+S134)</f>
        <v>0</v>
      </c>
      <c r="X134" s="8"/>
      <c r="Y134" s="2">
        <f t="shared" si="91"/>
        <v>26</v>
      </c>
      <c r="Z134" t="str">
        <f>IF(W133-J134+S134&lt;0,"N","T")</f>
        <v>N</v>
      </c>
      <c r="AA134">
        <f>MIN(Y134,J134)</f>
        <v>26</v>
      </c>
      <c r="AB134">
        <f t="shared" ref="AB134:AB165" si="151">MONTH(A134)</f>
        <v>8</v>
      </c>
    </row>
    <row r="135" spans="1:28" outlineLevel="2" x14ac:dyDescent="0.25">
      <c r="A135" s="5">
        <v>41881</v>
      </c>
      <c r="C135">
        <f t="shared" si="147"/>
        <v>6</v>
      </c>
      <c r="E135">
        <f t="shared" ref="E135:E165" si="152">$C$1*H135</f>
        <v>138</v>
      </c>
      <c r="H135">
        <f t="shared" si="148"/>
        <v>0.23</v>
      </c>
      <c r="J135">
        <f t="shared" si="149"/>
        <v>100</v>
      </c>
      <c r="K135" s="8">
        <f t="shared" si="78"/>
        <v>23</v>
      </c>
      <c r="L135" s="8"/>
      <c r="M135" s="2">
        <f t="shared" si="79"/>
        <v>28</v>
      </c>
      <c r="N135" s="2">
        <f t="shared" si="80"/>
        <v>38</v>
      </c>
      <c r="O135" s="8">
        <f>K131</f>
        <v>26</v>
      </c>
      <c r="P135" s="8"/>
      <c r="Q135" s="2">
        <f t="shared" ref="Q135:R135" si="153">M131</f>
        <v>32</v>
      </c>
      <c r="R135" s="2">
        <f t="shared" si="153"/>
        <v>43</v>
      </c>
      <c r="S135" s="8">
        <f t="shared" si="87"/>
        <v>26</v>
      </c>
      <c r="T135" s="8"/>
      <c r="U135" s="2">
        <f t="shared" si="88"/>
        <v>32</v>
      </c>
      <c r="V135" s="2">
        <f t="shared" si="89"/>
        <v>43</v>
      </c>
      <c r="W135" s="8" t="str">
        <f>IF(W134-J135+S135&lt;=0,"0",W134-J135+S135)</f>
        <v>0</v>
      </c>
      <c r="X135" s="8"/>
      <c r="Y135" s="2">
        <f t="shared" si="91"/>
        <v>26</v>
      </c>
      <c r="Z135" t="str">
        <f>IF(W134-J135+S135&lt;0,"N","T")</f>
        <v>N</v>
      </c>
      <c r="AA135">
        <f>MIN(Y135,J135)</f>
        <v>26</v>
      </c>
      <c r="AB135">
        <f t="shared" si="151"/>
        <v>8</v>
      </c>
    </row>
    <row r="136" spans="1:28" outlineLevel="2" x14ac:dyDescent="0.25">
      <c r="A136" s="5">
        <v>41882</v>
      </c>
      <c r="C136">
        <f t="shared" si="147"/>
        <v>7</v>
      </c>
      <c r="E136">
        <f t="shared" si="152"/>
        <v>138</v>
      </c>
      <c r="H136">
        <f t="shared" si="148"/>
        <v>0.23</v>
      </c>
      <c r="J136">
        <f t="shared" si="149"/>
        <v>100</v>
      </c>
      <c r="K136" s="8">
        <f t="shared" ref="K136:K165" si="154">INT(E135/6)</f>
        <v>23</v>
      </c>
      <c r="L136" s="8"/>
      <c r="M136" s="2">
        <f t="shared" ref="M136:M165" si="155">INT(E135/(0.8*6))</f>
        <v>28</v>
      </c>
      <c r="N136" s="2">
        <f t="shared" ref="N136:N165" si="156">INT(E135/(0.6*6))</f>
        <v>38</v>
      </c>
      <c r="O136" s="8">
        <f>K132</f>
        <v>26</v>
      </c>
      <c r="P136" s="8"/>
      <c r="Q136" s="2">
        <f t="shared" ref="Q136:R136" si="157">M132</f>
        <v>32</v>
      </c>
      <c r="R136" s="2">
        <f t="shared" si="157"/>
        <v>43</v>
      </c>
      <c r="S136" s="8">
        <f t="shared" si="87"/>
        <v>26</v>
      </c>
      <c r="T136" s="8"/>
      <c r="U136" s="2">
        <f t="shared" si="88"/>
        <v>32</v>
      </c>
      <c r="V136" s="2">
        <f t="shared" si="89"/>
        <v>43</v>
      </c>
      <c r="W136" s="8" t="str">
        <f>IF(W135-J136+S136&lt;=0,"0",W135-J136+S136)</f>
        <v>0</v>
      </c>
      <c r="X136" s="8"/>
      <c r="Y136" s="2">
        <f t="shared" si="91"/>
        <v>26</v>
      </c>
      <c r="Z136" t="str">
        <f>IF(W135-J136+S136&lt;0,"N","T")</f>
        <v>N</v>
      </c>
      <c r="AA136">
        <f>MIN(Y136,J136)</f>
        <v>26</v>
      </c>
      <c r="AB136">
        <f t="shared" si="151"/>
        <v>8</v>
      </c>
    </row>
    <row r="137" spans="1:28" outlineLevel="2" x14ac:dyDescent="0.25">
      <c r="A137" s="5">
        <v>41883</v>
      </c>
      <c r="C137">
        <f t="shared" si="147"/>
        <v>1</v>
      </c>
      <c r="E137">
        <f t="shared" si="152"/>
        <v>138</v>
      </c>
      <c r="H137">
        <f>ROUND(IF(C137=3,H136-(H136*0.1),H136),2)</f>
        <v>0.23</v>
      </c>
      <c r="J137">
        <f t="shared" si="149"/>
        <v>36</v>
      </c>
      <c r="K137" s="8">
        <f>INT(E136/6)</f>
        <v>23</v>
      </c>
      <c r="L137" s="8"/>
      <c r="M137" s="2">
        <f t="shared" si="155"/>
        <v>28</v>
      </c>
      <c r="N137" s="2">
        <f t="shared" si="156"/>
        <v>38</v>
      </c>
      <c r="O137" s="8">
        <f>K133</f>
        <v>23</v>
      </c>
      <c r="P137" s="8"/>
      <c r="Q137" s="2">
        <f t="shared" ref="Q137:R137" si="158">M133</f>
        <v>28</v>
      </c>
      <c r="R137" s="2">
        <f t="shared" si="158"/>
        <v>38</v>
      </c>
      <c r="S137" s="8">
        <f>O136</f>
        <v>26</v>
      </c>
      <c r="T137" s="8"/>
      <c r="U137" s="2">
        <f t="shared" si="88"/>
        <v>32</v>
      </c>
      <c r="V137" s="2">
        <f t="shared" si="89"/>
        <v>43</v>
      </c>
      <c r="W137" s="8" t="str">
        <f>IF(W136-J137+S137&lt;=0,"0",W136-J137+S137)</f>
        <v>0</v>
      </c>
      <c r="X137" s="8"/>
      <c r="Y137" s="2">
        <f>W136+S137</f>
        <v>26</v>
      </c>
      <c r="Z137" t="str">
        <f>IF(W136-J137+S137&lt;0,"N","T")</f>
        <v>N</v>
      </c>
      <c r="AA137">
        <f>MIN(Y137,J137)</f>
        <v>26</v>
      </c>
      <c r="AB137">
        <f t="shared" si="151"/>
        <v>9</v>
      </c>
    </row>
    <row r="138" spans="1:28" outlineLevel="2" x14ac:dyDescent="0.25">
      <c r="A138" s="5">
        <v>41884</v>
      </c>
      <c r="C138">
        <f t="shared" si="147"/>
        <v>2</v>
      </c>
      <c r="E138">
        <f t="shared" si="152"/>
        <v>138</v>
      </c>
      <c r="H138">
        <f t="shared" si="148"/>
        <v>0.23</v>
      </c>
      <c r="J138">
        <f t="shared" si="149"/>
        <v>36</v>
      </c>
      <c r="K138" s="8">
        <f t="shared" si="154"/>
        <v>23</v>
      </c>
      <c r="L138" s="8"/>
      <c r="M138" s="2">
        <f t="shared" si="155"/>
        <v>28</v>
      </c>
      <c r="N138" s="2">
        <f t="shared" si="156"/>
        <v>38</v>
      </c>
      <c r="O138" s="8">
        <f>K134</f>
        <v>23</v>
      </c>
      <c r="P138" s="8"/>
      <c r="Q138" s="2">
        <f t="shared" ref="Q138:R138" si="159">M134</f>
        <v>28</v>
      </c>
      <c r="R138" s="2">
        <f t="shared" si="159"/>
        <v>38</v>
      </c>
      <c r="S138" s="8">
        <f t="shared" si="87"/>
        <v>23</v>
      </c>
      <c r="T138" s="8"/>
      <c r="U138" s="2">
        <f t="shared" si="88"/>
        <v>28</v>
      </c>
      <c r="V138" s="2">
        <f t="shared" si="89"/>
        <v>38</v>
      </c>
      <c r="W138" s="8" t="str">
        <f>IF(W137-J138+S138&lt;=0,"0",W137-J138+S138)</f>
        <v>0</v>
      </c>
      <c r="X138" s="8"/>
      <c r="Y138" s="2">
        <f t="shared" si="91"/>
        <v>23</v>
      </c>
      <c r="Z138" t="str">
        <f>IF(W137-J138+S138&lt;0,"N","T")</f>
        <v>N</v>
      </c>
      <c r="AA138">
        <f>MIN(Y138,J138)</f>
        <v>23</v>
      </c>
      <c r="AB138">
        <f t="shared" si="151"/>
        <v>9</v>
      </c>
    </row>
    <row r="139" spans="1:28" outlineLevel="2" x14ac:dyDescent="0.25">
      <c r="A139" s="5">
        <v>41885</v>
      </c>
      <c r="C139">
        <f t="shared" si="147"/>
        <v>3</v>
      </c>
      <c r="E139">
        <f t="shared" si="152"/>
        <v>126</v>
      </c>
      <c r="H139">
        <f t="shared" si="148"/>
        <v>0.21</v>
      </c>
      <c r="J139">
        <f t="shared" si="149"/>
        <v>36</v>
      </c>
      <c r="K139" s="8">
        <f t="shared" si="154"/>
        <v>23</v>
      </c>
      <c r="L139" s="8"/>
      <c r="M139" s="2">
        <f t="shared" si="155"/>
        <v>28</v>
      </c>
      <c r="N139" s="2">
        <f t="shared" si="156"/>
        <v>38</v>
      </c>
      <c r="O139" s="8">
        <f>K135</f>
        <v>23</v>
      </c>
      <c r="P139" s="8"/>
      <c r="Q139" s="2">
        <f t="shared" ref="Q139:R139" si="160">M135</f>
        <v>28</v>
      </c>
      <c r="R139" s="2">
        <f t="shared" si="160"/>
        <v>38</v>
      </c>
      <c r="S139" s="8">
        <f t="shared" si="87"/>
        <v>23</v>
      </c>
      <c r="T139" s="8"/>
      <c r="U139" s="2">
        <f t="shared" si="88"/>
        <v>28</v>
      </c>
      <c r="V139" s="2">
        <f t="shared" si="89"/>
        <v>38</v>
      </c>
      <c r="W139" s="8" t="str">
        <f>IF(W138-J139+S139&lt;=0,"0",W138-J139+S139)</f>
        <v>0</v>
      </c>
      <c r="X139" s="8"/>
      <c r="Y139" s="2">
        <f t="shared" si="91"/>
        <v>23</v>
      </c>
      <c r="Z139" t="str">
        <f>IF(W138-J139+S139&lt;0,"N","T")</f>
        <v>N</v>
      </c>
      <c r="AA139">
        <f>MIN(Y139,J139)</f>
        <v>23</v>
      </c>
      <c r="AB139">
        <f t="shared" si="151"/>
        <v>9</v>
      </c>
    </row>
    <row r="140" spans="1:28" outlineLevel="2" x14ac:dyDescent="0.25">
      <c r="A140" s="5">
        <v>41886</v>
      </c>
      <c r="C140">
        <f t="shared" si="147"/>
        <v>4</v>
      </c>
      <c r="E140">
        <f t="shared" si="152"/>
        <v>126</v>
      </c>
      <c r="H140">
        <f t="shared" si="148"/>
        <v>0.21</v>
      </c>
      <c r="J140">
        <f t="shared" si="149"/>
        <v>36</v>
      </c>
      <c r="K140" s="8">
        <f t="shared" si="154"/>
        <v>21</v>
      </c>
      <c r="L140" s="8"/>
      <c r="M140" s="2">
        <f t="shared" si="155"/>
        <v>26</v>
      </c>
      <c r="N140" s="2">
        <f t="shared" si="156"/>
        <v>35</v>
      </c>
      <c r="O140" s="8">
        <f>K136</f>
        <v>23</v>
      </c>
      <c r="P140" s="8"/>
      <c r="Q140" s="2">
        <f t="shared" ref="Q140:R140" si="161">M136</f>
        <v>28</v>
      </c>
      <c r="R140" s="2">
        <f t="shared" si="161"/>
        <v>38</v>
      </c>
      <c r="S140" s="8">
        <f t="shared" si="87"/>
        <v>23</v>
      </c>
      <c r="T140" s="8"/>
      <c r="U140" s="2">
        <f t="shared" si="88"/>
        <v>28</v>
      </c>
      <c r="V140" s="2">
        <f t="shared" si="89"/>
        <v>38</v>
      </c>
      <c r="W140" s="8" t="str">
        <f>IF(W139-J140+S140&lt;=0,"0",W139-J140+S140)</f>
        <v>0</v>
      </c>
      <c r="X140" s="8"/>
      <c r="Y140" s="2">
        <f t="shared" si="91"/>
        <v>23</v>
      </c>
      <c r="Z140" t="str">
        <f>IF(W139-J140+S140&lt;0,"N","T")</f>
        <v>N</v>
      </c>
      <c r="AA140">
        <f>MIN(Y140,J140)</f>
        <v>23</v>
      </c>
      <c r="AB140">
        <f t="shared" si="151"/>
        <v>9</v>
      </c>
    </row>
    <row r="141" spans="1:28" outlineLevel="2" x14ac:dyDescent="0.25">
      <c r="A141" s="5">
        <v>41887</v>
      </c>
      <c r="C141">
        <f t="shared" si="147"/>
        <v>5</v>
      </c>
      <c r="E141">
        <f t="shared" si="152"/>
        <v>126</v>
      </c>
      <c r="H141">
        <f t="shared" si="148"/>
        <v>0.21</v>
      </c>
      <c r="J141">
        <f t="shared" si="149"/>
        <v>36</v>
      </c>
      <c r="K141" s="8">
        <f t="shared" si="154"/>
        <v>21</v>
      </c>
      <c r="L141" s="8"/>
      <c r="M141" s="2">
        <f t="shared" si="155"/>
        <v>26</v>
      </c>
      <c r="N141" s="2">
        <f t="shared" si="156"/>
        <v>35</v>
      </c>
      <c r="O141" s="8">
        <f>K137</f>
        <v>23</v>
      </c>
      <c r="P141" s="8"/>
      <c r="Q141" s="2">
        <f t="shared" ref="Q141:R141" si="162">M137</f>
        <v>28</v>
      </c>
      <c r="R141" s="2">
        <f t="shared" si="162"/>
        <v>38</v>
      </c>
      <c r="S141" s="8">
        <f t="shared" ref="S141:S165" si="163">O140</f>
        <v>23</v>
      </c>
      <c r="T141" s="8"/>
      <c r="U141" s="2">
        <f t="shared" ref="U141:U165" si="164">Q140</f>
        <v>28</v>
      </c>
      <c r="V141" s="2">
        <f t="shared" ref="V141:V165" si="165">R140</f>
        <v>38</v>
      </c>
      <c r="W141" s="8" t="str">
        <f>IF(W140-J141+S141&lt;=0,"0",W140-J141+S141)</f>
        <v>0</v>
      </c>
      <c r="X141" s="8"/>
      <c r="Y141" s="2">
        <f t="shared" si="91"/>
        <v>23</v>
      </c>
      <c r="Z141" t="str">
        <f>IF(W140-J141+S141&lt;0,"N","T")</f>
        <v>N</v>
      </c>
      <c r="AA141">
        <f>MIN(Y141,J141)</f>
        <v>23</v>
      </c>
      <c r="AB141">
        <f t="shared" si="151"/>
        <v>9</v>
      </c>
    </row>
    <row r="142" spans="1:28" outlineLevel="2" x14ac:dyDescent="0.25">
      <c r="A142" s="5">
        <v>41888</v>
      </c>
      <c r="C142">
        <f t="shared" si="147"/>
        <v>6</v>
      </c>
      <c r="E142">
        <f t="shared" si="152"/>
        <v>126</v>
      </c>
      <c r="H142">
        <f t="shared" si="148"/>
        <v>0.21</v>
      </c>
      <c r="J142">
        <f t="shared" si="149"/>
        <v>100</v>
      </c>
      <c r="K142" s="8">
        <f t="shared" si="154"/>
        <v>21</v>
      </c>
      <c r="L142" s="8"/>
      <c r="M142" s="2">
        <f t="shared" si="155"/>
        <v>26</v>
      </c>
      <c r="N142" s="2">
        <f t="shared" si="156"/>
        <v>35</v>
      </c>
      <c r="O142" s="8">
        <f>K138</f>
        <v>23</v>
      </c>
      <c r="P142" s="8"/>
      <c r="Q142" s="2">
        <f t="shared" ref="Q142:R142" si="166">M138</f>
        <v>28</v>
      </c>
      <c r="R142" s="2">
        <f t="shared" si="166"/>
        <v>38</v>
      </c>
      <c r="S142" s="8">
        <f t="shared" si="163"/>
        <v>23</v>
      </c>
      <c r="T142" s="8"/>
      <c r="U142" s="2">
        <f t="shared" si="164"/>
        <v>28</v>
      </c>
      <c r="V142" s="2">
        <f t="shared" si="165"/>
        <v>38</v>
      </c>
      <c r="W142" s="8" t="str">
        <f>IF(W141-J142+S142&lt;=0,"0",W141-J142+S142)</f>
        <v>0</v>
      </c>
      <c r="X142" s="8"/>
      <c r="Y142" s="2">
        <f t="shared" ref="Y142:Y165" si="167">W141+S142</f>
        <v>23</v>
      </c>
      <c r="Z142" t="str">
        <f>IF(W141-J142+S142&lt;0,"N","T")</f>
        <v>N</v>
      </c>
      <c r="AA142">
        <f>MIN(Y142,J142)</f>
        <v>23</v>
      </c>
      <c r="AB142">
        <f t="shared" si="151"/>
        <v>9</v>
      </c>
    </row>
    <row r="143" spans="1:28" outlineLevel="2" x14ac:dyDescent="0.25">
      <c r="A143" s="5">
        <v>41889</v>
      </c>
      <c r="C143">
        <f t="shared" si="147"/>
        <v>7</v>
      </c>
      <c r="E143">
        <f t="shared" si="152"/>
        <v>126</v>
      </c>
      <c r="H143">
        <f t="shared" si="148"/>
        <v>0.21</v>
      </c>
      <c r="J143">
        <f t="shared" si="149"/>
        <v>100</v>
      </c>
      <c r="K143" s="8">
        <f t="shared" si="154"/>
        <v>21</v>
      </c>
      <c r="L143" s="8"/>
      <c r="M143" s="2">
        <f t="shared" si="155"/>
        <v>26</v>
      </c>
      <c r="N143" s="2">
        <f t="shared" si="156"/>
        <v>35</v>
      </c>
      <c r="O143" s="8">
        <f>K139</f>
        <v>23</v>
      </c>
      <c r="P143" s="8"/>
      <c r="Q143" s="2">
        <f t="shared" ref="Q143:R143" si="168">M139</f>
        <v>28</v>
      </c>
      <c r="R143" s="2">
        <f t="shared" si="168"/>
        <v>38</v>
      </c>
      <c r="S143" s="8">
        <f t="shared" si="163"/>
        <v>23</v>
      </c>
      <c r="T143" s="8"/>
      <c r="U143" s="2">
        <f t="shared" si="164"/>
        <v>28</v>
      </c>
      <c r="V143" s="2">
        <f t="shared" si="165"/>
        <v>38</v>
      </c>
      <c r="W143" s="8" t="str">
        <f>IF(W142-J143+S143&lt;=0,"0",W142-J143+S143)</f>
        <v>0</v>
      </c>
      <c r="X143" s="8"/>
      <c r="Y143" s="2">
        <f t="shared" si="167"/>
        <v>23</v>
      </c>
      <c r="Z143" t="str">
        <f>IF(W142-J143+S143&lt;0,"N","T")</f>
        <v>N</v>
      </c>
      <c r="AA143">
        <f>MIN(Y143,J143)</f>
        <v>23</v>
      </c>
      <c r="AB143">
        <f t="shared" si="151"/>
        <v>9</v>
      </c>
    </row>
    <row r="144" spans="1:28" outlineLevel="2" x14ac:dyDescent="0.25">
      <c r="A144" s="5">
        <v>41890</v>
      </c>
      <c r="C144">
        <f t="shared" si="147"/>
        <v>1</v>
      </c>
      <c r="E144">
        <f t="shared" si="152"/>
        <v>126</v>
      </c>
      <c r="H144">
        <f t="shared" si="148"/>
        <v>0.21</v>
      </c>
      <c r="J144">
        <f t="shared" si="149"/>
        <v>36</v>
      </c>
      <c r="K144" s="8">
        <f t="shared" si="154"/>
        <v>21</v>
      </c>
      <c r="L144" s="8"/>
      <c r="M144" s="2">
        <f t="shared" si="155"/>
        <v>26</v>
      </c>
      <c r="N144" s="2">
        <f t="shared" si="156"/>
        <v>35</v>
      </c>
      <c r="O144" s="8">
        <f>K140</f>
        <v>21</v>
      </c>
      <c r="P144" s="8"/>
      <c r="Q144" s="2">
        <f t="shared" ref="Q144:R144" si="169">M140</f>
        <v>26</v>
      </c>
      <c r="R144" s="2">
        <f t="shared" si="169"/>
        <v>35</v>
      </c>
      <c r="S144" s="8">
        <f t="shared" si="163"/>
        <v>23</v>
      </c>
      <c r="T144" s="8"/>
      <c r="U144" s="2">
        <f t="shared" si="164"/>
        <v>28</v>
      </c>
      <c r="V144" s="2">
        <f t="shared" si="165"/>
        <v>38</v>
      </c>
      <c r="W144" s="8" t="str">
        <f>IF(W143-J144+S144&lt;=0,"0",W143-J144+S144)</f>
        <v>0</v>
      </c>
      <c r="X144" s="8"/>
      <c r="Y144" s="2">
        <f t="shared" si="167"/>
        <v>23</v>
      </c>
      <c r="Z144" t="str">
        <f>IF(W143-J144+S144&lt;0,"N","T")</f>
        <v>N</v>
      </c>
      <c r="AA144">
        <f>MIN(Y144,J144)</f>
        <v>23</v>
      </c>
      <c r="AB144">
        <f t="shared" si="151"/>
        <v>9</v>
      </c>
    </row>
    <row r="145" spans="1:28" outlineLevel="2" x14ac:dyDescent="0.25">
      <c r="A145" s="5">
        <v>41891</v>
      </c>
      <c r="C145">
        <f t="shared" si="147"/>
        <v>2</v>
      </c>
      <c r="E145">
        <f t="shared" si="152"/>
        <v>126</v>
      </c>
      <c r="H145">
        <f t="shared" si="148"/>
        <v>0.21</v>
      </c>
      <c r="J145">
        <f t="shared" si="149"/>
        <v>36</v>
      </c>
      <c r="K145" s="8">
        <f t="shared" si="154"/>
        <v>21</v>
      </c>
      <c r="L145" s="8"/>
      <c r="M145" s="2">
        <f t="shared" si="155"/>
        <v>26</v>
      </c>
      <c r="N145" s="2">
        <f t="shared" si="156"/>
        <v>35</v>
      </c>
      <c r="O145" s="8">
        <f>K141</f>
        <v>21</v>
      </c>
      <c r="P145" s="8"/>
      <c r="Q145" s="2">
        <f t="shared" ref="Q145:R145" si="170">M141</f>
        <v>26</v>
      </c>
      <c r="R145" s="2">
        <f t="shared" si="170"/>
        <v>35</v>
      </c>
      <c r="S145" s="8">
        <f t="shared" si="163"/>
        <v>21</v>
      </c>
      <c r="T145" s="8"/>
      <c r="U145" s="2">
        <f t="shared" si="164"/>
        <v>26</v>
      </c>
      <c r="V145" s="2">
        <f t="shared" si="165"/>
        <v>35</v>
      </c>
      <c r="W145" s="8" t="str">
        <f>IF(W144-J145+S145&lt;=0,"0",W144-J145+S145)</f>
        <v>0</v>
      </c>
      <c r="X145" s="8"/>
      <c r="Y145" s="2">
        <f t="shared" si="167"/>
        <v>21</v>
      </c>
      <c r="Z145" t="str">
        <f>IF(W144-J145+S145&lt;0,"N","T")</f>
        <v>N</v>
      </c>
      <c r="AA145">
        <f>MIN(Y145,J145)</f>
        <v>21</v>
      </c>
      <c r="AB145">
        <f t="shared" si="151"/>
        <v>9</v>
      </c>
    </row>
    <row r="146" spans="1:28" outlineLevel="2" x14ac:dyDescent="0.25">
      <c r="A146" s="5">
        <v>41892</v>
      </c>
      <c r="C146">
        <f t="shared" si="147"/>
        <v>3</v>
      </c>
      <c r="E146">
        <f t="shared" si="152"/>
        <v>114</v>
      </c>
      <c r="H146">
        <f t="shared" si="148"/>
        <v>0.19</v>
      </c>
      <c r="J146">
        <f t="shared" si="149"/>
        <v>36</v>
      </c>
      <c r="K146" s="8">
        <f t="shared" si="154"/>
        <v>21</v>
      </c>
      <c r="L146" s="8"/>
      <c r="M146" s="2">
        <f t="shared" si="155"/>
        <v>26</v>
      </c>
      <c r="N146" s="2">
        <f t="shared" si="156"/>
        <v>35</v>
      </c>
      <c r="O146" s="8">
        <f>K142</f>
        <v>21</v>
      </c>
      <c r="P146" s="8"/>
      <c r="Q146" s="2">
        <f t="shared" ref="Q146:R146" si="171">M142</f>
        <v>26</v>
      </c>
      <c r="R146" s="2">
        <f t="shared" si="171"/>
        <v>35</v>
      </c>
      <c r="S146" s="8">
        <f t="shared" si="163"/>
        <v>21</v>
      </c>
      <c r="T146" s="8"/>
      <c r="U146" s="2">
        <f t="shared" si="164"/>
        <v>26</v>
      </c>
      <c r="V146" s="2">
        <f t="shared" si="165"/>
        <v>35</v>
      </c>
      <c r="W146" s="8" t="str">
        <f>IF(W145-J146+S146&lt;=0,"0",W145-J146+S146)</f>
        <v>0</v>
      </c>
      <c r="X146" s="8"/>
      <c r="Y146" s="2">
        <f t="shared" si="167"/>
        <v>21</v>
      </c>
      <c r="Z146" t="str">
        <f>IF(W145-J146+S146&lt;0,"N","T")</f>
        <v>N</v>
      </c>
      <c r="AA146">
        <f>MIN(Y146,J146)</f>
        <v>21</v>
      </c>
      <c r="AB146">
        <f t="shared" si="151"/>
        <v>9</v>
      </c>
    </row>
    <row r="147" spans="1:28" outlineLevel="2" x14ac:dyDescent="0.25">
      <c r="A147" s="5">
        <v>41893</v>
      </c>
      <c r="C147">
        <f t="shared" si="147"/>
        <v>4</v>
      </c>
      <c r="E147">
        <f t="shared" si="152"/>
        <v>114</v>
      </c>
      <c r="H147">
        <f t="shared" si="148"/>
        <v>0.19</v>
      </c>
      <c r="J147">
        <f t="shared" si="149"/>
        <v>36</v>
      </c>
      <c r="K147" s="8">
        <f t="shared" si="154"/>
        <v>19</v>
      </c>
      <c r="L147" s="8"/>
      <c r="M147" s="2">
        <f t="shared" si="155"/>
        <v>23</v>
      </c>
      <c r="N147" s="2">
        <f t="shared" si="156"/>
        <v>31</v>
      </c>
      <c r="O147" s="8">
        <f>K143</f>
        <v>21</v>
      </c>
      <c r="P147" s="8"/>
      <c r="Q147" s="2">
        <f t="shared" ref="Q147:R147" si="172">M143</f>
        <v>26</v>
      </c>
      <c r="R147" s="2">
        <f t="shared" si="172"/>
        <v>35</v>
      </c>
      <c r="S147" s="8">
        <f t="shared" si="163"/>
        <v>21</v>
      </c>
      <c r="T147" s="8"/>
      <c r="U147" s="2">
        <f t="shared" si="164"/>
        <v>26</v>
      </c>
      <c r="V147" s="2">
        <f t="shared" si="165"/>
        <v>35</v>
      </c>
      <c r="W147" s="8" t="str">
        <f>IF(W146-J147+S147&lt;=0,"0",W146-J147+S147)</f>
        <v>0</v>
      </c>
      <c r="X147" s="8"/>
      <c r="Y147" s="2">
        <f t="shared" si="167"/>
        <v>21</v>
      </c>
      <c r="Z147" t="str">
        <f>IF(W146-J147+S147&lt;0,"N","T")</f>
        <v>N</v>
      </c>
      <c r="AA147">
        <f>MIN(Y147,J147)</f>
        <v>21</v>
      </c>
      <c r="AB147">
        <f t="shared" si="151"/>
        <v>9</v>
      </c>
    </row>
    <row r="148" spans="1:28" outlineLevel="2" x14ac:dyDescent="0.25">
      <c r="A148" s="5">
        <v>41894</v>
      </c>
      <c r="C148">
        <f t="shared" si="147"/>
        <v>5</v>
      </c>
      <c r="E148">
        <f t="shared" si="152"/>
        <v>114</v>
      </c>
      <c r="H148">
        <f t="shared" si="148"/>
        <v>0.19</v>
      </c>
      <c r="J148">
        <f t="shared" si="149"/>
        <v>36</v>
      </c>
      <c r="K148" s="8">
        <f t="shared" si="154"/>
        <v>19</v>
      </c>
      <c r="L148" s="8"/>
      <c r="M148" s="2">
        <f t="shared" si="155"/>
        <v>23</v>
      </c>
      <c r="N148" s="2">
        <f t="shared" si="156"/>
        <v>31</v>
      </c>
      <c r="O148" s="8">
        <f>K144</f>
        <v>21</v>
      </c>
      <c r="P148" s="8"/>
      <c r="Q148" s="2">
        <f t="shared" ref="Q148:R148" si="173">M144</f>
        <v>26</v>
      </c>
      <c r="R148" s="2">
        <f t="shared" si="173"/>
        <v>35</v>
      </c>
      <c r="S148" s="8">
        <f t="shared" si="163"/>
        <v>21</v>
      </c>
      <c r="T148" s="8"/>
      <c r="U148" s="2">
        <f t="shared" si="164"/>
        <v>26</v>
      </c>
      <c r="V148" s="2">
        <f t="shared" si="165"/>
        <v>35</v>
      </c>
      <c r="W148" s="8" t="str">
        <f>IF(W147-J148+S148&lt;=0,"0",W147-J148+S148)</f>
        <v>0</v>
      </c>
      <c r="X148" s="8"/>
      <c r="Y148" s="2">
        <f t="shared" si="167"/>
        <v>21</v>
      </c>
      <c r="Z148" t="str">
        <f>IF(W147-J148+S148&lt;0,"N","T")</f>
        <v>N</v>
      </c>
      <c r="AA148">
        <f>MIN(Y148,J148)</f>
        <v>21</v>
      </c>
      <c r="AB148">
        <f t="shared" si="151"/>
        <v>9</v>
      </c>
    </row>
    <row r="149" spans="1:28" outlineLevel="2" x14ac:dyDescent="0.25">
      <c r="A149" s="5">
        <v>41895</v>
      </c>
      <c r="C149">
        <f t="shared" si="147"/>
        <v>6</v>
      </c>
      <c r="E149">
        <f t="shared" si="152"/>
        <v>114</v>
      </c>
      <c r="H149">
        <f t="shared" si="148"/>
        <v>0.19</v>
      </c>
      <c r="J149">
        <f t="shared" si="149"/>
        <v>100</v>
      </c>
      <c r="K149" s="8">
        <f t="shared" si="154"/>
        <v>19</v>
      </c>
      <c r="L149" s="8"/>
      <c r="M149" s="2">
        <f t="shared" si="155"/>
        <v>23</v>
      </c>
      <c r="N149" s="2">
        <f t="shared" si="156"/>
        <v>31</v>
      </c>
      <c r="O149" s="8">
        <f>K145</f>
        <v>21</v>
      </c>
      <c r="P149" s="8"/>
      <c r="Q149" s="2">
        <f t="shared" ref="Q149:R149" si="174">M145</f>
        <v>26</v>
      </c>
      <c r="R149" s="2">
        <f t="shared" si="174"/>
        <v>35</v>
      </c>
      <c r="S149" s="8">
        <f t="shared" si="163"/>
        <v>21</v>
      </c>
      <c r="T149" s="8"/>
      <c r="U149" s="2">
        <f t="shared" si="164"/>
        <v>26</v>
      </c>
      <c r="V149" s="2">
        <f t="shared" si="165"/>
        <v>35</v>
      </c>
      <c r="W149" s="8" t="str">
        <f>IF(W148-J149+S149&lt;=0,"0",W148-J149+S149)</f>
        <v>0</v>
      </c>
      <c r="X149" s="8"/>
      <c r="Y149" s="2">
        <f t="shared" si="167"/>
        <v>21</v>
      </c>
      <c r="Z149" t="str">
        <f>IF(W148-J149+S149&lt;0,"N","T")</f>
        <v>N</v>
      </c>
      <c r="AA149">
        <f>MIN(Y149,J149)</f>
        <v>21</v>
      </c>
      <c r="AB149">
        <f t="shared" si="151"/>
        <v>9</v>
      </c>
    </row>
    <row r="150" spans="1:28" outlineLevel="2" x14ac:dyDescent="0.25">
      <c r="A150" s="5">
        <v>41896</v>
      </c>
      <c r="C150">
        <f t="shared" si="147"/>
        <v>7</v>
      </c>
      <c r="E150">
        <f t="shared" si="152"/>
        <v>114</v>
      </c>
      <c r="H150">
        <f t="shared" si="148"/>
        <v>0.19</v>
      </c>
      <c r="J150">
        <f t="shared" si="149"/>
        <v>100</v>
      </c>
      <c r="K150" s="8">
        <f t="shared" si="154"/>
        <v>19</v>
      </c>
      <c r="L150" s="8"/>
      <c r="M150" s="2">
        <f t="shared" si="155"/>
        <v>23</v>
      </c>
      <c r="N150" s="2">
        <f t="shared" si="156"/>
        <v>31</v>
      </c>
      <c r="O150" s="8">
        <f>K146</f>
        <v>21</v>
      </c>
      <c r="P150" s="8"/>
      <c r="Q150" s="2">
        <f t="shared" ref="Q150:R150" si="175">M146</f>
        <v>26</v>
      </c>
      <c r="R150" s="2">
        <f t="shared" si="175"/>
        <v>35</v>
      </c>
      <c r="S150" s="8">
        <f t="shared" si="163"/>
        <v>21</v>
      </c>
      <c r="T150" s="8"/>
      <c r="U150" s="2">
        <f t="shared" si="164"/>
        <v>26</v>
      </c>
      <c r="V150" s="2">
        <f t="shared" si="165"/>
        <v>35</v>
      </c>
      <c r="W150" s="8" t="str">
        <f>IF(W149-J150+S150&lt;=0,"0",W149-J150+S150)</f>
        <v>0</v>
      </c>
      <c r="X150" s="8"/>
      <c r="Y150" s="2">
        <f t="shared" si="167"/>
        <v>21</v>
      </c>
      <c r="Z150" t="str">
        <f>IF(W149-J150+S150&lt;0,"N","T")</f>
        <v>N</v>
      </c>
      <c r="AA150">
        <f>MIN(Y150,J150)</f>
        <v>21</v>
      </c>
      <c r="AB150">
        <f t="shared" si="151"/>
        <v>9</v>
      </c>
    </row>
    <row r="151" spans="1:28" outlineLevel="2" x14ac:dyDescent="0.25">
      <c r="A151" s="5">
        <v>41897</v>
      </c>
      <c r="C151">
        <f t="shared" si="147"/>
        <v>1</v>
      </c>
      <c r="E151">
        <f t="shared" si="152"/>
        <v>114</v>
      </c>
      <c r="H151">
        <f t="shared" si="148"/>
        <v>0.19</v>
      </c>
      <c r="J151">
        <f t="shared" si="149"/>
        <v>36</v>
      </c>
      <c r="K151" s="8">
        <f t="shared" si="154"/>
        <v>19</v>
      </c>
      <c r="L151" s="8"/>
      <c r="M151" s="2">
        <f t="shared" si="155"/>
        <v>23</v>
      </c>
      <c r="N151" s="2">
        <f t="shared" si="156"/>
        <v>31</v>
      </c>
      <c r="O151" s="8">
        <f>K147</f>
        <v>19</v>
      </c>
      <c r="P151" s="8"/>
      <c r="Q151" s="2">
        <f t="shared" ref="Q151:R151" si="176">M147</f>
        <v>23</v>
      </c>
      <c r="R151" s="2">
        <f t="shared" si="176"/>
        <v>31</v>
      </c>
      <c r="S151" s="8">
        <f t="shared" si="163"/>
        <v>21</v>
      </c>
      <c r="T151" s="8"/>
      <c r="U151" s="2">
        <f t="shared" si="164"/>
        <v>26</v>
      </c>
      <c r="V151" s="2">
        <f t="shared" si="165"/>
        <v>35</v>
      </c>
      <c r="W151" s="8" t="str">
        <f>IF(W150-J151+S151&lt;=0,"0",W150-J151+S151)</f>
        <v>0</v>
      </c>
      <c r="X151" s="8"/>
      <c r="Y151" s="2">
        <f t="shared" si="167"/>
        <v>21</v>
      </c>
      <c r="Z151" t="str">
        <f>IF(W150-J151+S151&lt;0,"N","T")</f>
        <v>N</v>
      </c>
      <c r="AA151">
        <f>MIN(Y151,J151)</f>
        <v>21</v>
      </c>
      <c r="AB151">
        <f t="shared" si="151"/>
        <v>9</v>
      </c>
    </row>
    <row r="152" spans="1:28" outlineLevel="2" x14ac:dyDescent="0.25">
      <c r="A152" s="5">
        <v>41898</v>
      </c>
      <c r="C152">
        <f t="shared" si="147"/>
        <v>2</v>
      </c>
      <c r="E152">
        <f t="shared" si="152"/>
        <v>114</v>
      </c>
      <c r="H152">
        <f t="shared" si="148"/>
        <v>0.19</v>
      </c>
      <c r="J152">
        <f t="shared" si="149"/>
        <v>36</v>
      </c>
      <c r="K152" s="8">
        <f t="shared" si="154"/>
        <v>19</v>
      </c>
      <c r="L152" s="8"/>
      <c r="M152" s="2">
        <f t="shared" si="155"/>
        <v>23</v>
      </c>
      <c r="N152" s="2">
        <f t="shared" si="156"/>
        <v>31</v>
      </c>
      <c r="O152" s="8">
        <f>K148</f>
        <v>19</v>
      </c>
      <c r="P152" s="8"/>
      <c r="Q152" s="2">
        <f t="shared" ref="Q152:R152" si="177">M148</f>
        <v>23</v>
      </c>
      <c r="R152" s="2">
        <f t="shared" si="177"/>
        <v>31</v>
      </c>
      <c r="S152" s="8">
        <f t="shared" si="163"/>
        <v>19</v>
      </c>
      <c r="T152" s="8"/>
      <c r="U152" s="2">
        <f t="shared" si="164"/>
        <v>23</v>
      </c>
      <c r="V152" s="2">
        <f t="shared" si="165"/>
        <v>31</v>
      </c>
      <c r="W152" s="8" t="str">
        <f>IF(W151-J152+S152&lt;=0,"0",W151-J152+S152)</f>
        <v>0</v>
      </c>
      <c r="X152" s="8"/>
      <c r="Y152" s="2">
        <f t="shared" si="167"/>
        <v>19</v>
      </c>
      <c r="Z152" t="str">
        <f>IF(W151-J152+S152&lt;0,"N","T")</f>
        <v>N</v>
      </c>
      <c r="AA152">
        <f>MIN(Y152,J152)</f>
        <v>19</v>
      </c>
      <c r="AB152">
        <f t="shared" si="151"/>
        <v>9</v>
      </c>
    </row>
    <row r="153" spans="1:28" outlineLevel="2" x14ac:dyDescent="0.25">
      <c r="A153" s="5">
        <v>41899</v>
      </c>
      <c r="C153">
        <f t="shared" si="147"/>
        <v>3</v>
      </c>
      <c r="E153">
        <f t="shared" si="152"/>
        <v>102.00000000000001</v>
      </c>
      <c r="H153">
        <f t="shared" si="148"/>
        <v>0.17</v>
      </c>
      <c r="J153">
        <f t="shared" si="149"/>
        <v>36</v>
      </c>
      <c r="K153" s="8">
        <f t="shared" si="154"/>
        <v>19</v>
      </c>
      <c r="L153" s="8"/>
      <c r="M153" s="2">
        <f t="shared" si="155"/>
        <v>23</v>
      </c>
      <c r="N153" s="2">
        <f t="shared" si="156"/>
        <v>31</v>
      </c>
      <c r="O153" s="8">
        <f>K149</f>
        <v>19</v>
      </c>
      <c r="P153" s="8"/>
      <c r="Q153" s="2">
        <f t="shared" ref="Q153:R153" si="178">M149</f>
        <v>23</v>
      </c>
      <c r="R153" s="2">
        <f t="shared" si="178"/>
        <v>31</v>
      </c>
      <c r="S153" s="8">
        <f t="shared" si="163"/>
        <v>19</v>
      </c>
      <c r="T153" s="8"/>
      <c r="U153" s="2">
        <f t="shared" si="164"/>
        <v>23</v>
      </c>
      <c r="V153" s="2">
        <f t="shared" si="165"/>
        <v>31</v>
      </c>
      <c r="W153" s="8" t="str">
        <f>IF(W152-J153+S153&lt;=0,"0",W152-J153+S153)</f>
        <v>0</v>
      </c>
      <c r="X153" s="8"/>
      <c r="Y153" s="2">
        <f t="shared" si="167"/>
        <v>19</v>
      </c>
      <c r="Z153" t="str">
        <f>IF(W152-J153+S153&lt;0,"N","T")</f>
        <v>N</v>
      </c>
      <c r="AA153">
        <f>MIN(Y153,J153)</f>
        <v>19</v>
      </c>
      <c r="AB153">
        <f t="shared" si="151"/>
        <v>9</v>
      </c>
    </row>
    <row r="154" spans="1:28" outlineLevel="2" x14ac:dyDescent="0.25">
      <c r="A154" s="5">
        <v>41900</v>
      </c>
      <c r="C154">
        <f t="shared" si="147"/>
        <v>4</v>
      </c>
      <c r="E154">
        <f t="shared" si="152"/>
        <v>102.00000000000001</v>
      </c>
      <c r="H154">
        <f t="shared" si="148"/>
        <v>0.17</v>
      </c>
      <c r="J154">
        <f t="shared" si="149"/>
        <v>36</v>
      </c>
      <c r="K154" s="8">
        <f t="shared" si="154"/>
        <v>17</v>
      </c>
      <c r="L154" s="8"/>
      <c r="M154" s="2">
        <f t="shared" si="155"/>
        <v>21</v>
      </c>
      <c r="N154" s="2">
        <f t="shared" si="156"/>
        <v>28</v>
      </c>
      <c r="O154" s="8">
        <f>K150</f>
        <v>19</v>
      </c>
      <c r="P154" s="8"/>
      <c r="Q154" s="2">
        <f t="shared" ref="Q154:R154" si="179">M150</f>
        <v>23</v>
      </c>
      <c r="R154" s="2">
        <f t="shared" si="179"/>
        <v>31</v>
      </c>
      <c r="S154" s="8">
        <f t="shared" si="163"/>
        <v>19</v>
      </c>
      <c r="T154" s="8"/>
      <c r="U154" s="2">
        <f t="shared" si="164"/>
        <v>23</v>
      </c>
      <c r="V154" s="2">
        <f t="shared" si="165"/>
        <v>31</v>
      </c>
      <c r="W154" s="8" t="str">
        <f>IF(W153-J154+S154&lt;=0,"0",W153-J154+S154)</f>
        <v>0</v>
      </c>
      <c r="X154" s="8"/>
      <c r="Y154" s="2">
        <f t="shared" si="167"/>
        <v>19</v>
      </c>
      <c r="Z154" t="str">
        <f>IF(W153-J154+S154&lt;0,"N","T")</f>
        <v>N</v>
      </c>
      <c r="AA154">
        <f>MIN(Y154,J154)</f>
        <v>19</v>
      </c>
      <c r="AB154">
        <f t="shared" si="151"/>
        <v>9</v>
      </c>
    </row>
    <row r="155" spans="1:28" outlineLevel="2" x14ac:dyDescent="0.25">
      <c r="A155" s="5">
        <v>41901</v>
      </c>
      <c r="C155">
        <f t="shared" si="147"/>
        <v>5</v>
      </c>
      <c r="E155">
        <f t="shared" si="152"/>
        <v>102.00000000000001</v>
      </c>
      <c r="H155">
        <f t="shared" si="148"/>
        <v>0.17</v>
      </c>
      <c r="J155">
        <f t="shared" si="149"/>
        <v>36</v>
      </c>
      <c r="K155" s="8">
        <f t="shared" si="154"/>
        <v>17</v>
      </c>
      <c r="L155" s="8"/>
      <c r="M155" s="2">
        <f t="shared" si="155"/>
        <v>21</v>
      </c>
      <c r="N155" s="2">
        <f t="shared" si="156"/>
        <v>28</v>
      </c>
      <c r="O155" s="8">
        <f>K151</f>
        <v>19</v>
      </c>
      <c r="P155" s="8"/>
      <c r="Q155" s="2">
        <f t="shared" ref="Q155:R155" si="180">M151</f>
        <v>23</v>
      </c>
      <c r="R155" s="2">
        <f t="shared" si="180"/>
        <v>31</v>
      </c>
      <c r="S155" s="8">
        <f t="shared" si="163"/>
        <v>19</v>
      </c>
      <c r="T155" s="8"/>
      <c r="U155" s="2">
        <f t="shared" si="164"/>
        <v>23</v>
      </c>
      <c r="V155" s="2">
        <f t="shared" si="165"/>
        <v>31</v>
      </c>
      <c r="W155" s="8" t="str">
        <f>IF(W154-J155+S155&lt;=0,"0",W154-J155+S155)</f>
        <v>0</v>
      </c>
      <c r="X155" s="8"/>
      <c r="Y155" s="2">
        <f t="shared" si="167"/>
        <v>19</v>
      </c>
      <c r="Z155" t="str">
        <f>IF(W154-J155+S155&lt;0,"N","T")</f>
        <v>N</v>
      </c>
      <c r="AA155">
        <f>MIN(Y155,J155)</f>
        <v>19</v>
      </c>
      <c r="AB155">
        <f t="shared" si="151"/>
        <v>9</v>
      </c>
    </row>
    <row r="156" spans="1:28" outlineLevel="2" x14ac:dyDescent="0.25">
      <c r="A156" s="5">
        <v>41902</v>
      </c>
      <c r="C156">
        <f t="shared" si="147"/>
        <v>6</v>
      </c>
      <c r="E156">
        <f t="shared" si="152"/>
        <v>102.00000000000001</v>
      </c>
      <c r="H156">
        <f t="shared" si="148"/>
        <v>0.17</v>
      </c>
      <c r="J156">
        <f t="shared" si="149"/>
        <v>100</v>
      </c>
      <c r="K156" s="8">
        <f t="shared" si="154"/>
        <v>17</v>
      </c>
      <c r="L156" s="8"/>
      <c r="M156" s="2">
        <f t="shared" si="155"/>
        <v>21</v>
      </c>
      <c r="N156" s="2">
        <f t="shared" si="156"/>
        <v>28</v>
      </c>
      <c r="O156" s="8">
        <f>K152</f>
        <v>19</v>
      </c>
      <c r="P156" s="8"/>
      <c r="Q156" s="2">
        <f t="shared" ref="Q156:R156" si="181">M152</f>
        <v>23</v>
      </c>
      <c r="R156" s="2">
        <f t="shared" si="181"/>
        <v>31</v>
      </c>
      <c r="S156" s="8">
        <f t="shared" si="163"/>
        <v>19</v>
      </c>
      <c r="T156" s="8"/>
      <c r="U156" s="2">
        <f t="shared" si="164"/>
        <v>23</v>
      </c>
      <c r="V156" s="2">
        <f t="shared" si="165"/>
        <v>31</v>
      </c>
      <c r="W156" s="8" t="str">
        <f>IF(W155-J156+S156&lt;=0,"0",W155-J156+S156)</f>
        <v>0</v>
      </c>
      <c r="X156" s="8"/>
      <c r="Y156" s="2">
        <f t="shared" si="167"/>
        <v>19</v>
      </c>
      <c r="Z156" t="str">
        <f>IF(W155-J156+S156&lt;0,"N","T")</f>
        <v>N</v>
      </c>
      <c r="AA156">
        <f>MIN(Y156,J156)</f>
        <v>19</v>
      </c>
      <c r="AB156">
        <f t="shared" si="151"/>
        <v>9</v>
      </c>
    </row>
    <row r="157" spans="1:28" outlineLevel="2" x14ac:dyDescent="0.25">
      <c r="A157" s="5">
        <v>41903</v>
      </c>
      <c r="C157">
        <f t="shared" si="147"/>
        <v>7</v>
      </c>
      <c r="E157">
        <f t="shared" si="152"/>
        <v>102.00000000000001</v>
      </c>
      <c r="H157">
        <f t="shared" si="148"/>
        <v>0.17</v>
      </c>
      <c r="J157">
        <f t="shared" si="149"/>
        <v>100</v>
      </c>
      <c r="K157" s="8">
        <f t="shared" si="154"/>
        <v>17</v>
      </c>
      <c r="L157" s="8"/>
      <c r="M157" s="2">
        <f t="shared" si="155"/>
        <v>21</v>
      </c>
      <c r="N157" s="2">
        <f t="shared" si="156"/>
        <v>28</v>
      </c>
      <c r="O157" s="8">
        <f>K153</f>
        <v>19</v>
      </c>
      <c r="P157" s="8"/>
      <c r="Q157" s="2">
        <f t="shared" ref="Q157:R157" si="182">M153</f>
        <v>23</v>
      </c>
      <c r="R157" s="2">
        <f t="shared" si="182"/>
        <v>31</v>
      </c>
      <c r="S157" s="8">
        <f t="shared" si="163"/>
        <v>19</v>
      </c>
      <c r="T157" s="8"/>
      <c r="U157" s="2">
        <f t="shared" si="164"/>
        <v>23</v>
      </c>
      <c r="V157" s="2">
        <f t="shared" si="165"/>
        <v>31</v>
      </c>
      <c r="W157" s="8" t="str">
        <f>IF(W156-J157+S157&lt;=0,"0",W156-J157+S157)</f>
        <v>0</v>
      </c>
      <c r="X157" s="8"/>
      <c r="Y157" s="2">
        <f t="shared" si="167"/>
        <v>19</v>
      </c>
      <c r="Z157" t="str">
        <f>IF(W156-J157+S157&lt;0,"N","T")</f>
        <v>N</v>
      </c>
      <c r="AA157">
        <f>MIN(Y157,J157)</f>
        <v>19</v>
      </c>
      <c r="AB157">
        <f t="shared" si="151"/>
        <v>9</v>
      </c>
    </row>
    <row r="158" spans="1:28" outlineLevel="2" x14ac:dyDescent="0.25">
      <c r="A158" s="5">
        <v>41904</v>
      </c>
      <c r="C158">
        <f t="shared" si="147"/>
        <v>1</v>
      </c>
      <c r="E158">
        <f t="shared" si="152"/>
        <v>102.00000000000001</v>
      </c>
      <c r="H158">
        <f t="shared" si="148"/>
        <v>0.17</v>
      </c>
      <c r="J158">
        <f t="shared" si="149"/>
        <v>36</v>
      </c>
      <c r="K158" s="8">
        <f t="shared" si="154"/>
        <v>17</v>
      </c>
      <c r="L158" s="8"/>
      <c r="M158" s="2">
        <f t="shared" si="155"/>
        <v>21</v>
      </c>
      <c r="N158" s="2">
        <f t="shared" si="156"/>
        <v>28</v>
      </c>
      <c r="O158" s="8">
        <f>K154</f>
        <v>17</v>
      </c>
      <c r="P158" s="8"/>
      <c r="Q158" s="2">
        <f t="shared" ref="Q158:R158" si="183">M154</f>
        <v>21</v>
      </c>
      <c r="R158" s="2">
        <f t="shared" si="183"/>
        <v>28</v>
      </c>
      <c r="S158" s="8">
        <f t="shared" si="163"/>
        <v>19</v>
      </c>
      <c r="T158" s="8"/>
      <c r="U158" s="2">
        <f t="shared" si="164"/>
        <v>23</v>
      </c>
      <c r="V158" s="2">
        <f t="shared" si="165"/>
        <v>31</v>
      </c>
      <c r="W158" s="8" t="str">
        <f>IF(W157-J158+S158&lt;=0,"0",W157-J158+S158)</f>
        <v>0</v>
      </c>
      <c r="X158" s="8"/>
      <c r="Y158" s="2">
        <f t="shared" si="167"/>
        <v>19</v>
      </c>
      <c r="Z158" t="str">
        <f>IF(W157-J158+S158&lt;0,"N","T")</f>
        <v>N</v>
      </c>
      <c r="AA158">
        <f>MIN(Y158,J158)</f>
        <v>19</v>
      </c>
      <c r="AB158">
        <f t="shared" si="151"/>
        <v>9</v>
      </c>
    </row>
    <row r="159" spans="1:28" outlineLevel="2" x14ac:dyDescent="0.25">
      <c r="A159" s="5">
        <v>41905</v>
      </c>
      <c r="C159">
        <f t="shared" si="147"/>
        <v>2</v>
      </c>
      <c r="E159">
        <f t="shared" si="152"/>
        <v>102.00000000000001</v>
      </c>
      <c r="H159">
        <f t="shared" si="148"/>
        <v>0.17</v>
      </c>
      <c r="J159">
        <f t="shared" si="149"/>
        <v>36</v>
      </c>
      <c r="K159" s="8">
        <f t="shared" si="154"/>
        <v>17</v>
      </c>
      <c r="L159" s="8"/>
      <c r="M159" s="2">
        <f t="shared" si="155"/>
        <v>21</v>
      </c>
      <c r="N159" s="2">
        <f t="shared" si="156"/>
        <v>28</v>
      </c>
      <c r="O159" s="8">
        <f>K155</f>
        <v>17</v>
      </c>
      <c r="P159" s="8"/>
      <c r="Q159" s="2">
        <f t="shared" ref="Q159:R159" si="184">M155</f>
        <v>21</v>
      </c>
      <c r="R159" s="2">
        <f t="shared" si="184"/>
        <v>28</v>
      </c>
      <c r="S159" s="8">
        <f t="shared" si="163"/>
        <v>17</v>
      </c>
      <c r="T159" s="8"/>
      <c r="U159" s="2">
        <f t="shared" si="164"/>
        <v>21</v>
      </c>
      <c r="V159" s="2">
        <f t="shared" si="165"/>
        <v>28</v>
      </c>
      <c r="W159" s="8" t="str">
        <f>IF(W158-J159+S159&lt;=0,"0",W158-J159+S159)</f>
        <v>0</v>
      </c>
      <c r="X159" s="8"/>
      <c r="Y159" s="2">
        <f t="shared" si="167"/>
        <v>17</v>
      </c>
      <c r="Z159" t="str">
        <f>IF(W158-J159+S159&lt;0,"N","T")</f>
        <v>N</v>
      </c>
      <c r="AA159">
        <f>MIN(Y159,J159)</f>
        <v>17</v>
      </c>
      <c r="AB159">
        <f t="shared" si="151"/>
        <v>9</v>
      </c>
    </row>
    <row r="160" spans="1:28" outlineLevel="2" x14ac:dyDescent="0.25">
      <c r="A160" s="5">
        <v>41906</v>
      </c>
      <c r="C160">
        <f t="shared" si="147"/>
        <v>3</v>
      </c>
      <c r="E160">
        <f t="shared" si="152"/>
        <v>90</v>
      </c>
      <c r="H160">
        <f t="shared" si="148"/>
        <v>0.15</v>
      </c>
      <c r="J160">
        <f t="shared" si="149"/>
        <v>36</v>
      </c>
      <c r="K160" s="8">
        <f t="shared" si="154"/>
        <v>17</v>
      </c>
      <c r="L160" s="8"/>
      <c r="M160" s="2">
        <f t="shared" si="155"/>
        <v>21</v>
      </c>
      <c r="N160" s="2">
        <f t="shared" si="156"/>
        <v>28</v>
      </c>
      <c r="O160" s="8">
        <f>K156</f>
        <v>17</v>
      </c>
      <c r="P160" s="8"/>
      <c r="Q160" s="2">
        <f t="shared" ref="Q160:R160" si="185">M156</f>
        <v>21</v>
      </c>
      <c r="R160" s="2">
        <f t="shared" si="185"/>
        <v>28</v>
      </c>
      <c r="S160" s="8">
        <f t="shared" si="163"/>
        <v>17</v>
      </c>
      <c r="T160" s="8"/>
      <c r="U160" s="2">
        <f t="shared" si="164"/>
        <v>21</v>
      </c>
      <c r="V160" s="2">
        <f t="shared" si="165"/>
        <v>28</v>
      </c>
      <c r="W160" s="8" t="str">
        <f>IF(W159-J160+S160&lt;=0,"0",W159-J160+S160)</f>
        <v>0</v>
      </c>
      <c r="X160" s="8"/>
      <c r="Y160" s="2">
        <f t="shared" si="167"/>
        <v>17</v>
      </c>
      <c r="Z160" t="str">
        <f>IF(W159-J160+S160&lt;0,"N","T")</f>
        <v>N</v>
      </c>
      <c r="AA160">
        <f>MIN(Y160,J160)</f>
        <v>17</v>
      </c>
      <c r="AB160">
        <f t="shared" si="151"/>
        <v>9</v>
      </c>
    </row>
    <row r="161" spans="1:28" outlineLevel="2" x14ac:dyDescent="0.25">
      <c r="A161" s="5">
        <v>41907</v>
      </c>
      <c r="C161">
        <f t="shared" si="147"/>
        <v>4</v>
      </c>
      <c r="E161">
        <f t="shared" si="152"/>
        <v>90</v>
      </c>
      <c r="H161">
        <f t="shared" si="148"/>
        <v>0.15</v>
      </c>
      <c r="J161">
        <f t="shared" si="149"/>
        <v>36</v>
      </c>
      <c r="K161" s="8">
        <f t="shared" si="154"/>
        <v>15</v>
      </c>
      <c r="L161" s="8"/>
      <c r="M161" s="2">
        <f t="shared" si="155"/>
        <v>18</v>
      </c>
      <c r="N161" s="2">
        <f t="shared" si="156"/>
        <v>25</v>
      </c>
      <c r="O161" s="8">
        <f>K157</f>
        <v>17</v>
      </c>
      <c r="P161" s="8"/>
      <c r="Q161" s="2">
        <f t="shared" ref="Q161:R161" si="186">M157</f>
        <v>21</v>
      </c>
      <c r="R161" s="2">
        <f t="shared" si="186"/>
        <v>28</v>
      </c>
      <c r="S161" s="8">
        <f t="shared" si="163"/>
        <v>17</v>
      </c>
      <c r="T161" s="8"/>
      <c r="U161" s="2">
        <f t="shared" si="164"/>
        <v>21</v>
      </c>
      <c r="V161" s="2">
        <f t="shared" si="165"/>
        <v>28</v>
      </c>
      <c r="W161" s="8" t="str">
        <f>IF(W160-J161+S161&lt;=0,"0",W160-J161+S161)</f>
        <v>0</v>
      </c>
      <c r="X161" s="8"/>
      <c r="Y161" s="2">
        <f t="shared" si="167"/>
        <v>17</v>
      </c>
      <c r="Z161" t="str">
        <f>IF(W160-J161+S161&lt;0,"N","T")</f>
        <v>N</v>
      </c>
      <c r="AA161">
        <f>MIN(Y161,J161)</f>
        <v>17</v>
      </c>
      <c r="AB161">
        <f t="shared" si="151"/>
        <v>9</v>
      </c>
    </row>
    <row r="162" spans="1:28" outlineLevel="2" x14ac:dyDescent="0.25">
      <c r="A162" s="5">
        <v>41908</v>
      </c>
      <c r="C162">
        <f t="shared" si="147"/>
        <v>5</v>
      </c>
      <c r="E162">
        <f t="shared" si="152"/>
        <v>90</v>
      </c>
      <c r="H162">
        <f t="shared" si="148"/>
        <v>0.15</v>
      </c>
      <c r="J162">
        <f t="shared" si="149"/>
        <v>36</v>
      </c>
      <c r="K162" s="8">
        <f t="shared" si="154"/>
        <v>15</v>
      </c>
      <c r="L162" s="8"/>
      <c r="M162" s="2">
        <f t="shared" si="155"/>
        <v>18</v>
      </c>
      <c r="N162" s="2">
        <f t="shared" si="156"/>
        <v>25</v>
      </c>
      <c r="O162" s="8">
        <f>K158</f>
        <v>17</v>
      </c>
      <c r="P162" s="8"/>
      <c r="Q162" s="2">
        <f t="shared" ref="Q162:R162" si="187">M158</f>
        <v>21</v>
      </c>
      <c r="R162" s="2">
        <f t="shared" si="187"/>
        <v>28</v>
      </c>
      <c r="S162" s="8">
        <f t="shared" si="163"/>
        <v>17</v>
      </c>
      <c r="T162" s="8"/>
      <c r="U162" s="2">
        <f t="shared" si="164"/>
        <v>21</v>
      </c>
      <c r="V162" s="2">
        <f t="shared" si="165"/>
        <v>28</v>
      </c>
      <c r="W162" s="8" t="str">
        <f>IF(W161-J162+S162&lt;=0,"0",W161-J162+S162)</f>
        <v>0</v>
      </c>
      <c r="X162" s="8"/>
      <c r="Y162" s="2">
        <f t="shared" si="167"/>
        <v>17</v>
      </c>
      <c r="Z162" t="str">
        <f>IF(W161-J162+S162&lt;0,"N","T")</f>
        <v>N</v>
      </c>
      <c r="AA162">
        <f>MIN(Y162,J162)</f>
        <v>17</v>
      </c>
      <c r="AB162">
        <f t="shared" si="151"/>
        <v>9</v>
      </c>
    </row>
    <row r="163" spans="1:28" outlineLevel="2" x14ac:dyDescent="0.25">
      <c r="A163" s="5">
        <v>41909</v>
      </c>
      <c r="C163">
        <f t="shared" si="147"/>
        <v>6</v>
      </c>
      <c r="E163">
        <f t="shared" si="152"/>
        <v>90</v>
      </c>
      <c r="H163">
        <f t="shared" si="148"/>
        <v>0.15</v>
      </c>
      <c r="J163">
        <f t="shared" si="149"/>
        <v>100</v>
      </c>
      <c r="K163" s="8">
        <f t="shared" si="154"/>
        <v>15</v>
      </c>
      <c r="L163" s="8"/>
      <c r="M163" s="2">
        <f t="shared" si="155"/>
        <v>18</v>
      </c>
      <c r="N163" s="2">
        <f t="shared" si="156"/>
        <v>25</v>
      </c>
      <c r="O163" s="8">
        <f>K159</f>
        <v>17</v>
      </c>
      <c r="P163" s="8"/>
      <c r="Q163" s="2">
        <f t="shared" ref="Q163:R163" si="188">M159</f>
        <v>21</v>
      </c>
      <c r="R163" s="2">
        <f t="shared" si="188"/>
        <v>28</v>
      </c>
      <c r="S163" s="8">
        <f t="shared" si="163"/>
        <v>17</v>
      </c>
      <c r="T163" s="8"/>
      <c r="U163" s="2">
        <f t="shared" si="164"/>
        <v>21</v>
      </c>
      <c r="V163" s="2">
        <f t="shared" si="165"/>
        <v>28</v>
      </c>
      <c r="W163" s="8" t="str">
        <f>IF(W162-J163+S163&lt;=0,"0",W162-J163+S163)</f>
        <v>0</v>
      </c>
      <c r="X163" s="8"/>
      <c r="Y163" s="2">
        <f t="shared" si="167"/>
        <v>17</v>
      </c>
      <c r="Z163" t="str">
        <f>IF(W162-J163+S163&lt;0,"N","T")</f>
        <v>N</v>
      </c>
      <c r="AA163">
        <f>MIN(Y163,J163)</f>
        <v>17</v>
      </c>
      <c r="AB163">
        <f t="shared" si="151"/>
        <v>9</v>
      </c>
    </row>
    <row r="164" spans="1:28" outlineLevel="2" x14ac:dyDescent="0.25">
      <c r="A164" s="5">
        <v>41910</v>
      </c>
      <c r="C164">
        <f t="shared" si="147"/>
        <v>7</v>
      </c>
      <c r="E164">
        <f t="shared" si="152"/>
        <v>90</v>
      </c>
      <c r="H164">
        <f t="shared" si="148"/>
        <v>0.15</v>
      </c>
      <c r="J164">
        <f t="shared" si="149"/>
        <v>100</v>
      </c>
      <c r="K164" s="8">
        <f t="shared" si="154"/>
        <v>15</v>
      </c>
      <c r="L164" s="8"/>
      <c r="M164" s="2">
        <f t="shared" si="155"/>
        <v>18</v>
      </c>
      <c r="N164" s="2">
        <f t="shared" si="156"/>
        <v>25</v>
      </c>
      <c r="O164" s="8">
        <f>K160</f>
        <v>17</v>
      </c>
      <c r="P164" s="8"/>
      <c r="Q164" s="2">
        <f t="shared" ref="Q164:R164" si="189">M160</f>
        <v>21</v>
      </c>
      <c r="R164" s="2">
        <f t="shared" si="189"/>
        <v>28</v>
      </c>
      <c r="S164" s="8">
        <f t="shared" si="163"/>
        <v>17</v>
      </c>
      <c r="T164" s="8"/>
      <c r="U164" s="2">
        <f t="shared" si="164"/>
        <v>21</v>
      </c>
      <c r="V164" s="2">
        <f t="shared" si="165"/>
        <v>28</v>
      </c>
      <c r="W164" s="8" t="str">
        <f>IF(W163-J164+S164&lt;=0,"0",W163-J164+S164)</f>
        <v>0</v>
      </c>
      <c r="X164" s="8"/>
      <c r="Y164" s="2">
        <f t="shared" si="167"/>
        <v>17</v>
      </c>
      <c r="Z164" t="str">
        <f>IF(W163-J164+S164&lt;0,"N","T")</f>
        <v>N</v>
      </c>
      <c r="AA164">
        <f>MIN(Y164,J164)</f>
        <v>17</v>
      </c>
      <c r="AB164">
        <f t="shared" si="151"/>
        <v>9</v>
      </c>
    </row>
    <row r="165" spans="1:28" outlineLevel="2" x14ac:dyDescent="0.25">
      <c r="A165" s="5">
        <v>41911</v>
      </c>
      <c r="C165">
        <f t="shared" si="147"/>
        <v>1</v>
      </c>
      <c r="E165">
        <f t="shared" si="152"/>
        <v>90</v>
      </c>
      <c r="H165">
        <f t="shared" si="148"/>
        <v>0.15</v>
      </c>
      <c r="J165">
        <f t="shared" si="149"/>
        <v>36</v>
      </c>
      <c r="K165" s="8">
        <f t="shared" si="154"/>
        <v>15</v>
      </c>
      <c r="L165" s="8"/>
      <c r="M165" s="2">
        <f t="shared" si="155"/>
        <v>18</v>
      </c>
      <c r="N165" s="2">
        <f t="shared" si="156"/>
        <v>25</v>
      </c>
      <c r="O165" s="8">
        <f>K161</f>
        <v>15</v>
      </c>
      <c r="P165" s="8"/>
      <c r="Q165" s="2">
        <f t="shared" ref="Q165:R165" si="190">M161</f>
        <v>18</v>
      </c>
      <c r="R165" s="2">
        <f t="shared" si="190"/>
        <v>25</v>
      </c>
      <c r="S165" s="8">
        <f t="shared" si="163"/>
        <v>17</v>
      </c>
      <c r="T165" s="8"/>
      <c r="U165" s="2">
        <f t="shared" si="164"/>
        <v>21</v>
      </c>
      <c r="V165" s="2">
        <f t="shared" si="165"/>
        <v>28</v>
      </c>
      <c r="W165" s="8" t="str">
        <f>IF(W164-J165+S165&lt;=0,"0",W164-J165+S165)</f>
        <v>0</v>
      </c>
      <c r="X165" s="8"/>
      <c r="Y165" s="2">
        <f t="shared" si="167"/>
        <v>17</v>
      </c>
      <c r="Z165" t="str">
        <f>IF(W164-J165+S165&lt;0,"N","T")</f>
        <v>N</v>
      </c>
      <c r="AA165">
        <f>MIN(Y165,J165)</f>
        <v>17</v>
      </c>
      <c r="AB165">
        <f t="shared" si="151"/>
        <v>9</v>
      </c>
    </row>
    <row r="166" spans="1:28" outlineLevel="1" x14ac:dyDescent="0.25">
      <c r="A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AA166">
        <f>SUBTOTAL(9,AA137:AA165)</f>
        <v>586</v>
      </c>
      <c r="AB166" s="25" t="s">
        <v>22</v>
      </c>
    </row>
    <row r="167" spans="1:28" outlineLevel="1" x14ac:dyDescent="0.25">
      <c r="A167" s="5"/>
      <c r="J167" s="21"/>
      <c r="K167" s="21"/>
      <c r="L167" s="21"/>
      <c r="M167" s="21"/>
      <c r="N167" s="21"/>
      <c r="O167" s="21"/>
      <c r="P167" s="21"/>
      <c r="Q167" s="2"/>
      <c r="R167" s="2"/>
      <c r="S167" s="21"/>
      <c r="T167" s="21"/>
      <c r="U167" s="2"/>
      <c r="V167" s="2"/>
      <c r="W167" s="8"/>
      <c r="X167" s="8"/>
      <c r="Y167" s="2"/>
    </row>
    <row r="168" spans="1:28" outlineLevel="1" x14ac:dyDescent="0.25">
      <c r="A168" s="5"/>
      <c r="D168" s="27"/>
      <c r="E168" s="27"/>
      <c r="F168" s="27"/>
      <c r="G168" s="27"/>
      <c r="H168" s="27"/>
      <c r="I168" s="27"/>
      <c r="K168" s="27"/>
      <c r="L168" s="27"/>
      <c r="O168" s="27"/>
      <c r="P168" s="27"/>
      <c r="Q168" s="2"/>
      <c r="R168" s="2"/>
      <c r="S168" s="27"/>
      <c r="T168" s="27"/>
      <c r="U168" s="2"/>
      <c r="V168" s="2"/>
      <c r="W168" s="2"/>
      <c r="X168" s="2"/>
      <c r="Y168" s="2"/>
      <c r="AA168">
        <f>SUBTOTAL(9,AA5:AA167)</f>
        <v>6811</v>
      </c>
      <c r="AB168" s="25" t="s">
        <v>23</v>
      </c>
    </row>
    <row r="169" spans="1:28" x14ac:dyDescent="0.25">
      <c r="A169" s="1"/>
      <c r="K169" s="27"/>
      <c r="L169" s="27"/>
      <c r="O169" s="27"/>
      <c r="P169" s="27"/>
      <c r="Q169" s="2"/>
      <c r="R169" s="2"/>
      <c r="S169" s="27"/>
      <c r="T169" s="27"/>
      <c r="U169" s="2"/>
      <c r="V169" s="2"/>
    </row>
    <row r="170" spans="1:28" x14ac:dyDescent="0.25">
      <c r="A170" s="1"/>
      <c r="K170" s="27"/>
      <c r="L170" s="27"/>
      <c r="O170" s="27"/>
      <c r="P170" s="27"/>
      <c r="Q170" s="2"/>
      <c r="R170" s="2"/>
      <c r="S170" s="27"/>
      <c r="T170" s="27"/>
      <c r="U170" s="2"/>
      <c r="V170" s="2"/>
    </row>
    <row r="171" spans="1:28" x14ac:dyDescent="0.25">
      <c r="A171" s="1"/>
      <c r="K171" s="27"/>
      <c r="L171" s="27"/>
      <c r="O171" s="27"/>
      <c r="P171" s="27"/>
      <c r="Q171" s="2"/>
      <c r="R171" s="2"/>
      <c r="S171" s="27"/>
      <c r="T171" s="27"/>
      <c r="U171" s="2"/>
      <c r="V171" s="2"/>
    </row>
    <row r="172" spans="1:28" x14ac:dyDescent="0.25">
      <c r="A172" s="1"/>
      <c r="K172" s="27"/>
      <c r="L172" s="27"/>
      <c r="O172" s="27"/>
      <c r="P172" s="27"/>
      <c r="Q172" s="2"/>
      <c r="R172" s="2"/>
      <c r="S172" s="27"/>
      <c r="T172" s="27"/>
      <c r="U172" s="2"/>
      <c r="V172" s="2"/>
    </row>
    <row r="173" spans="1:28" x14ac:dyDescent="0.25">
      <c r="A173" s="1"/>
      <c r="K173" s="27"/>
      <c r="L173" s="27"/>
      <c r="O173" s="27"/>
      <c r="P173" s="27"/>
      <c r="S173" s="27"/>
      <c r="T173" s="27"/>
    </row>
    <row r="174" spans="1:28" x14ac:dyDescent="0.25">
      <c r="A174" s="1"/>
      <c r="K174" s="27"/>
      <c r="L174" s="27"/>
      <c r="O174" s="27"/>
      <c r="P174" s="27"/>
      <c r="S174" s="27"/>
      <c r="T174" s="27"/>
    </row>
    <row r="175" spans="1:28" x14ac:dyDescent="0.25">
      <c r="A175" s="1"/>
      <c r="K175" s="27"/>
      <c r="L175" s="27"/>
      <c r="O175" s="27"/>
      <c r="P175" s="27"/>
      <c r="S175" s="27"/>
      <c r="T175" s="27"/>
    </row>
    <row r="176" spans="1:28" x14ac:dyDescent="0.25">
      <c r="A176" s="1"/>
      <c r="K176" s="27"/>
      <c r="L176" s="27"/>
      <c r="O176" s="27"/>
      <c r="P176" s="27"/>
      <c r="S176" s="27"/>
      <c r="T176" s="27"/>
    </row>
    <row r="177" spans="1:20" x14ac:dyDescent="0.25">
      <c r="A177" s="1"/>
      <c r="K177" s="27"/>
      <c r="L177" s="27"/>
      <c r="O177" s="27"/>
      <c r="P177" s="27"/>
      <c r="S177" s="27"/>
      <c r="T177" s="27"/>
    </row>
    <row r="178" spans="1:20" x14ac:dyDescent="0.25">
      <c r="A178" s="1"/>
      <c r="K178" s="27"/>
      <c r="L178" s="27"/>
      <c r="O178" s="27"/>
      <c r="P178" s="27"/>
      <c r="S178" s="27"/>
      <c r="T178" s="27"/>
    </row>
    <row r="179" spans="1:20" x14ac:dyDescent="0.25">
      <c r="A179" s="1"/>
      <c r="K179" s="27"/>
      <c r="L179" s="27"/>
      <c r="O179" s="27"/>
      <c r="P179" s="27"/>
      <c r="S179" s="27"/>
      <c r="T179" s="27"/>
    </row>
    <row r="180" spans="1:20" x14ac:dyDescent="0.25">
      <c r="A180" s="1"/>
      <c r="K180" s="27"/>
      <c r="L180" s="27"/>
      <c r="O180" s="27"/>
      <c r="P180" s="27"/>
      <c r="S180" s="27"/>
      <c r="T180" s="27"/>
    </row>
    <row r="181" spans="1:20" x14ac:dyDescent="0.25">
      <c r="A181" s="1"/>
      <c r="K181" s="27"/>
      <c r="L181" s="27"/>
      <c r="O181" s="27"/>
      <c r="P181" s="27"/>
      <c r="S181" s="27"/>
      <c r="T181" s="27"/>
    </row>
    <row r="182" spans="1:20" x14ac:dyDescent="0.25">
      <c r="A182" s="1"/>
      <c r="K182" s="27"/>
      <c r="L182" s="27"/>
      <c r="O182" s="27"/>
      <c r="P182" s="27"/>
      <c r="S182" s="27"/>
      <c r="T182" s="27"/>
    </row>
    <row r="183" spans="1:20" x14ac:dyDescent="0.25">
      <c r="A183" s="1"/>
      <c r="K183" s="27"/>
      <c r="L183" s="27"/>
      <c r="O183" s="27"/>
      <c r="P183" s="27"/>
      <c r="S183" s="27"/>
      <c r="T183" s="27"/>
    </row>
    <row r="184" spans="1:20" x14ac:dyDescent="0.25">
      <c r="A184" s="1"/>
      <c r="K184" s="27"/>
      <c r="L184" s="27"/>
      <c r="O184" s="27"/>
      <c r="P184" s="27"/>
      <c r="S184" s="27"/>
      <c r="T184" s="27"/>
    </row>
    <row r="185" spans="1:20" x14ac:dyDescent="0.25">
      <c r="A185" s="1"/>
      <c r="K185" s="27"/>
      <c r="L185" s="27"/>
      <c r="O185" s="27"/>
      <c r="P185" s="27"/>
      <c r="S185" s="27"/>
      <c r="T185" s="27"/>
    </row>
    <row r="186" spans="1:20" x14ac:dyDescent="0.25">
      <c r="A186" s="1"/>
      <c r="K186" s="27"/>
      <c r="L186" s="27"/>
      <c r="O186" s="27"/>
      <c r="P186" s="27"/>
      <c r="S186" s="27"/>
      <c r="T186" s="27"/>
    </row>
    <row r="187" spans="1:20" x14ac:dyDescent="0.25">
      <c r="A187" s="1"/>
      <c r="K187" s="27"/>
      <c r="L187" s="27"/>
      <c r="O187" s="27"/>
      <c r="P187" s="27"/>
      <c r="S187" s="27"/>
      <c r="T187" s="27"/>
    </row>
    <row r="188" spans="1:20" x14ac:dyDescent="0.25">
      <c r="A188" s="1"/>
      <c r="K188" s="27"/>
      <c r="L188" s="27"/>
      <c r="O188" s="27"/>
      <c r="P188" s="27"/>
      <c r="S188" s="27"/>
      <c r="T188" s="27"/>
    </row>
    <row r="189" spans="1:20" x14ac:dyDescent="0.25">
      <c r="A189" s="1"/>
      <c r="K189" s="27"/>
      <c r="L189" s="27"/>
      <c r="O189" s="27"/>
      <c r="P189" s="27"/>
      <c r="S189" s="27"/>
      <c r="T189" s="27"/>
    </row>
    <row r="190" spans="1:20" x14ac:dyDescent="0.25">
      <c r="A190" s="1"/>
      <c r="K190" s="27"/>
      <c r="L190" s="27"/>
      <c r="O190" s="27"/>
      <c r="P190" s="27"/>
      <c r="S190" s="27"/>
      <c r="T190" s="27"/>
    </row>
    <row r="191" spans="1:20" x14ac:dyDescent="0.25">
      <c r="A191" s="1"/>
      <c r="K191" s="27"/>
      <c r="L191" s="27"/>
      <c r="O191" s="27"/>
      <c r="P191" s="27"/>
      <c r="S191" s="27"/>
      <c r="T191" s="27"/>
    </row>
    <row r="192" spans="1:20" x14ac:dyDescent="0.25">
      <c r="A192" s="1"/>
      <c r="K192" s="27"/>
      <c r="L192" s="27"/>
      <c r="O192" s="27"/>
      <c r="P192" s="27"/>
      <c r="S192" s="27"/>
      <c r="T192" s="27"/>
    </row>
    <row r="193" spans="1:20" x14ac:dyDescent="0.25">
      <c r="A193" s="1"/>
      <c r="K193" s="27"/>
      <c r="L193" s="27"/>
      <c r="O193" s="27"/>
      <c r="P193" s="27"/>
      <c r="S193" s="27"/>
      <c r="T193" s="27"/>
    </row>
    <row r="194" spans="1:20" x14ac:dyDescent="0.25">
      <c r="A194" s="1"/>
      <c r="K194" s="27"/>
      <c r="L194" s="27"/>
      <c r="O194" s="27"/>
      <c r="P194" s="27"/>
      <c r="S194" s="27"/>
      <c r="T194" s="27"/>
    </row>
    <row r="195" spans="1:20" x14ac:dyDescent="0.25">
      <c r="A195" s="1"/>
      <c r="K195" s="27"/>
      <c r="L195" s="27"/>
      <c r="O195" s="27"/>
      <c r="P195" s="27"/>
      <c r="S195" s="27"/>
      <c r="T195" s="27"/>
    </row>
    <row r="196" spans="1:20" x14ac:dyDescent="0.25">
      <c r="A196" s="1"/>
      <c r="K196" s="27"/>
      <c r="L196" s="27"/>
      <c r="O196" s="27"/>
      <c r="P196" s="27"/>
      <c r="S196" s="27"/>
      <c r="T196" s="27"/>
    </row>
    <row r="197" spans="1:20" x14ac:dyDescent="0.25">
      <c r="A197" s="1"/>
      <c r="K197" s="27"/>
      <c r="L197" s="27"/>
      <c r="O197" s="27"/>
      <c r="P197" s="27"/>
      <c r="S197" s="27"/>
      <c r="T197" s="27"/>
    </row>
    <row r="198" spans="1:20" x14ac:dyDescent="0.25">
      <c r="A198" s="1"/>
      <c r="K198" s="27"/>
      <c r="L198" s="27"/>
      <c r="O198" s="27"/>
      <c r="P198" s="27"/>
      <c r="S198" s="27"/>
      <c r="T198" s="27"/>
    </row>
    <row r="199" spans="1:20" x14ac:dyDescent="0.25">
      <c r="A199" s="1"/>
      <c r="K199" s="27"/>
      <c r="L199" s="27"/>
      <c r="O199" s="27"/>
      <c r="P199" s="27"/>
      <c r="S199" s="27"/>
      <c r="T199" s="27"/>
    </row>
    <row r="200" spans="1:20" x14ac:dyDescent="0.25">
      <c r="A200" s="1"/>
      <c r="K200" s="27"/>
      <c r="L200" s="27"/>
      <c r="O200" s="27"/>
      <c r="P200" s="27"/>
      <c r="S200" s="27"/>
      <c r="T200" s="27"/>
    </row>
    <row r="201" spans="1:20" x14ac:dyDescent="0.25">
      <c r="A201" s="1"/>
      <c r="K201" s="27"/>
      <c r="L201" s="27"/>
      <c r="O201" s="27"/>
      <c r="P201" s="27"/>
      <c r="S201" s="27"/>
      <c r="T201" s="27"/>
    </row>
    <row r="202" spans="1:20" x14ac:dyDescent="0.25">
      <c r="A202" s="1"/>
      <c r="K202" s="27"/>
      <c r="L202" s="27"/>
      <c r="O202" s="27"/>
      <c r="P202" s="27"/>
      <c r="S202" s="27"/>
      <c r="T202" s="27"/>
    </row>
    <row r="203" spans="1:20" x14ac:dyDescent="0.25">
      <c r="A203" s="1"/>
      <c r="K203" s="27"/>
      <c r="L203" s="27"/>
      <c r="O203" s="27"/>
      <c r="P203" s="27"/>
      <c r="S203" s="27"/>
      <c r="T203" s="27"/>
    </row>
    <row r="204" spans="1:20" x14ac:dyDescent="0.25">
      <c r="A204" s="1"/>
      <c r="K204" s="27"/>
      <c r="L204" s="27"/>
      <c r="O204" s="27"/>
      <c r="P204" s="27"/>
      <c r="S204" s="27"/>
      <c r="T204" s="27"/>
    </row>
    <row r="205" spans="1:20" x14ac:dyDescent="0.25">
      <c r="A205" s="1"/>
      <c r="K205" s="27"/>
      <c r="L205" s="27"/>
      <c r="O205" s="27"/>
      <c r="P205" s="27"/>
      <c r="S205" s="27"/>
      <c r="T205" s="27"/>
    </row>
    <row r="206" spans="1:20" x14ac:dyDescent="0.25">
      <c r="A206" s="1"/>
      <c r="K206" s="27"/>
      <c r="L206" s="27"/>
      <c r="O206" s="27"/>
      <c r="P206" s="27"/>
      <c r="S206" s="27"/>
      <c r="T206" s="27"/>
    </row>
    <row r="207" spans="1:20" x14ac:dyDescent="0.25">
      <c r="A207" s="1"/>
      <c r="K207" s="27"/>
      <c r="L207" s="27"/>
      <c r="O207" s="27"/>
      <c r="P207" s="27"/>
      <c r="S207" s="27"/>
      <c r="T207" s="27"/>
    </row>
    <row r="208" spans="1:20" x14ac:dyDescent="0.25">
      <c r="A208" s="1"/>
      <c r="K208" s="27"/>
      <c r="L208" s="27"/>
      <c r="O208" s="27"/>
      <c r="P208" s="27"/>
      <c r="S208" s="27"/>
      <c r="T208" s="27"/>
    </row>
    <row r="209" spans="1:20" x14ac:dyDescent="0.25">
      <c r="A209" s="1"/>
      <c r="K209" s="27"/>
      <c r="L209" s="27"/>
      <c r="O209" s="27"/>
      <c r="P209" s="27"/>
      <c r="S209" s="27"/>
      <c r="T209" s="27"/>
    </row>
    <row r="210" spans="1:20" x14ac:dyDescent="0.25">
      <c r="A210" s="1"/>
      <c r="K210" s="27"/>
      <c r="L210" s="27"/>
      <c r="O210" s="27"/>
      <c r="P210" s="27"/>
      <c r="S210" s="27"/>
      <c r="T210" s="27"/>
    </row>
    <row r="211" spans="1:20" x14ac:dyDescent="0.25">
      <c r="A211" s="1"/>
      <c r="K211" s="27"/>
      <c r="L211" s="27"/>
      <c r="O211" s="27"/>
      <c r="P211" s="27"/>
      <c r="S211" s="27"/>
      <c r="T211" s="27"/>
    </row>
    <row r="212" spans="1:20" x14ac:dyDescent="0.25">
      <c r="A212" s="1"/>
      <c r="K212" s="27"/>
      <c r="L212" s="27"/>
      <c r="O212" s="27"/>
      <c r="P212" s="27"/>
      <c r="S212" s="27"/>
      <c r="T212" s="27"/>
    </row>
    <row r="213" spans="1:20" x14ac:dyDescent="0.25">
      <c r="A213" s="1"/>
      <c r="K213" s="27"/>
      <c r="L213" s="27"/>
      <c r="O213" s="27"/>
      <c r="P213" s="27"/>
      <c r="S213" s="27"/>
      <c r="T213" s="27"/>
    </row>
    <row r="214" spans="1:20" x14ac:dyDescent="0.25">
      <c r="A214" s="1"/>
      <c r="K214" s="27"/>
      <c r="L214" s="27"/>
      <c r="O214" s="27"/>
      <c r="P214" s="27"/>
      <c r="S214" s="27"/>
      <c r="T214" s="27"/>
    </row>
    <row r="215" spans="1:20" x14ac:dyDescent="0.25">
      <c r="A215" s="1"/>
      <c r="K215" s="27"/>
      <c r="L215" s="27"/>
      <c r="O215" s="27"/>
      <c r="P215" s="27"/>
      <c r="S215" s="27"/>
      <c r="T215" s="27"/>
    </row>
    <row r="216" spans="1:20" x14ac:dyDescent="0.25">
      <c r="A216" s="1"/>
      <c r="K216" s="27"/>
      <c r="L216" s="27"/>
      <c r="O216" s="27"/>
      <c r="P216" s="27"/>
      <c r="S216" s="27"/>
      <c r="T216" s="27"/>
    </row>
    <row r="217" spans="1:20" x14ac:dyDescent="0.25">
      <c r="A217" s="1"/>
      <c r="K217" s="27"/>
      <c r="L217" s="27"/>
      <c r="O217" s="27"/>
      <c r="P217" s="27"/>
      <c r="S217" s="27"/>
      <c r="T217" s="27"/>
    </row>
    <row r="218" spans="1:20" x14ac:dyDescent="0.25">
      <c r="A218" s="1"/>
      <c r="K218" s="27"/>
      <c r="L218" s="27"/>
      <c r="O218" s="27"/>
      <c r="P218" s="27"/>
      <c r="S218" s="27"/>
      <c r="T218" s="27"/>
    </row>
    <row r="219" spans="1:20" x14ac:dyDescent="0.25">
      <c r="A219" s="1"/>
      <c r="K219" s="27"/>
      <c r="L219" s="27"/>
      <c r="O219" s="27"/>
      <c r="P219" s="27"/>
      <c r="S219" s="27"/>
      <c r="T219" s="27"/>
    </row>
    <row r="220" spans="1:20" x14ac:dyDescent="0.25">
      <c r="A220" s="1"/>
      <c r="K220" s="27"/>
      <c r="L220" s="27"/>
      <c r="O220" s="27"/>
      <c r="P220" s="27"/>
      <c r="S220" s="27"/>
      <c r="T220" s="27"/>
    </row>
    <row r="221" spans="1:20" x14ac:dyDescent="0.25">
      <c r="A221" s="1"/>
      <c r="K221" s="27"/>
      <c r="L221" s="27"/>
      <c r="O221" s="27"/>
      <c r="P221" s="27"/>
      <c r="S221" s="27"/>
      <c r="T221" s="27"/>
    </row>
    <row r="222" spans="1:20" x14ac:dyDescent="0.25">
      <c r="A222" s="1"/>
      <c r="K222" s="27"/>
      <c r="L222" s="27"/>
      <c r="O222" s="27"/>
      <c r="P222" s="27"/>
      <c r="S222" s="27"/>
      <c r="T222" s="27"/>
    </row>
    <row r="223" spans="1:20" x14ac:dyDescent="0.25">
      <c r="A223" s="1"/>
      <c r="K223" s="27"/>
      <c r="L223" s="27"/>
      <c r="O223" s="27"/>
      <c r="P223" s="27"/>
      <c r="S223" s="27"/>
      <c r="T223" s="27"/>
    </row>
    <row r="224" spans="1:20" x14ac:dyDescent="0.25">
      <c r="A224" s="1"/>
      <c r="K224" s="27"/>
      <c r="L224" s="27"/>
      <c r="O224" s="27"/>
      <c r="P224" s="27"/>
      <c r="S224" s="27"/>
      <c r="T224" s="27"/>
    </row>
    <row r="225" spans="1:20" x14ac:dyDescent="0.25">
      <c r="A225" s="1"/>
      <c r="K225" s="27"/>
      <c r="L225" s="27"/>
      <c r="O225" s="27"/>
      <c r="P225" s="27"/>
      <c r="S225" s="27"/>
      <c r="T225" s="27"/>
    </row>
    <row r="226" spans="1:20" x14ac:dyDescent="0.25">
      <c r="A226" s="1"/>
      <c r="K226" s="27"/>
      <c r="L226" s="27"/>
      <c r="O226" s="27"/>
      <c r="P226" s="27"/>
      <c r="S226" s="27"/>
      <c r="T226" s="27"/>
    </row>
    <row r="227" spans="1:20" x14ac:dyDescent="0.25">
      <c r="A227" s="1"/>
      <c r="K227" s="27"/>
      <c r="L227" s="27"/>
      <c r="O227" s="27"/>
      <c r="P227" s="27"/>
      <c r="S227" s="27"/>
      <c r="T227" s="27"/>
    </row>
    <row r="228" spans="1:20" x14ac:dyDescent="0.25">
      <c r="A228" s="1"/>
      <c r="K228" s="27"/>
      <c r="L228" s="27"/>
      <c r="O228" s="27"/>
      <c r="P228" s="27"/>
      <c r="S228" s="27"/>
      <c r="T228" s="27"/>
    </row>
    <row r="229" spans="1:20" x14ac:dyDescent="0.25">
      <c r="A229" s="1"/>
      <c r="K229" s="27"/>
      <c r="L229" s="27"/>
      <c r="O229" s="27"/>
      <c r="P229" s="27"/>
      <c r="S229" s="27"/>
      <c r="T229" s="27"/>
    </row>
    <row r="230" spans="1:20" x14ac:dyDescent="0.25">
      <c r="A230" s="1"/>
      <c r="K230" s="27"/>
      <c r="L230" s="27"/>
      <c r="O230" s="27"/>
      <c r="P230" s="27"/>
      <c r="S230" s="27"/>
      <c r="T230" s="27"/>
    </row>
    <row r="231" spans="1:20" x14ac:dyDescent="0.25">
      <c r="A231" s="1"/>
      <c r="K231" s="27"/>
      <c r="L231" s="27"/>
      <c r="O231" s="27"/>
      <c r="P231" s="27"/>
      <c r="S231" s="27"/>
      <c r="T231" s="27"/>
    </row>
    <row r="232" spans="1:20" x14ac:dyDescent="0.25">
      <c r="A232" s="1"/>
      <c r="K232" s="27"/>
      <c r="L232" s="27"/>
      <c r="O232" s="27"/>
      <c r="P232" s="27"/>
      <c r="S232" s="27"/>
      <c r="T232" s="27"/>
    </row>
    <row r="233" spans="1:20" x14ac:dyDescent="0.25">
      <c r="A233" s="1"/>
      <c r="K233" s="27"/>
      <c r="L233" s="27"/>
      <c r="O233" s="27"/>
      <c r="P233" s="27"/>
      <c r="S233" s="27"/>
      <c r="T233" s="27"/>
    </row>
    <row r="234" spans="1:20" x14ac:dyDescent="0.25">
      <c r="A234" s="1"/>
      <c r="K234" s="27"/>
      <c r="L234" s="27"/>
      <c r="O234" s="27"/>
      <c r="P234" s="27"/>
      <c r="S234" s="27"/>
      <c r="T234" s="27"/>
    </row>
    <row r="235" spans="1:20" x14ac:dyDescent="0.25">
      <c r="A235" s="1"/>
      <c r="K235" s="27"/>
      <c r="L235" s="27"/>
      <c r="O235" s="27"/>
      <c r="P235" s="27"/>
      <c r="S235" s="27"/>
      <c r="T235" s="27"/>
    </row>
    <row r="236" spans="1:20" x14ac:dyDescent="0.25">
      <c r="A236" s="1"/>
      <c r="K236" s="27"/>
      <c r="L236" s="27"/>
      <c r="O236" s="27"/>
      <c r="P236" s="27"/>
      <c r="S236" s="27"/>
      <c r="T236" s="27"/>
    </row>
    <row r="237" spans="1:20" x14ac:dyDescent="0.25">
      <c r="A237" s="1"/>
      <c r="K237" s="27"/>
      <c r="L237" s="27"/>
      <c r="O237" s="27"/>
      <c r="P237" s="27"/>
      <c r="S237" s="27"/>
      <c r="T237" s="27"/>
    </row>
    <row r="238" spans="1:20" x14ac:dyDescent="0.25">
      <c r="A238" s="1"/>
      <c r="K238" s="27"/>
      <c r="L238" s="27"/>
      <c r="O238" s="27"/>
      <c r="P238" s="27"/>
      <c r="S238" s="27"/>
      <c r="T238" s="27"/>
    </row>
    <row r="239" spans="1:20" x14ac:dyDescent="0.25">
      <c r="A239" s="1"/>
      <c r="K239" s="27"/>
      <c r="L239" s="27"/>
      <c r="O239" s="27"/>
      <c r="P239" s="27"/>
      <c r="S239" s="27"/>
      <c r="T239" s="27"/>
    </row>
    <row r="240" spans="1:20" x14ac:dyDescent="0.25">
      <c r="A240" s="1"/>
      <c r="K240" s="27"/>
      <c r="L240" s="27"/>
      <c r="O240" s="27"/>
      <c r="P240" s="27"/>
      <c r="S240" s="27"/>
      <c r="T240" s="27"/>
    </row>
    <row r="241" spans="1:20" x14ac:dyDescent="0.25">
      <c r="A241" s="1"/>
      <c r="K241" s="27"/>
      <c r="L241" s="27"/>
      <c r="O241" s="27"/>
      <c r="P241" s="27"/>
      <c r="S241" s="27"/>
      <c r="T241" s="27"/>
    </row>
    <row r="242" spans="1:20" x14ac:dyDescent="0.25">
      <c r="A242" s="1"/>
      <c r="K242" s="27"/>
      <c r="L242" s="27"/>
      <c r="O242" s="27"/>
      <c r="P242" s="27"/>
      <c r="S242" s="27"/>
      <c r="T242" s="27"/>
    </row>
    <row r="243" spans="1:20" x14ac:dyDescent="0.25">
      <c r="K243" s="27"/>
      <c r="L243" s="27"/>
      <c r="O243" s="27"/>
      <c r="P243" s="27"/>
      <c r="S243" s="27"/>
      <c r="T243" s="27"/>
    </row>
    <row r="244" spans="1:20" x14ac:dyDescent="0.25">
      <c r="K244" s="27"/>
      <c r="L244" s="27"/>
      <c r="O244" s="27"/>
      <c r="P244" s="27"/>
      <c r="S244" s="27"/>
      <c r="T244" s="27"/>
    </row>
    <row r="245" spans="1:20" x14ac:dyDescent="0.25">
      <c r="K245" s="27"/>
      <c r="L245" s="27"/>
      <c r="O245" s="27"/>
      <c r="P245" s="27"/>
      <c r="S245" s="27"/>
      <c r="T245" s="27"/>
    </row>
    <row r="246" spans="1:20" x14ac:dyDescent="0.25">
      <c r="K246" s="27"/>
      <c r="L246" s="27"/>
      <c r="O246" s="27"/>
      <c r="P246" s="27"/>
      <c r="S246" s="27"/>
      <c r="T246" s="27"/>
    </row>
    <row r="247" spans="1:20" x14ac:dyDescent="0.25">
      <c r="K247" s="27"/>
      <c r="L247" s="27"/>
      <c r="O247" s="27"/>
      <c r="P247" s="27"/>
      <c r="S247" s="27"/>
      <c r="T247" s="27"/>
    </row>
    <row r="248" spans="1:20" x14ac:dyDescent="0.25">
      <c r="K248" s="27"/>
      <c r="L248" s="27"/>
      <c r="O248" s="27"/>
      <c r="P248" s="27"/>
      <c r="S248" s="27"/>
      <c r="T248" s="27"/>
    </row>
    <row r="249" spans="1:20" x14ac:dyDescent="0.25">
      <c r="K249" s="27"/>
      <c r="L249" s="27"/>
      <c r="O249" s="27"/>
      <c r="P249" s="27"/>
      <c r="S249" s="27"/>
      <c r="T249" s="27"/>
    </row>
    <row r="250" spans="1:20" x14ac:dyDescent="0.25">
      <c r="K250" s="27"/>
      <c r="L250" s="27"/>
      <c r="O250" s="27"/>
      <c r="P250" s="27"/>
      <c r="S250" s="27"/>
      <c r="T250" s="27"/>
    </row>
    <row r="251" spans="1:20" x14ac:dyDescent="0.25">
      <c r="K251" s="27"/>
      <c r="L251" s="27"/>
      <c r="O251" s="27"/>
      <c r="P251" s="27"/>
      <c r="S251" s="27"/>
      <c r="T251" s="27"/>
    </row>
    <row r="252" spans="1:20" x14ac:dyDescent="0.25">
      <c r="K252" s="27"/>
      <c r="L252" s="27"/>
      <c r="O252" s="27"/>
      <c r="P252" s="27"/>
      <c r="S252" s="27"/>
      <c r="T252" s="27"/>
    </row>
    <row r="253" spans="1:20" x14ac:dyDescent="0.25">
      <c r="K253" s="27"/>
      <c r="L253" s="27"/>
      <c r="O253" s="27"/>
      <c r="P253" s="27"/>
      <c r="S253" s="27"/>
      <c r="T253" s="27"/>
    </row>
    <row r="254" spans="1:20" x14ac:dyDescent="0.25">
      <c r="K254" s="27"/>
      <c r="L254" s="27"/>
      <c r="O254" s="27"/>
      <c r="P254" s="27"/>
      <c r="S254" s="27"/>
      <c r="T254" s="27"/>
    </row>
    <row r="255" spans="1:20" x14ac:dyDescent="0.25">
      <c r="K255" s="27"/>
      <c r="L255" s="27"/>
      <c r="O255" s="27"/>
      <c r="P255" s="27"/>
      <c r="S255" s="27"/>
      <c r="T255" s="27"/>
    </row>
    <row r="256" spans="1:20" x14ac:dyDescent="0.25">
      <c r="K256" s="27"/>
      <c r="L256" s="27"/>
      <c r="O256" s="27"/>
      <c r="P256" s="27"/>
      <c r="S256" s="27"/>
      <c r="T256" s="27"/>
    </row>
    <row r="257" spans="11:20" x14ac:dyDescent="0.25">
      <c r="K257" s="27"/>
      <c r="L257" s="27"/>
      <c r="O257" s="27"/>
      <c r="P257" s="27"/>
      <c r="S257" s="27"/>
      <c r="T257" s="27"/>
    </row>
    <row r="258" spans="11:20" x14ac:dyDescent="0.25">
      <c r="K258" s="27"/>
      <c r="L258" s="27"/>
      <c r="O258" s="27"/>
      <c r="P258" s="27"/>
      <c r="S258" s="27"/>
      <c r="T258" s="27"/>
    </row>
    <row r="259" spans="11:20" x14ac:dyDescent="0.25">
      <c r="K259" s="27"/>
      <c r="L259" s="27"/>
      <c r="O259" s="27"/>
      <c r="P259" s="27"/>
      <c r="S259" s="27"/>
      <c r="T259" s="27"/>
    </row>
    <row r="260" spans="11:20" x14ac:dyDescent="0.25">
      <c r="K260" s="27"/>
      <c r="L260" s="27"/>
      <c r="O260" s="27"/>
      <c r="P260" s="27"/>
      <c r="S260" s="27"/>
      <c r="T260" s="27"/>
    </row>
    <row r="261" spans="11:20" x14ac:dyDescent="0.25">
      <c r="K261" s="27"/>
      <c r="L261" s="27"/>
      <c r="O261" s="27"/>
      <c r="P261" s="27"/>
      <c r="S261" s="27"/>
      <c r="T261" s="27"/>
    </row>
    <row r="262" spans="11:20" x14ac:dyDescent="0.25">
      <c r="K262" s="27"/>
      <c r="L262" s="27"/>
      <c r="O262" s="27"/>
      <c r="P262" s="27"/>
      <c r="S262" s="27"/>
      <c r="T262" s="27"/>
    </row>
    <row r="263" spans="11:20" x14ac:dyDescent="0.25">
      <c r="K263" s="27"/>
      <c r="L263" s="27"/>
      <c r="O263" s="27"/>
      <c r="P263" s="27"/>
      <c r="S263" s="27"/>
      <c r="T263" s="27"/>
    </row>
    <row r="264" spans="11:20" x14ac:dyDescent="0.25">
      <c r="K264" s="27"/>
      <c r="L264" s="27"/>
      <c r="O264" s="27"/>
      <c r="P264" s="27"/>
      <c r="S264" s="27"/>
      <c r="T264" s="27"/>
    </row>
    <row r="265" spans="11:20" x14ac:dyDescent="0.25">
      <c r="K265" s="27"/>
      <c r="L265" s="27"/>
      <c r="O265" s="27"/>
      <c r="P265" s="27"/>
      <c r="S265" s="27"/>
      <c r="T265" s="27"/>
    </row>
    <row r="266" spans="11:20" x14ac:dyDescent="0.25">
      <c r="K266" s="27"/>
      <c r="L266" s="27"/>
      <c r="O266" s="27"/>
      <c r="P266" s="27"/>
      <c r="S266" s="27"/>
      <c r="T266" s="27"/>
    </row>
    <row r="267" spans="11:20" x14ac:dyDescent="0.25">
      <c r="K267" s="27"/>
      <c r="L267" s="27"/>
      <c r="O267" s="27"/>
      <c r="P267" s="27"/>
      <c r="S267" s="27"/>
      <c r="T267" s="27"/>
    </row>
    <row r="268" spans="11:20" x14ac:dyDescent="0.25">
      <c r="K268" s="27"/>
      <c r="L268" s="27"/>
      <c r="O268" s="27"/>
      <c r="P268" s="27"/>
      <c r="S268" s="27"/>
      <c r="T268" s="27"/>
    </row>
    <row r="269" spans="11:20" x14ac:dyDescent="0.25">
      <c r="K269" s="27"/>
      <c r="L269" s="27"/>
      <c r="O269" s="27"/>
      <c r="P269" s="27"/>
      <c r="S269" s="27"/>
      <c r="T269" s="27"/>
    </row>
    <row r="270" spans="11:20" x14ac:dyDescent="0.25">
      <c r="K270" s="27"/>
      <c r="L270" s="27"/>
      <c r="O270" s="27"/>
      <c r="P270" s="27"/>
      <c r="S270" s="27"/>
      <c r="T270" s="27"/>
    </row>
    <row r="271" spans="11:20" x14ac:dyDescent="0.25">
      <c r="K271" s="27"/>
      <c r="L271" s="27"/>
      <c r="O271" s="27"/>
      <c r="P271" s="27"/>
      <c r="S271" s="27"/>
      <c r="T271" s="27"/>
    </row>
    <row r="272" spans="11:20" x14ac:dyDescent="0.25">
      <c r="K272" s="27"/>
      <c r="L272" s="27"/>
      <c r="O272" s="27"/>
      <c r="P272" s="27"/>
      <c r="S272" s="27"/>
      <c r="T272" s="27"/>
    </row>
    <row r="273" spans="11:20" x14ac:dyDescent="0.25">
      <c r="K273" s="27"/>
      <c r="L273" s="27"/>
      <c r="O273" s="27"/>
      <c r="P273" s="27"/>
      <c r="S273" s="27"/>
      <c r="T273" s="27"/>
    </row>
    <row r="274" spans="11:20" x14ac:dyDescent="0.25">
      <c r="K274" s="27"/>
      <c r="L274" s="27"/>
      <c r="O274" s="27"/>
      <c r="P274" s="27"/>
      <c r="S274" s="27"/>
      <c r="T274" s="27"/>
    </row>
    <row r="275" spans="11:20" x14ac:dyDescent="0.25">
      <c r="K275" s="27"/>
      <c r="L275" s="27"/>
      <c r="O275" s="27"/>
      <c r="P275" s="27"/>
      <c r="S275" s="27"/>
      <c r="T275" s="27"/>
    </row>
    <row r="276" spans="11:20" x14ac:dyDescent="0.25">
      <c r="K276" s="27"/>
      <c r="L276" s="27"/>
      <c r="O276" s="27"/>
      <c r="P276" s="27"/>
      <c r="S276" s="27"/>
      <c r="T276" s="27"/>
    </row>
    <row r="277" spans="11:20" x14ac:dyDescent="0.25">
      <c r="K277" s="27"/>
      <c r="L277" s="27"/>
      <c r="O277" s="27"/>
      <c r="P277" s="27"/>
      <c r="S277" s="27"/>
      <c r="T277" s="27"/>
    </row>
    <row r="278" spans="11:20" x14ac:dyDescent="0.25">
      <c r="K278" s="27"/>
      <c r="L278" s="27"/>
      <c r="O278" s="27"/>
      <c r="P278" s="27"/>
      <c r="S278" s="27"/>
      <c r="T278" s="27"/>
    </row>
    <row r="279" spans="11:20" x14ac:dyDescent="0.25">
      <c r="K279" s="27"/>
      <c r="L279" s="27"/>
      <c r="O279" s="27"/>
      <c r="P279" s="27"/>
      <c r="S279" s="27"/>
      <c r="T279" s="27"/>
    </row>
    <row r="280" spans="11:20" x14ac:dyDescent="0.25">
      <c r="K280" s="27"/>
      <c r="L280" s="27"/>
      <c r="O280" s="27"/>
      <c r="P280" s="27"/>
      <c r="S280" s="27"/>
      <c r="T280" s="27"/>
    </row>
    <row r="281" spans="11:20" x14ac:dyDescent="0.25">
      <c r="K281" s="27"/>
      <c r="L281" s="27"/>
      <c r="O281" s="27"/>
      <c r="P281" s="27"/>
      <c r="S281" s="27"/>
      <c r="T281" s="27"/>
    </row>
    <row r="282" spans="11:20" x14ac:dyDescent="0.25">
      <c r="K282" s="27"/>
      <c r="L282" s="27"/>
      <c r="O282" s="27"/>
      <c r="P282" s="27"/>
      <c r="S282" s="27"/>
      <c r="T282" s="27"/>
    </row>
    <row r="283" spans="11:20" x14ac:dyDescent="0.25">
      <c r="K283" s="27"/>
      <c r="L283" s="27"/>
      <c r="O283" s="27"/>
      <c r="P283" s="27"/>
      <c r="S283" s="27"/>
      <c r="T283" s="27"/>
    </row>
    <row r="284" spans="11:20" x14ac:dyDescent="0.25">
      <c r="K284" s="27"/>
      <c r="L284" s="27"/>
      <c r="O284" s="27"/>
      <c r="P284" s="27"/>
      <c r="S284" s="27"/>
      <c r="T284" s="27"/>
    </row>
    <row r="285" spans="11:20" x14ac:dyDescent="0.25">
      <c r="K285" s="27"/>
      <c r="L285" s="27"/>
      <c r="O285" s="27"/>
      <c r="P285" s="27"/>
      <c r="S285" s="27"/>
      <c r="T285" s="27"/>
    </row>
    <row r="286" spans="11:20" x14ac:dyDescent="0.25">
      <c r="K286" s="27"/>
      <c r="L286" s="27"/>
      <c r="O286" s="27"/>
      <c r="P286" s="27"/>
      <c r="S286" s="27"/>
      <c r="T286" s="27"/>
    </row>
    <row r="287" spans="11:20" x14ac:dyDescent="0.25">
      <c r="K287" s="27"/>
      <c r="L287" s="27"/>
      <c r="O287" s="27"/>
      <c r="P287" s="27"/>
      <c r="S287" s="27"/>
      <c r="T287" s="27"/>
    </row>
    <row r="288" spans="11:20" x14ac:dyDescent="0.25">
      <c r="K288" s="27"/>
      <c r="L288" s="27"/>
      <c r="O288" s="27"/>
      <c r="P288" s="27"/>
      <c r="S288" s="27"/>
      <c r="T288" s="27"/>
    </row>
    <row r="289" spans="11:20" x14ac:dyDescent="0.25">
      <c r="K289" s="27"/>
      <c r="L289" s="27"/>
      <c r="O289" s="27"/>
      <c r="P289" s="27"/>
      <c r="S289" s="27"/>
      <c r="T289" s="27"/>
    </row>
    <row r="290" spans="11:20" x14ac:dyDescent="0.25">
      <c r="K290" s="27"/>
      <c r="L290" s="27"/>
      <c r="O290" s="27"/>
      <c r="P290" s="27"/>
      <c r="S290" s="27"/>
      <c r="T290" s="27"/>
    </row>
    <row r="291" spans="11:20" x14ac:dyDescent="0.25">
      <c r="K291" s="27"/>
      <c r="L291" s="27"/>
      <c r="O291" s="27"/>
      <c r="P291" s="27"/>
      <c r="S291" s="27"/>
      <c r="T291" s="27"/>
    </row>
    <row r="292" spans="11:20" x14ac:dyDescent="0.25">
      <c r="K292" s="27"/>
      <c r="L292" s="27"/>
      <c r="O292" s="27"/>
      <c r="P292" s="27"/>
      <c r="S292" s="27"/>
      <c r="T292" s="27"/>
    </row>
    <row r="293" spans="11:20" x14ac:dyDescent="0.25">
      <c r="K293" s="27"/>
      <c r="L293" s="27"/>
      <c r="O293" s="27"/>
      <c r="P293" s="27"/>
      <c r="S293" s="27"/>
      <c r="T293" s="27"/>
    </row>
    <row r="294" spans="11:20" x14ac:dyDescent="0.25">
      <c r="K294" s="27"/>
      <c r="L294" s="27"/>
      <c r="O294" s="27"/>
      <c r="P294" s="27"/>
      <c r="S294" s="27"/>
      <c r="T294" s="27"/>
    </row>
    <row r="295" spans="11:20" x14ac:dyDescent="0.25">
      <c r="K295" s="27"/>
      <c r="L295" s="27"/>
      <c r="O295" s="27"/>
      <c r="P295" s="27"/>
      <c r="S295" s="27"/>
      <c r="T295" s="27"/>
    </row>
    <row r="296" spans="11:20" x14ac:dyDescent="0.25">
      <c r="K296" s="27"/>
      <c r="L296" s="27"/>
      <c r="O296" s="27"/>
      <c r="P296" s="27"/>
      <c r="S296" s="27"/>
      <c r="T296" s="27"/>
    </row>
    <row r="297" spans="11:20" x14ac:dyDescent="0.25">
      <c r="K297" s="27"/>
      <c r="L297" s="27"/>
      <c r="O297" s="27"/>
      <c r="P297" s="27"/>
      <c r="S297" s="27"/>
      <c r="T297" s="27"/>
    </row>
    <row r="298" spans="11:20" x14ac:dyDescent="0.25">
      <c r="K298" s="27"/>
      <c r="L298" s="27"/>
      <c r="O298" s="27"/>
      <c r="P298" s="27"/>
      <c r="S298" s="27"/>
      <c r="T298" s="27"/>
    </row>
    <row r="299" spans="11:20" x14ac:dyDescent="0.25">
      <c r="K299" s="27"/>
      <c r="L299" s="27"/>
      <c r="O299" s="27"/>
      <c r="P299" s="27"/>
      <c r="S299" s="27"/>
      <c r="T299" s="27"/>
    </row>
    <row r="300" spans="11:20" x14ac:dyDescent="0.25">
      <c r="K300" s="27"/>
      <c r="L300" s="27"/>
      <c r="O300" s="27"/>
      <c r="P300" s="27"/>
      <c r="S300" s="27"/>
      <c r="T300" s="27"/>
    </row>
    <row r="301" spans="11:20" x14ac:dyDescent="0.25">
      <c r="K301" s="27"/>
      <c r="L301" s="27"/>
      <c r="O301" s="27"/>
      <c r="P301" s="27"/>
      <c r="S301" s="27"/>
      <c r="T301" s="27"/>
    </row>
    <row r="302" spans="11:20" x14ac:dyDescent="0.25">
      <c r="K302" s="27"/>
      <c r="L302" s="27"/>
      <c r="O302" s="27"/>
      <c r="P302" s="27"/>
      <c r="S302" s="27"/>
      <c r="T302" s="27"/>
    </row>
    <row r="303" spans="11:20" x14ac:dyDescent="0.25">
      <c r="K303" s="27"/>
      <c r="L303" s="27"/>
      <c r="O303" s="27"/>
      <c r="P303" s="27"/>
      <c r="S303" s="27"/>
      <c r="T303" s="27"/>
    </row>
    <row r="304" spans="11:20" x14ac:dyDescent="0.25">
      <c r="K304" s="27"/>
      <c r="L304" s="27"/>
      <c r="O304" s="27"/>
      <c r="P304" s="27"/>
      <c r="S304" s="27"/>
      <c r="T304" s="27"/>
    </row>
    <row r="305" spans="11:20" x14ac:dyDescent="0.25">
      <c r="K305" s="27"/>
      <c r="L305" s="27"/>
      <c r="O305" s="27"/>
      <c r="P305" s="27"/>
      <c r="S305" s="27"/>
      <c r="T305" s="27"/>
    </row>
    <row r="306" spans="11:20" x14ac:dyDescent="0.25">
      <c r="K306" s="27"/>
      <c r="L306" s="27"/>
      <c r="O306" s="27"/>
      <c r="P306" s="27"/>
      <c r="S306" s="27"/>
      <c r="T306" s="27"/>
    </row>
    <row r="307" spans="11:20" x14ac:dyDescent="0.25">
      <c r="K307" s="27"/>
      <c r="L307" s="27"/>
      <c r="O307" s="27"/>
      <c r="P307" s="27"/>
      <c r="S307" s="27"/>
      <c r="T307" s="27"/>
    </row>
    <row r="308" spans="11:20" x14ac:dyDescent="0.25">
      <c r="K308" s="27"/>
      <c r="L308" s="27"/>
      <c r="O308" s="27"/>
      <c r="P308" s="27"/>
      <c r="S308" s="27"/>
      <c r="T308" s="27"/>
    </row>
    <row r="309" spans="11:20" x14ac:dyDescent="0.25">
      <c r="K309" s="27"/>
      <c r="L309" s="27"/>
      <c r="O309" s="27"/>
      <c r="P309" s="27"/>
      <c r="S309" s="27"/>
      <c r="T309" s="27"/>
    </row>
    <row r="310" spans="11:20" x14ac:dyDescent="0.25">
      <c r="K310" s="27"/>
      <c r="L310" s="27"/>
      <c r="O310" s="27"/>
      <c r="P310" s="27"/>
      <c r="S310" s="27"/>
      <c r="T310" s="27"/>
    </row>
    <row r="311" spans="11:20" x14ac:dyDescent="0.25">
      <c r="K311" s="27"/>
      <c r="L311" s="27"/>
      <c r="O311" s="27"/>
      <c r="P311" s="27"/>
      <c r="S311" s="27"/>
      <c r="T311" s="27"/>
    </row>
    <row r="312" spans="11:20" x14ac:dyDescent="0.25">
      <c r="K312" s="27"/>
      <c r="L312" s="27"/>
      <c r="O312" s="27"/>
      <c r="P312" s="27"/>
      <c r="S312" s="27"/>
      <c r="T312" s="27"/>
    </row>
    <row r="313" spans="11:20" x14ac:dyDescent="0.25">
      <c r="K313" s="27"/>
      <c r="L313" s="27"/>
      <c r="O313" s="27"/>
      <c r="P313" s="27"/>
      <c r="S313" s="27"/>
      <c r="T313" s="27"/>
    </row>
    <row r="314" spans="11:20" x14ac:dyDescent="0.25">
      <c r="K314" s="27"/>
      <c r="L314" s="27"/>
      <c r="O314" s="27"/>
      <c r="P314" s="27"/>
      <c r="S314" s="27"/>
      <c r="T314" s="27"/>
    </row>
    <row r="315" spans="11:20" x14ac:dyDescent="0.25">
      <c r="K315" s="27"/>
      <c r="L315" s="27"/>
      <c r="O315" s="27"/>
      <c r="P315" s="27"/>
      <c r="S315" s="27"/>
      <c r="T315" s="27"/>
    </row>
    <row r="316" spans="11:20" x14ac:dyDescent="0.25">
      <c r="K316" s="27"/>
      <c r="L316" s="27"/>
      <c r="O316" s="27"/>
      <c r="P316" s="27"/>
      <c r="S316" s="27"/>
      <c r="T316" s="27"/>
    </row>
    <row r="317" spans="11:20" x14ac:dyDescent="0.25">
      <c r="K317" s="27"/>
      <c r="L317" s="27"/>
      <c r="O317" s="27"/>
      <c r="P317" s="27"/>
      <c r="S317" s="27"/>
      <c r="T317" s="27"/>
    </row>
    <row r="318" spans="11:20" x14ac:dyDescent="0.25">
      <c r="K318" s="27"/>
      <c r="L318" s="27"/>
      <c r="O318" s="27"/>
      <c r="P318" s="27"/>
      <c r="S318" s="27"/>
      <c r="T318" s="27"/>
    </row>
    <row r="319" spans="11:20" x14ac:dyDescent="0.25">
      <c r="K319" s="27"/>
      <c r="L319" s="27"/>
      <c r="O319" s="27"/>
      <c r="P319" s="27"/>
      <c r="S319" s="27"/>
      <c r="T319" s="27"/>
    </row>
    <row r="320" spans="11:20" x14ac:dyDescent="0.25">
      <c r="K320" s="27"/>
      <c r="L320" s="27"/>
      <c r="O320" s="27"/>
      <c r="P320" s="27"/>
      <c r="S320" s="27"/>
      <c r="T320" s="27"/>
    </row>
    <row r="321" spans="11:20" x14ac:dyDescent="0.25">
      <c r="K321" s="27"/>
      <c r="L321" s="27"/>
      <c r="O321" s="27"/>
      <c r="P321" s="27"/>
      <c r="S321" s="27"/>
      <c r="T321" s="27"/>
    </row>
    <row r="322" spans="11:20" x14ac:dyDescent="0.25">
      <c r="K322" s="27"/>
      <c r="L322" s="27"/>
      <c r="O322" s="27"/>
      <c r="P322" s="27"/>
      <c r="S322" s="27"/>
      <c r="T322" s="27"/>
    </row>
    <row r="323" spans="11:20" x14ac:dyDescent="0.25">
      <c r="K323" s="27"/>
      <c r="L323" s="27"/>
      <c r="O323" s="27"/>
      <c r="P323" s="27"/>
      <c r="S323" s="27"/>
      <c r="T323" s="27"/>
    </row>
    <row r="324" spans="11:20" x14ac:dyDescent="0.25">
      <c r="K324" s="27"/>
      <c r="L324" s="27"/>
      <c r="O324" s="27"/>
      <c r="P324" s="27"/>
      <c r="S324" s="27"/>
      <c r="T324" s="27"/>
    </row>
    <row r="325" spans="11:20" x14ac:dyDescent="0.25">
      <c r="K325" s="27"/>
      <c r="L325" s="27"/>
      <c r="O325" s="27"/>
      <c r="P325" s="27"/>
      <c r="S325" s="27"/>
      <c r="T325" s="27"/>
    </row>
  </sheetData>
  <mergeCells count="1142">
    <mergeCell ref="K267:L267"/>
    <mergeCell ref="K237:L237"/>
    <mergeCell ref="K208:L208"/>
    <mergeCell ref="K3:N3"/>
    <mergeCell ref="O3:R3"/>
    <mergeCell ref="K323:L323"/>
    <mergeCell ref="O323:P323"/>
    <mergeCell ref="S323:T323"/>
    <mergeCell ref="K324:L324"/>
    <mergeCell ref="O324:P324"/>
    <mergeCell ref="S324:T324"/>
    <mergeCell ref="K325:L325"/>
    <mergeCell ref="O325:P325"/>
    <mergeCell ref="S325:T325"/>
    <mergeCell ref="K320:L320"/>
    <mergeCell ref="O320:P320"/>
    <mergeCell ref="S320:T320"/>
    <mergeCell ref="K321:L321"/>
    <mergeCell ref="O321:P321"/>
    <mergeCell ref="S321:T321"/>
    <mergeCell ref="K322:L322"/>
    <mergeCell ref="O322:P322"/>
    <mergeCell ref="S322:T322"/>
    <mergeCell ref="K317:L317"/>
    <mergeCell ref="O317:P317"/>
    <mergeCell ref="S317:T317"/>
    <mergeCell ref="K318:L318"/>
    <mergeCell ref="O318:P318"/>
    <mergeCell ref="S318:T318"/>
    <mergeCell ref="K319:L319"/>
    <mergeCell ref="O319:P319"/>
    <mergeCell ref="S319:T319"/>
    <mergeCell ref="K314:L314"/>
    <mergeCell ref="O314:P314"/>
    <mergeCell ref="S314:T314"/>
    <mergeCell ref="K315:L315"/>
    <mergeCell ref="O315:P315"/>
    <mergeCell ref="S315:T315"/>
    <mergeCell ref="K316:L316"/>
    <mergeCell ref="O316:P316"/>
    <mergeCell ref="S316:T316"/>
    <mergeCell ref="K311:L311"/>
    <mergeCell ref="O311:P311"/>
    <mergeCell ref="S311:T311"/>
    <mergeCell ref="K312:L312"/>
    <mergeCell ref="O312:P312"/>
    <mergeCell ref="S312:T312"/>
    <mergeCell ref="K313:L313"/>
    <mergeCell ref="O313:P313"/>
    <mergeCell ref="S313:T313"/>
    <mergeCell ref="K308:L308"/>
    <mergeCell ref="O308:P308"/>
    <mergeCell ref="S308:T308"/>
    <mergeCell ref="K309:L309"/>
    <mergeCell ref="O309:P309"/>
    <mergeCell ref="S309:T309"/>
    <mergeCell ref="K310:L310"/>
    <mergeCell ref="O310:P310"/>
    <mergeCell ref="S310:T310"/>
    <mergeCell ref="K305:L305"/>
    <mergeCell ref="O305:P305"/>
    <mergeCell ref="S305:T305"/>
    <mergeCell ref="K306:L306"/>
    <mergeCell ref="O306:P306"/>
    <mergeCell ref="S306:T306"/>
    <mergeCell ref="K307:L307"/>
    <mergeCell ref="O307:P307"/>
    <mergeCell ref="S307:T307"/>
    <mergeCell ref="K302:L302"/>
    <mergeCell ref="O302:P302"/>
    <mergeCell ref="S302:T302"/>
    <mergeCell ref="K303:L303"/>
    <mergeCell ref="O303:P303"/>
    <mergeCell ref="S303:T303"/>
    <mergeCell ref="K304:L304"/>
    <mergeCell ref="O304:P304"/>
    <mergeCell ref="S304:T304"/>
    <mergeCell ref="K299:L299"/>
    <mergeCell ref="O299:P299"/>
    <mergeCell ref="S299:T299"/>
    <mergeCell ref="K300:L300"/>
    <mergeCell ref="O300:P300"/>
    <mergeCell ref="S300:T300"/>
    <mergeCell ref="K301:L301"/>
    <mergeCell ref="O301:P301"/>
    <mergeCell ref="S301:T301"/>
    <mergeCell ref="K296:L296"/>
    <mergeCell ref="O296:P296"/>
    <mergeCell ref="S296:T296"/>
    <mergeCell ref="K297:L297"/>
    <mergeCell ref="O297:P297"/>
    <mergeCell ref="S297:T297"/>
    <mergeCell ref="K298:L298"/>
    <mergeCell ref="O298:P298"/>
    <mergeCell ref="S298:T298"/>
    <mergeCell ref="K293:L293"/>
    <mergeCell ref="O293:P293"/>
    <mergeCell ref="S293:T293"/>
    <mergeCell ref="K294:L294"/>
    <mergeCell ref="O294:P294"/>
    <mergeCell ref="S294:T294"/>
    <mergeCell ref="K295:L295"/>
    <mergeCell ref="O295:P295"/>
    <mergeCell ref="S295:T295"/>
    <mergeCell ref="K290:L290"/>
    <mergeCell ref="O290:P290"/>
    <mergeCell ref="S290:T290"/>
    <mergeCell ref="K291:L291"/>
    <mergeCell ref="O291:P291"/>
    <mergeCell ref="S291:T291"/>
    <mergeCell ref="K292:L292"/>
    <mergeCell ref="O292:P292"/>
    <mergeCell ref="S292:T292"/>
    <mergeCell ref="K287:L287"/>
    <mergeCell ref="O287:P287"/>
    <mergeCell ref="S287:T287"/>
    <mergeCell ref="K288:L288"/>
    <mergeCell ref="O288:P288"/>
    <mergeCell ref="S288:T288"/>
    <mergeCell ref="K289:L289"/>
    <mergeCell ref="O289:P289"/>
    <mergeCell ref="S289:T289"/>
    <mergeCell ref="K284:L284"/>
    <mergeCell ref="O284:P284"/>
    <mergeCell ref="S284:T284"/>
    <mergeCell ref="K285:L285"/>
    <mergeCell ref="O285:P285"/>
    <mergeCell ref="S285:T285"/>
    <mergeCell ref="K286:L286"/>
    <mergeCell ref="O286:P286"/>
    <mergeCell ref="S286:T286"/>
    <mergeCell ref="K281:L281"/>
    <mergeCell ref="O281:P281"/>
    <mergeCell ref="S281:T281"/>
    <mergeCell ref="K282:L282"/>
    <mergeCell ref="O282:P282"/>
    <mergeCell ref="S282:T282"/>
    <mergeCell ref="K283:L283"/>
    <mergeCell ref="O283:P283"/>
    <mergeCell ref="S283:T283"/>
    <mergeCell ref="K278:L278"/>
    <mergeCell ref="O278:P278"/>
    <mergeCell ref="S278:T278"/>
    <mergeCell ref="K279:L279"/>
    <mergeCell ref="O279:P279"/>
    <mergeCell ref="S279:T279"/>
    <mergeCell ref="K280:L280"/>
    <mergeCell ref="O280:P280"/>
    <mergeCell ref="S280:T280"/>
    <mergeCell ref="K275:L275"/>
    <mergeCell ref="O275:P275"/>
    <mergeCell ref="S275:T275"/>
    <mergeCell ref="K276:L276"/>
    <mergeCell ref="O276:P276"/>
    <mergeCell ref="S276:T276"/>
    <mergeCell ref="K277:L277"/>
    <mergeCell ref="O277:P277"/>
    <mergeCell ref="S277:T277"/>
    <mergeCell ref="K272:L272"/>
    <mergeCell ref="O272:P272"/>
    <mergeCell ref="S272:T272"/>
    <mergeCell ref="K273:L273"/>
    <mergeCell ref="O273:P273"/>
    <mergeCell ref="S273:T273"/>
    <mergeCell ref="K274:L274"/>
    <mergeCell ref="O274:P274"/>
    <mergeCell ref="S274:T274"/>
    <mergeCell ref="K270:L270"/>
    <mergeCell ref="O270:P270"/>
    <mergeCell ref="S270:T270"/>
    <mergeCell ref="K271:L271"/>
    <mergeCell ref="O271:P271"/>
    <mergeCell ref="S271:T271"/>
    <mergeCell ref="O267:P267"/>
    <mergeCell ref="S267:T267"/>
    <mergeCell ref="K268:L268"/>
    <mergeCell ref="O268:P268"/>
    <mergeCell ref="S268:T268"/>
    <mergeCell ref="K269:L269"/>
    <mergeCell ref="O269:P269"/>
    <mergeCell ref="S269:T269"/>
    <mergeCell ref="K264:L264"/>
    <mergeCell ref="O264:P264"/>
    <mergeCell ref="S264:T264"/>
    <mergeCell ref="K265:L265"/>
    <mergeCell ref="O265:P265"/>
    <mergeCell ref="S265:T265"/>
    <mergeCell ref="K266:L266"/>
    <mergeCell ref="O266:P266"/>
    <mergeCell ref="S266:T266"/>
    <mergeCell ref="K261:L261"/>
    <mergeCell ref="O261:P261"/>
    <mergeCell ref="S261:T261"/>
    <mergeCell ref="K262:L262"/>
    <mergeCell ref="O262:P262"/>
    <mergeCell ref="S262:T262"/>
    <mergeCell ref="K263:L263"/>
    <mergeCell ref="O263:P263"/>
    <mergeCell ref="S263:T263"/>
    <mergeCell ref="K258:L258"/>
    <mergeCell ref="O258:P258"/>
    <mergeCell ref="S258:T258"/>
    <mergeCell ref="K259:L259"/>
    <mergeCell ref="O259:P259"/>
    <mergeCell ref="S259:T259"/>
    <mergeCell ref="K260:L260"/>
    <mergeCell ref="O260:P260"/>
    <mergeCell ref="S260:T260"/>
    <mergeCell ref="K255:L255"/>
    <mergeCell ref="O255:P255"/>
    <mergeCell ref="S255:T255"/>
    <mergeCell ref="K256:L256"/>
    <mergeCell ref="O256:P256"/>
    <mergeCell ref="S256:T256"/>
    <mergeCell ref="K257:L257"/>
    <mergeCell ref="O257:P257"/>
    <mergeCell ref="S257:T257"/>
    <mergeCell ref="K252:L252"/>
    <mergeCell ref="O252:P252"/>
    <mergeCell ref="S252:T252"/>
    <mergeCell ref="K253:L253"/>
    <mergeCell ref="O253:P253"/>
    <mergeCell ref="S253:T253"/>
    <mergeCell ref="K254:L254"/>
    <mergeCell ref="O254:P254"/>
    <mergeCell ref="S254:T254"/>
    <mergeCell ref="K249:L249"/>
    <mergeCell ref="O249:P249"/>
    <mergeCell ref="S249:T249"/>
    <mergeCell ref="K250:L250"/>
    <mergeCell ref="O250:P250"/>
    <mergeCell ref="S250:T250"/>
    <mergeCell ref="K251:L251"/>
    <mergeCell ref="O251:P251"/>
    <mergeCell ref="S251:T251"/>
    <mergeCell ref="K246:L246"/>
    <mergeCell ref="O246:P246"/>
    <mergeCell ref="S246:T246"/>
    <mergeCell ref="K247:L247"/>
    <mergeCell ref="O247:P247"/>
    <mergeCell ref="S247:T247"/>
    <mergeCell ref="K248:L248"/>
    <mergeCell ref="O248:P248"/>
    <mergeCell ref="S248:T248"/>
    <mergeCell ref="K243:L243"/>
    <mergeCell ref="O243:P243"/>
    <mergeCell ref="S243:T243"/>
    <mergeCell ref="K244:L244"/>
    <mergeCell ref="O244:P244"/>
    <mergeCell ref="S244:T244"/>
    <mergeCell ref="K245:L245"/>
    <mergeCell ref="O245:P245"/>
    <mergeCell ref="S245:T245"/>
    <mergeCell ref="K240:L240"/>
    <mergeCell ref="O240:P240"/>
    <mergeCell ref="S240:T240"/>
    <mergeCell ref="K241:L241"/>
    <mergeCell ref="O241:P241"/>
    <mergeCell ref="S241:T241"/>
    <mergeCell ref="K242:L242"/>
    <mergeCell ref="O242:P242"/>
    <mergeCell ref="S242:T242"/>
    <mergeCell ref="K238:L238"/>
    <mergeCell ref="O238:P238"/>
    <mergeCell ref="S238:T238"/>
    <mergeCell ref="K239:L239"/>
    <mergeCell ref="O239:P239"/>
    <mergeCell ref="S239:T239"/>
    <mergeCell ref="K235:L235"/>
    <mergeCell ref="O235:P235"/>
    <mergeCell ref="S235:T235"/>
    <mergeCell ref="K236:L236"/>
    <mergeCell ref="O236:P236"/>
    <mergeCell ref="S236:T236"/>
    <mergeCell ref="O237:P237"/>
    <mergeCell ref="S237:T237"/>
    <mergeCell ref="K232:L232"/>
    <mergeCell ref="O232:P232"/>
    <mergeCell ref="S232:T232"/>
    <mergeCell ref="K233:L233"/>
    <mergeCell ref="O233:P233"/>
    <mergeCell ref="S233:T233"/>
    <mergeCell ref="K234:L234"/>
    <mergeCell ref="O234:P234"/>
    <mergeCell ref="S234:T234"/>
    <mergeCell ref="K229:L229"/>
    <mergeCell ref="O229:P229"/>
    <mergeCell ref="S229:T229"/>
    <mergeCell ref="K230:L230"/>
    <mergeCell ref="O230:P230"/>
    <mergeCell ref="S230:T230"/>
    <mergeCell ref="K231:L231"/>
    <mergeCell ref="O231:P231"/>
    <mergeCell ref="S231:T231"/>
    <mergeCell ref="K226:L226"/>
    <mergeCell ref="O226:P226"/>
    <mergeCell ref="S226:T226"/>
    <mergeCell ref="K227:L227"/>
    <mergeCell ref="O227:P227"/>
    <mergeCell ref="S227:T227"/>
    <mergeCell ref="K228:L228"/>
    <mergeCell ref="O228:P228"/>
    <mergeCell ref="S228:T228"/>
    <mergeCell ref="K223:L223"/>
    <mergeCell ref="O223:P223"/>
    <mergeCell ref="S223:T223"/>
    <mergeCell ref="K224:L224"/>
    <mergeCell ref="O224:P224"/>
    <mergeCell ref="S224:T224"/>
    <mergeCell ref="K225:L225"/>
    <mergeCell ref="O225:P225"/>
    <mergeCell ref="S225:T225"/>
    <mergeCell ref="K220:L220"/>
    <mergeCell ref="O220:P220"/>
    <mergeCell ref="S220:T220"/>
    <mergeCell ref="K221:L221"/>
    <mergeCell ref="O221:P221"/>
    <mergeCell ref="S221:T221"/>
    <mergeCell ref="K222:L222"/>
    <mergeCell ref="O222:P222"/>
    <mergeCell ref="S222:T222"/>
    <mergeCell ref="K217:L217"/>
    <mergeCell ref="O217:P217"/>
    <mergeCell ref="S217:T217"/>
    <mergeCell ref="K218:L218"/>
    <mergeCell ref="O218:P218"/>
    <mergeCell ref="S218:T218"/>
    <mergeCell ref="K219:L219"/>
    <mergeCell ref="O219:P219"/>
    <mergeCell ref="S219:T219"/>
    <mergeCell ref="K214:L214"/>
    <mergeCell ref="O214:P214"/>
    <mergeCell ref="S214:T214"/>
    <mergeCell ref="K215:L215"/>
    <mergeCell ref="O215:P215"/>
    <mergeCell ref="S215:T215"/>
    <mergeCell ref="K216:L216"/>
    <mergeCell ref="O216:P216"/>
    <mergeCell ref="S216:T216"/>
    <mergeCell ref="K211:L211"/>
    <mergeCell ref="O211:P211"/>
    <mergeCell ref="S211:T211"/>
    <mergeCell ref="K212:L212"/>
    <mergeCell ref="O212:P212"/>
    <mergeCell ref="S212:T212"/>
    <mergeCell ref="K213:L213"/>
    <mergeCell ref="O213:P213"/>
    <mergeCell ref="S213:T213"/>
    <mergeCell ref="K209:L209"/>
    <mergeCell ref="O209:P209"/>
    <mergeCell ref="S209:T209"/>
    <mergeCell ref="K210:L210"/>
    <mergeCell ref="O210:P210"/>
    <mergeCell ref="S210:T210"/>
    <mergeCell ref="K206:L206"/>
    <mergeCell ref="O206:P206"/>
    <mergeCell ref="S206:T206"/>
    <mergeCell ref="K207:L207"/>
    <mergeCell ref="O207:P207"/>
    <mergeCell ref="S207:T207"/>
    <mergeCell ref="O208:P208"/>
    <mergeCell ref="S208:T208"/>
    <mergeCell ref="K203:L203"/>
    <mergeCell ref="O203:P203"/>
    <mergeCell ref="S203:T203"/>
    <mergeCell ref="K204:L204"/>
    <mergeCell ref="O204:P204"/>
    <mergeCell ref="S204:T204"/>
    <mergeCell ref="K205:L205"/>
    <mergeCell ref="O205:P205"/>
    <mergeCell ref="S205:T205"/>
    <mergeCell ref="K200:L200"/>
    <mergeCell ref="O200:P200"/>
    <mergeCell ref="S200:T200"/>
    <mergeCell ref="K201:L201"/>
    <mergeCell ref="O201:P201"/>
    <mergeCell ref="S201:T201"/>
    <mergeCell ref="K202:L202"/>
    <mergeCell ref="O202:P202"/>
    <mergeCell ref="S202:T202"/>
    <mergeCell ref="K197:L197"/>
    <mergeCell ref="O197:P197"/>
    <mergeCell ref="S197:T197"/>
    <mergeCell ref="K198:L198"/>
    <mergeCell ref="O198:P198"/>
    <mergeCell ref="S198:T198"/>
    <mergeCell ref="K199:L199"/>
    <mergeCell ref="O199:P199"/>
    <mergeCell ref="S199:T199"/>
    <mergeCell ref="K194:L194"/>
    <mergeCell ref="O194:P194"/>
    <mergeCell ref="S194:T194"/>
    <mergeCell ref="K195:L195"/>
    <mergeCell ref="O195:P195"/>
    <mergeCell ref="S195:T195"/>
    <mergeCell ref="K196:L196"/>
    <mergeCell ref="O196:P196"/>
    <mergeCell ref="S196:T196"/>
    <mergeCell ref="K191:L191"/>
    <mergeCell ref="O191:P191"/>
    <mergeCell ref="S191:T191"/>
    <mergeCell ref="K192:L192"/>
    <mergeCell ref="O192:P192"/>
    <mergeCell ref="S192:T192"/>
    <mergeCell ref="K193:L193"/>
    <mergeCell ref="O193:P193"/>
    <mergeCell ref="S193:T193"/>
    <mergeCell ref="K188:L188"/>
    <mergeCell ref="O188:P188"/>
    <mergeCell ref="S188:T188"/>
    <mergeCell ref="K189:L189"/>
    <mergeCell ref="O189:P189"/>
    <mergeCell ref="S189:T189"/>
    <mergeCell ref="K190:L190"/>
    <mergeCell ref="O190:P190"/>
    <mergeCell ref="S190:T190"/>
    <mergeCell ref="K185:L185"/>
    <mergeCell ref="O185:P185"/>
    <mergeCell ref="S185:T185"/>
    <mergeCell ref="K186:L186"/>
    <mergeCell ref="O186:P186"/>
    <mergeCell ref="S186:T186"/>
    <mergeCell ref="K187:L187"/>
    <mergeCell ref="O187:P187"/>
    <mergeCell ref="S187:T187"/>
    <mergeCell ref="K182:L182"/>
    <mergeCell ref="O182:P182"/>
    <mergeCell ref="S182:T182"/>
    <mergeCell ref="K183:L183"/>
    <mergeCell ref="O183:P183"/>
    <mergeCell ref="S183:T183"/>
    <mergeCell ref="K184:L184"/>
    <mergeCell ref="O184:P184"/>
    <mergeCell ref="S184:T184"/>
    <mergeCell ref="K179:L179"/>
    <mergeCell ref="O179:P179"/>
    <mergeCell ref="S179:T179"/>
    <mergeCell ref="K180:L180"/>
    <mergeCell ref="O180:P180"/>
    <mergeCell ref="S180:T180"/>
    <mergeCell ref="K181:L181"/>
    <mergeCell ref="O181:P181"/>
    <mergeCell ref="S181:T181"/>
    <mergeCell ref="K177:L177"/>
    <mergeCell ref="O177:P177"/>
    <mergeCell ref="S177:T177"/>
    <mergeCell ref="K178:L178"/>
    <mergeCell ref="O178:P178"/>
    <mergeCell ref="S178:T178"/>
    <mergeCell ref="K174:L174"/>
    <mergeCell ref="O174:P174"/>
    <mergeCell ref="S174:T174"/>
    <mergeCell ref="K175:L175"/>
    <mergeCell ref="O175:P175"/>
    <mergeCell ref="S175:T175"/>
    <mergeCell ref="K176:L176"/>
    <mergeCell ref="O176:P176"/>
    <mergeCell ref="S176:T176"/>
    <mergeCell ref="K171:L171"/>
    <mergeCell ref="O171:P171"/>
    <mergeCell ref="S171:T171"/>
    <mergeCell ref="K172:L172"/>
    <mergeCell ref="O172:P172"/>
    <mergeCell ref="S172:T172"/>
    <mergeCell ref="K173:L173"/>
    <mergeCell ref="O173:P173"/>
    <mergeCell ref="S173:T173"/>
    <mergeCell ref="D168:F168"/>
    <mergeCell ref="G168:I168"/>
    <mergeCell ref="K168:L168"/>
    <mergeCell ref="O168:P168"/>
    <mergeCell ref="S168:T168"/>
    <mergeCell ref="K169:L169"/>
    <mergeCell ref="O169:P169"/>
    <mergeCell ref="S169:T169"/>
    <mergeCell ref="K170:L170"/>
    <mergeCell ref="O170:P170"/>
    <mergeCell ref="S170:T170"/>
    <mergeCell ref="W159:X159"/>
    <mergeCell ref="W160:X160"/>
    <mergeCell ref="W161:X161"/>
    <mergeCell ref="W162:X162"/>
    <mergeCell ref="W163:X163"/>
    <mergeCell ref="W164:X164"/>
    <mergeCell ref="W165:X165"/>
    <mergeCell ref="W167:X167"/>
    <mergeCell ref="AD13:AG13"/>
    <mergeCell ref="AD14:AG14"/>
    <mergeCell ref="AD15:AG15"/>
    <mergeCell ref="AD16:AG16"/>
    <mergeCell ref="AD42:AG42"/>
    <mergeCell ref="AD43:AG43"/>
    <mergeCell ref="W150:X150"/>
    <mergeCell ref="W151:X151"/>
    <mergeCell ref="W152:X152"/>
    <mergeCell ref="W153:X153"/>
    <mergeCell ref="W154:X154"/>
    <mergeCell ref="W155:X155"/>
    <mergeCell ref="W156:X156"/>
    <mergeCell ref="W157:X157"/>
    <mergeCell ref="W158:X158"/>
    <mergeCell ref="W141:X141"/>
    <mergeCell ref="W142:X142"/>
    <mergeCell ref="W143:X143"/>
    <mergeCell ref="W144:X144"/>
    <mergeCell ref="W145:X145"/>
    <mergeCell ref="W146:X146"/>
    <mergeCell ref="W147:X147"/>
    <mergeCell ref="W148:X148"/>
    <mergeCell ref="W149:X149"/>
    <mergeCell ref="W132:X132"/>
    <mergeCell ref="W133:X133"/>
    <mergeCell ref="W134:X134"/>
    <mergeCell ref="W135:X135"/>
    <mergeCell ref="W136:X136"/>
    <mergeCell ref="W137:X137"/>
    <mergeCell ref="W138:X138"/>
    <mergeCell ref="W139:X139"/>
    <mergeCell ref="W140:X140"/>
    <mergeCell ref="W123:X123"/>
    <mergeCell ref="W124:X124"/>
    <mergeCell ref="W125:X125"/>
    <mergeCell ref="W126:X126"/>
    <mergeCell ref="W127:X127"/>
    <mergeCell ref="W128:X128"/>
    <mergeCell ref="W129:X129"/>
    <mergeCell ref="W130:X130"/>
    <mergeCell ref="W131:X131"/>
    <mergeCell ref="W114:X114"/>
    <mergeCell ref="W115:X115"/>
    <mergeCell ref="W116:X116"/>
    <mergeCell ref="W117:X117"/>
    <mergeCell ref="W118:X118"/>
    <mergeCell ref="W119:X119"/>
    <mergeCell ref="W120:X120"/>
    <mergeCell ref="W121:X121"/>
    <mergeCell ref="W122:X122"/>
    <mergeCell ref="W105:X105"/>
    <mergeCell ref="W106:X106"/>
    <mergeCell ref="W107:X107"/>
    <mergeCell ref="W108:X108"/>
    <mergeCell ref="W109:X109"/>
    <mergeCell ref="W110:X110"/>
    <mergeCell ref="W111:X111"/>
    <mergeCell ref="W112:X112"/>
    <mergeCell ref="W113:X113"/>
    <mergeCell ref="W96:X96"/>
    <mergeCell ref="W97:X97"/>
    <mergeCell ref="W98:X98"/>
    <mergeCell ref="W99:X99"/>
    <mergeCell ref="W100:X100"/>
    <mergeCell ref="W101:X101"/>
    <mergeCell ref="W102:X102"/>
    <mergeCell ref="W103:X103"/>
    <mergeCell ref="W104:X104"/>
    <mergeCell ref="W87:X87"/>
    <mergeCell ref="W88:X88"/>
    <mergeCell ref="W89:X89"/>
    <mergeCell ref="W90:X90"/>
    <mergeCell ref="W91:X91"/>
    <mergeCell ref="W92:X92"/>
    <mergeCell ref="W93:X93"/>
    <mergeCell ref="W94:X94"/>
    <mergeCell ref="W95:X95"/>
    <mergeCell ref="W78:X78"/>
    <mergeCell ref="W79:X79"/>
    <mergeCell ref="W80:X80"/>
    <mergeCell ref="W81:X81"/>
    <mergeCell ref="W82:X82"/>
    <mergeCell ref="W83:X83"/>
    <mergeCell ref="W84:X84"/>
    <mergeCell ref="W85:X85"/>
    <mergeCell ref="W86:X86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60:X60"/>
    <mergeCell ref="W61:X61"/>
    <mergeCell ref="W62:X62"/>
    <mergeCell ref="W63:X63"/>
    <mergeCell ref="W64:X64"/>
    <mergeCell ref="W65:X65"/>
    <mergeCell ref="W66:X66"/>
    <mergeCell ref="W67:X67"/>
    <mergeCell ref="W68:X68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AD5:AG5"/>
    <mergeCell ref="S4:T4"/>
    <mergeCell ref="K4:L4"/>
    <mergeCell ref="K5:L5"/>
    <mergeCell ref="S5:T5"/>
    <mergeCell ref="A1:B1"/>
    <mergeCell ref="B4:C4"/>
    <mergeCell ref="D4:F4"/>
    <mergeCell ref="G4:I4"/>
    <mergeCell ref="W4:X4"/>
    <mergeCell ref="W5:X5"/>
    <mergeCell ref="S3:V3"/>
    <mergeCell ref="K14:L14"/>
    <mergeCell ref="K15:L15"/>
    <mergeCell ref="K16:L16"/>
    <mergeCell ref="K17:L17"/>
    <mergeCell ref="K18:L18"/>
    <mergeCell ref="K19:L19"/>
    <mergeCell ref="K6:L6"/>
    <mergeCell ref="K7:L7"/>
    <mergeCell ref="K8:L8"/>
    <mergeCell ref="K9:L9"/>
    <mergeCell ref="K10:L10"/>
    <mergeCell ref="K11:L11"/>
    <mergeCell ref="K12:L12"/>
    <mergeCell ref="K13:L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38:L38"/>
    <mergeCell ref="K39:L39"/>
    <mergeCell ref="K40:L40"/>
    <mergeCell ref="K41:L41"/>
    <mergeCell ref="K42:L42"/>
    <mergeCell ref="K43:L43"/>
    <mergeCell ref="K32:L32"/>
    <mergeCell ref="K33:L33"/>
    <mergeCell ref="K34:L34"/>
    <mergeCell ref="K35:L35"/>
    <mergeCell ref="K36:L36"/>
    <mergeCell ref="K37:L37"/>
    <mergeCell ref="K50:L50"/>
    <mergeCell ref="K51:L51"/>
    <mergeCell ref="K52:L52"/>
    <mergeCell ref="K53:L53"/>
    <mergeCell ref="K54:L54"/>
    <mergeCell ref="K55:L55"/>
    <mergeCell ref="K44:L44"/>
    <mergeCell ref="K45:L45"/>
    <mergeCell ref="K46:L46"/>
    <mergeCell ref="K47:L47"/>
    <mergeCell ref="K48:L48"/>
    <mergeCell ref="K49:L49"/>
    <mergeCell ref="K62:L62"/>
    <mergeCell ref="K63:L63"/>
    <mergeCell ref="K64:L64"/>
    <mergeCell ref="K65:L65"/>
    <mergeCell ref="K66:L66"/>
    <mergeCell ref="K67:L67"/>
    <mergeCell ref="K56:L56"/>
    <mergeCell ref="K57:L57"/>
    <mergeCell ref="K58:L58"/>
    <mergeCell ref="K59:L59"/>
    <mergeCell ref="K60:L60"/>
    <mergeCell ref="K61:L61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2:L72"/>
    <mergeCell ref="K73:L73"/>
    <mergeCell ref="K86:L86"/>
    <mergeCell ref="K87:L87"/>
    <mergeCell ref="K88:L88"/>
    <mergeCell ref="K89:L89"/>
    <mergeCell ref="K90:L90"/>
    <mergeCell ref="K91:L91"/>
    <mergeCell ref="K80:L80"/>
    <mergeCell ref="K81:L81"/>
    <mergeCell ref="K82:L82"/>
    <mergeCell ref="K83:L83"/>
    <mergeCell ref="K84:L84"/>
    <mergeCell ref="K85:L85"/>
    <mergeCell ref="K98:L98"/>
    <mergeCell ref="K99:L99"/>
    <mergeCell ref="K100:L100"/>
    <mergeCell ref="K101:L101"/>
    <mergeCell ref="K102:L102"/>
    <mergeCell ref="K103:L103"/>
    <mergeCell ref="K92:L92"/>
    <mergeCell ref="K93:L93"/>
    <mergeCell ref="K94:L94"/>
    <mergeCell ref="K95:L95"/>
    <mergeCell ref="K96:L96"/>
    <mergeCell ref="K97:L97"/>
    <mergeCell ref="K110:L110"/>
    <mergeCell ref="K111:L111"/>
    <mergeCell ref="K112:L112"/>
    <mergeCell ref="K113:L113"/>
    <mergeCell ref="K114:L114"/>
    <mergeCell ref="K115:L115"/>
    <mergeCell ref="K104:L104"/>
    <mergeCell ref="K105:L105"/>
    <mergeCell ref="K106:L106"/>
    <mergeCell ref="K107:L107"/>
    <mergeCell ref="K108:L108"/>
    <mergeCell ref="K109:L109"/>
    <mergeCell ref="K122:L122"/>
    <mergeCell ref="K123:L123"/>
    <mergeCell ref="K124:L124"/>
    <mergeCell ref="K125:L125"/>
    <mergeCell ref="K126:L126"/>
    <mergeCell ref="K127:L127"/>
    <mergeCell ref="K116:L116"/>
    <mergeCell ref="K117:L117"/>
    <mergeCell ref="K118:L118"/>
    <mergeCell ref="K119:L119"/>
    <mergeCell ref="K120:L120"/>
    <mergeCell ref="K121:L121"/>
    <mergeCell ref="K134:L134"/>
    <mergeCell ref="K135:L135"/>
    <mergeCell ref="K136:L136"/>
    <mergeCell ref="K137:L137"/>
    <mergeCell ref="K138:L138"/>
    <mergeCell ref="K139:L139"/>
    <mergeCell ref="K128:L128"/>
    <mergeCell ref="K129:L129"/>
    <mergeCell ref="K130:L130"/>
    <mergeCell ref="K131:L131"/>
    <mergeCell ref="K132:L132"/>
    <mergeCell ref="K133:L133"/>
    <mergeCell ref="K148:L148"/>
    <mergeCell ref="K149:L149"/>
    <mergeCell ref="K150:L150"/>
    <mergeCell ref="K151:L151"/>
    <mergeCell ref="K140:L140"/>
    <mergeCell ref="K141:L141"/>
    <mergeCell ref="K142:L142"/>
    <mergeCell ref="K143:L143"/>
    <mergeCell ref="K144:L144"/>
    <mergeCell ref="K145:L145"/>
    <mergeCell ref="K164:L164"/>
    <mergeCell ref="K165:L165"/>
    <mergeCell ref="O4:P4"/>
    <mergeCell ref="O5:P5"/>
    <mergeCell ref="O6:P6"/>
    <mergeCell ref="O7:P7"/>
    <mergeCell ref="O8:P8"/>
    <mergeCell ref="O9:P9"/>
    <mergeCell ref="O10:P10"/>
    <mergeCell ref="K158:L158"/>
    <mergeCell ref="K159:L159"/>
    <mergeCell ref="K160:L160"/>
    <mergeCell ref="K161:L161"/>
    <mergeCell ref="K162:L162"/>
    <mergeCell ref="K163:L163"/>
    <mergeCell ref="K152:L152"/>
    <mergeCell ref="K153:L153"/>
    <mergeCell ref="K154:L154"/>
    <mergeCell ref="K155:L155"/>
    <mergeCell ref="K156:L156"/>
    <mergeCell ref="K157:L157"/>
    <mergeCell ref="K146:L146"/>
    <mergeCell ref="K147:L147"/>
    <mergeCell ref="O17:P17"/>
    <mergeCell ref="O18:P18"/>
    <mergeCell ref="O19:P19"/>
    <mergeCell ref="O20:P20"/>
    <mergeCell ref="O21:P21"/>
    <mergeCell ref="O22:P22"/>
    <mergeCell ref="O11:P11"/>
    <mergeCell ref="O12:P12"/>
    <mergeCell ref="O13:P13"/>
    <mergeCell ref="O14:P14"/>
    <mergeCell ref="O15:P15"/>
    <mergeCell ref="O16:P16"/>
    <mergeCell ref="O29:P29"/>
    <mergeCell ref="O30:P30"/>
    <mergeCell ref="O31:P31"/>
    <mergeCell ref="O32:P32"/>
    <mergeCell ref="O33:P33"/>
    <mergeCell ref="O34:P34"/>
    <mergeCell ref="O23:P23"/>
    <mergeCell ref="O24:P24"/>
    <mergeCell ref="O25:P25"/>
    <mergeCell ref="O26:P26"/>
    <mergeCell ref="O27:P27"/>
    <mergeCell ref="O28:P28"/>
    <mergeCell ref="O41:P41"/>
    <mergeCell ref="O42:P42"/>
    <mergeCell ref="O43:P43"/>
    <mergeCell ref="O44:P44"/>
    <mergeCell ref="O45:P45"/>
    <mergeCell ref="O46:P46"/>
    <mergeCell ref="O35:P35"/>
    <mergeCell ref="O36:P36"/>
    <mergeCell ref="O37:P37"/>
    <mergeCell ref="O38:P38"/>
    <mergeCell ref="O39:P39"/>
    <mergeCell ref="O40:P40"/>
    <mergeCell ref="O53:P53"/>
    <mergeCell ref="O54:P54"/>
    <mergeCell ref="O55:P55"/>
    <mergeCell ref="O56:P56"/>
    <mergeCell ref="O57:P57"/>
    <mergeCell ref="O58:P58"/>
    <mergeCell ref="O47:P47"/>
    <mergeCell ref="O48:P48"/>
    <mergeCell ref="O49:P49"/>
    <mergeCell ref="O50:P50"/>
    <mergeCell ref="O51:P51"/>
    <mergeCell ref="O52:P52"/>
    <mergeCell ref="O65:P65"/>
    <mergeCell ref="O66:P66"/>
    <mergeCell ref="O67:P67"/>
    <mergeCell ref="O68:P68"/>
    <mergeCell ref="O69:P69"/>
    <mergeCell ref="O70:P70"/>
    <mergeCell ref="O59:P59"/>
    <mergeCell ref="O60:P60"/>
    <mergeCell ref="O61:P61"/>
    <mergeCell ref="O62:P62"/>
    <mergeCell ref="O63:P63"/>
    <mergeCell ref="O64:P64"/>
    <mergeCell ref="O77:P77"/>
    <mergeCell ref="O78:P78"/>
    <mergeCell ref="O79:P79"/>
    <mergeCell ref="O80:P80"/>
    <mergeCell ref="O81:P81"/>
    <mergeCell ref="O82:P82"/>
    <mergeCell ref="O71:P71"/>
    <mergeCell ref="O72:P72"/>
    <mergeCell ref="O73:P73"/>
    <mergeCell ref="O74:P74"/>
    <mergeCell ref="O75:P75"/>
    <mergeCell ref="O76:P76"/>
    <mergeCell ref="O89:P89"/>
    <mergeCell ref="O90:P90"/>
    <mergeCell ref="O91:P91"/>
    <mergeCell ref="O92:P92"/>
    <mergeCell ref="O93:P93"/>
    <mergeCell ref="O94:P94"/>
    <mergeCell ref="O83:P83"/>
    <mergeCell ref="O84:P84"/>
    <mergeCell ref="O85:P85"/>
    <mergeCell ref="O86:P86"/>
    <mergeCell ref="O87:P87"/>
    <mergeCell ref="O88:P88"/>
    <mergeCell ref="O101:P101"/>
    <mergeCell ref="O102:P102"/>
    <mergeCell ref="O103:P103"/>
    <mergeCell ref="O104:P104"/>
    <mergeCell ref="O105:P105"/>
    <mergeCell ref="O106:P106"/>
    <mergeCell ref="O95:P95"/>
    <mergeCell ref="O96:P96"/>
    <mergeCell ref="O97:P97"/>
    <mergeCell ref="O98:P98"/>
    <mergeCell ref="O99:P99"/>
    <mergeCell ref="O100:P100"/>
    <mergeCell ref="O113:P113"/>
    <mergeCell ref="O114:P114"/>
    <mergeCell ref="O115:P115"/>
    <mergeCell ref="O116:P116"/>
    <mergeCell ref="O117:P117"/>
    <mergeCell ref="O118:P118"/>
    <mergeCell ref="O107:P107"/>
    <mergeCell ref="O108:P108"/>
    <mergeCell ref="O109:P109"/>
    <mergeCell ref="O110:P110"/>
    <mergeCell ref="O111:P111"/>
    <mergeCell ref="O112:P112"/>
    <mergeCell ref="O125:P125"/>
    <mergeCell ref="O126:P126"/>
    <mergeCell ref="O127:P127"/>
    <mergeCell ref="O128:P128"/>
    <mergeCell ref="O129:P129"/>
    <mergeCell ref="O130:P130"/>
    <mergeCell ref="O119:P119"/>
    <mergeCell ref="O120:P120"/>
    <mergeCell ref="O121:P121"/>
    <mergeCell ref="O122:P122"/>
    <mergeCell ref="O123:P123"/>
    <mergeCell ref="O124:P124"/>
    <mergeCell ref="O140:P140"/>
    <mergeCell ref="O141:P141"/>
    <mergeCell ref="O142:P142"/>
    <mergeCell ref="O131:P131"/>
    <mergeCell ref="O132:P132"/>
    <mergeCell ref="O133:P133"/>
    <mergeCell ref="O134:P134"/>
    <mergeCell ref="O135:P135"/>
    <mergeCell ref="O136:P136"/>
    <mergeCell ref="O164:P164"/>
    <mergeCell ref="O165:P165"/>
    <mergeCell ref="O155:P155"/>
    <mergeCell ref="O156:P156"/>
    <mergeCell ref="O157:P157"/>
    <mergeCell ref="O158:P158"/>
    <mergeCell ref="O159:P159"/>
    <mergeCell ref="O160:P160"/>
    <mergeCell ref="S6:T6"/>
    <mergeCell ref="S7:T7"/>
    <mergeCell ref="S8:T8"/>
    <mergeCell ref="S9:T9"/>
    <mergeCell ref="S10:T10"/>
    <mergeCell ref="S11:T11"/>
    <mergeCell ref="O161:P161"/>
    <mergeCell ref="O162:P162"/>
    <mergeCell ref="O163:P163"/>
    <mergeCell ref="O149:P149"/>
    <mergeCell ref="O150:P150"/>
    <mergeCell ref="O151:P151"/>
    <mergeCell ref="O152:P152"/>
    <mergeCell ref="O153:P153"/>
    <mergeCell ref="O154:P154"/>
    <mergeCell ref="O143:P143"/>
    <mergeCell ref="O144:P144"/>
    <mergeCell ref="O145:P145"/>
    <mergeCell ref="O146:P146"/>
    <mergeCell ref="O147:P147"/>
    <mergeCell ref="O148:P148"/>
    <mergeCell ref="O137:P137"/>
    <mergeCell ref="O138:P138"/>
    <mergeCell ref="O139:P139"/>
    <mergeCell ref="S18:T18"/>
    <mergeCell ref="S19:T19"/>
    <mergeCell ref="S20:T20"/>
    <mergeCell ref="S21:T21"/>
    <mergeCell ref="S22:T22"/>
    <mergeCell ref="S23:T23"/>
    <mergeCell ref="S12:T12"/>
    <mergeCell ref="S13:T13"/>
    <mergeCell ref="S14:T14"/>
    <mergeCell ref="S15:T15"/>
    <mergeCell ref="S16:T16"/>
    <mergeCell ref="S17:T17"/>
    <mergeCell ref="S30:T30"/>
    <mergeCell ref="S31:T31"/>
    <mergeCell ref="S32:T32"/>
    <mergeCell ref="S33:T33"/>
    <mergeCell ref="S34:T34"/>
    <mergeCell ref="S35:T35"/>
    <mergeCell ref="S24:T24"/>
    <mergeCell ref="S25:T25"/>
    <mergeCell ref="S26:T26"/>
    <mergeCell ref="S27:T27"/>
    <mergeCell ref="S28:T28"/>
    <mergeCell ref="S29:T29"/>
    <mergeCell ref="S42:T42"/>
    <mergeCell ref="S43:T43"/>
    <mergeCell ref="S44:T44"/>
    <mergeCell ref="S45:T45"/>
    <mergeCell ref="S46:T46"/>
    <mergeCell ref="S47:T47"/>
    <mergeCell ref="S36:T36"/>
    <mergeCell ref="S37:T37"/>
    <mergeCell ref="S38:T38"/>
    <mergeCell ref="S39:T39"/>
    <mergeCell ref="S40:T40"/>
    <mergeCell ref="S41:T41"/>
    <mergeCell ref="S54:T54"/>
    <mergeCell ref="S55:T55"/>
    <mergeCell ref="S56:T56"/>
    <mergeCell ref="S57:T57"/>
    <mergeCell ref="S58:T58"/>
    <mergeCell ref="S59:T59"/>
    <mergeCell ref="S48:T48"/>
    <mergeCell ref="S49:T49"/>
    <mergeCell ref="S50:T50"/>
    <mergeCell ref="S51:T51"/>
    <mergeCell ref="S52:T52"/>
    <mergeCell ref="S53:T53"/>
    <mergeCell ref="S66:T66"/>
    <mergeCell ref="S67:T67"/>
    <mergeCell ref="S68:T68"/>
    <mergeCell ref="S69:T69"/>
    <mergeCell ref="S70:T70"/>
    <mergeCell ref="S71:T71"/>
    <mergeCell ref="S60:T60"/>
    <mergeCell ref="S61:T61"/>
    <mergeCell ref="S62:T62"/>
    <mergeCell ref="S63:T63"/>
    <mergeCell ref="S64:T64"/>
    <mergeCell ref="S65:T65"/>
    <mergeCell ref="S78:T78"/>
    <mergeCell ref="S79:T79"/>
    <mergeCell ref="S80:T80"/>
    <mergeCell ref="S81:T81"/>
    <mergeCell ref="S82:T82"/>
    <mergeCell ref="S83:T83"/>
    <mergeCell ref="S72:T72"/>
    <mergeCell ref="S73:T73"/>
    <mergeCell ref="S74:T74"/>
    <mergeCell ref="S75:T75"/>
    <mergeCell ref="S76:T76"/>
    <mergeCell ref="S77:T77"/>
    <mergeCell ref="S90:T90"/>
    <mergeCell ref="S91:T91"/>
    <mergeCell ref="S92:T92"/>
    <mergeCell ref="S93:T93"/>
    <mergeCell ref="S94:T94"/>
    <mergeCell ref="S95:T95"/>
    <mergeCell ref="S84:T84"/>
    <mergeCell ref="S85:T85"/>
    <mergeCell ref="S86:T86"/>
    <mergeCell ref="S87:T87"/>
    <mergeCell ref="S88:T88"/>
    <mergeCell ref="S89:T89"/>
    <mergeCell ref="S102:T102"/>
    <mergeCell ref="S103:T103"/>
    <mergeCell ref="S104:T104"/>
    <mergeCell ref="S105:T105"/>
    <mergeCell ref="S106:T106"/>
    <mergeCell ref="S107:T107"/>
    <mergeCell ref="S96:T96"/>
    <mergeCell ref="S97:T97"/>
    <mergeCell ref="S98:T98"/>
    <mergeCell ref="S99:T99"/>
    <mergeCell ref="S100:T100"/>
    <mergeCell ref="S101:T101"/>
    <mergeCell ref="S114:T114"/>
    <mergeCell ref="S115:T115"/>
    <mergeCell ref="S116:T116"/>
    <mergeCell ref="S117:T117"/>
    <mergeCell ref="S118:T118"/>
    <mergeCell ref="S119:T119"/>
    <mergeCell ref="S108:T108"/>
    <mergeCell ref="S109:T109"/>
    <mergeCell ref="S110:T110"/>
    <mergeCell ref="S111:T111"/>
    <mergeCell ref="S112:T112"/>
    <mergeCell ref="S113:T113"/>
    <mergeCell ref="S128:T128"/>
    <mergeCell ref="S129:T129"/>
    <mergeCell ref="S130:T130"/>
    <mergeCell ref="S131:T131"/>
    <mergeCell ref="S120:T120"/>
    <mergeCell ref="S121:T121"/>
    <mergeCell ref="S122:T122"/>
    <mergeCell ref="S123:T123"/>
    <mergeCell ref="S124:T124"/>
    <mergeCell ref="S125:T125"/>
    <mergeCell ref="S165:T165"/>
    <mergeCell ref="S156:T156"/>
    <mergeCell ref="S157:T157"/>
    <mergeCell ref="S158:T158"/>
    <mergeCell ref="S159:T159"/>
    <mergeCell ref="S160:T160"/>
    <mergeCell ref="S161:T161"/>
    <mergeCell ref="S150:T150"/>
    <mergeCell ref="S151:T151"/>
    <mergeCell ref="S152:T152"/>
    <mergeCell ref="S153:T153"/>
    <mergeCell ref="S154:T154"/>
    <mergeCell ref="S155:T155"/>
    <mergeCell ref="S144:T144"/>
    <mergeCell ref="S145:T145"/>
    <mergeCell ref="S146:T146"/>
    <mergeCell ref="S147:T147"/>
    <mergeCell ref="S148:T148"/>
    <mergeCell ref="S162:T162"/>
    <mergeCell ref="S163:T163"/>
    <mergeCell ref="S164:T164"/>
    <mergeCell ref="S149:T149"/>
    <mergeCell ref="S138:T138"/>
    <mergeCell ref="S139:T139"/>
    <mergeCell ref="S140:T140"/>
    <mergeCell ref="S141:T141"/>
    <mergeCell ref="S142:T142"/>
    <mergeCell ref="S143:T143"/>
    <mergeCell ref="S132:T132"/>
    <mergeCell ref="S133:T133"/>
    <mergeCell ref="S134:T134"/>
    <mergeCell ref="S135:T135"/>
    <mergeCell ref="S136:T136"/>
    <mergeCell ref="S137:T137"/>
    <mergeCell ref="S126:T126"/>
    <mergeCell ref="S127:T127"/>
    <mergeCell ref="AD9:AG9"/>
    <mergeCell ref="AD6:AG6"/>
    <mergeCell ref="AD10:A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BULAN</dc:creator>
  <cp:lastModifiedBy>BULAN</cp:lastModifiedBy>
  <dcterms:created xsi:type="dcterms:W3CDTF">2020-01-20T12:11:06Z</dcterms:created>
  <dcterms:modified xsi:type="dcterms:W3CDTF">2020-01-23T19:39:48Z</dcterms:modified>
</cp:coreProperties>
</file>