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ikasal/Downloads/"/>
    </mc:Choice>
  </mc:AlternateContent>
  <xr:revisionPtr revIDLastSave="0" documentId="8_{1056F110-53AB-6340-AA07-6740B0422B0E}" xr6:coauthVersionLast="47" xr6:coauthVersionMax="47" xr10:uidLastSave="{00000000-0000-0000-0000-000000000000}"/>
  <bookViews>
    <workbookView xWindow="-7540" yWindow="-21100" windowWidth="28800" windowHeight="16340" xr2:uid="{34FB66A2-ED68-874B-97AF-C0E4D8D7ED4A}"/>
  </bookViews>
  <sheets>
    <sheet name="Eco-score" sheetId="1" r:id="rId1"/>
    <sheet name="Poissons" sheetId="8" r:id="rId2"/>
    <sheet name="Agribalyse" sheetId="7" r:id="rId3"/>
    <sheet name="Labels" sheetId="6" r:id="rId4"/>
    <sheet name="Pays" sheetId="2" r:id="rId5"/>
    <sheet name="Formats" sheetId="3" r:id="rId6"/>
    <sheet name="Matériaux" sheetId="4" r:id="rId7"/>
    <sheet name="Poissons menacés" sheetId="9" r:id="rId8"/>
    <sheet name="Zones de pêche" sheetId="11" r:id="rId9"/>
  </sheets>
  <definedNames>
    <definedName name="_xlnm._FilterDatabase" localSheetId="2" hidden="1">Agribalyse!$A$1:$B$2516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" i="1" l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3" i="1"/>
  <c r="F3" i="8" a="1"/>
  <c r="F3" i="8" s="1"/>
  <c r="G3" i="8" s="1"/>
  <c r="F4" i="8" a="1"/>
  <c r="F4" i="8" s="1"/>
  <c r="G4" i="8" s="1"/>
  <c r="F5" i="8" a="1"/>
  <c r="F5" i="8" s="1"/>
  <c r="G5" i="8" s="1"/>
  <c r="F6" i="8" a="1"/>
  <c r="F6" i="8" s="1"/>
  <c r="G6" i="8" s="1"/>
  <c r="F7" i="8" a="1"/>
  <c r="F7" i="8" s="1"/>
  <c r="G7" i="8" s="1"/>
  <c r="F8" i="8" a="1"/>
  <c r="F8" i="8" s="1"/>
  <c r="G8" i="8" s="1"/>
  <c r="F9" i="8" a="1"/>
  <c r="F9" i="8" s="1"/>
  <c r="G9" i="8" s="1"/>
  <c r="F10" i="8" a="1"/>
  <c r="F10" i="8" s="1"/>
  <c r="G10" i="8" s="1"/>
  <c r="F11" i="8" a="1"/>
  <c r="F11" i="8" s="1"/>
  <c r="G11" i="8" s="1"/>
  <c r="F12" i="8" a="1"/>
  <c r="F12" i="8" s="1"/>
  <c r="G12" i="8" s="1"/>
  <c r="F13" i="8" a="1"/>
  <c r="F13" i="8" s="1"/>
  <c r="G13" i="8" s="1"/>
  <c r="F14" i="8" a="1"/>
  <c r="F14" i="8" s="1"/>
  <c r="G14" i="8" s="1"/>
  <c r="F15" i="8" a="1"/>
  <c r="F15" i="8" s="1"/>
  <c r="G15" i="8" s="1"/>
  <c r="F16" i="8" a="1"/>
  <c r="F16" i="8" s="1"/>
  <c r="G16" i="8" s="1"/>
  <c r="F17" i="8" a="1"/>
  <c r="F17" i="8" s="1"/>
  <c r="G17" i="8" s="1"/>
  <c r="F18" i="8" a="1"/>
  <c r="F18" i="8" s="1"/>
  <c r="G18" i="8" s="1"/>
  <c r="F19" i="8" a="1"/>
  <c r="F19" i="8" s="1"/>
  <c r="G19" i="8" s="1"/>
  <c r="F20" i="8" a="1"/>
  <c r="F20" i="8" s="1"/>
  <c r="G20" i="8" s="1"/>
  <c r="F21" i="8" a="1"/>
  <c r="F21" i="8" s="1"/>
  <c r="G21" i="8" s="1"/>
  <c r="F22" i="8" a="1"/>
  <c r="F22" i="8" s="1"/>
  <c r="G22" i="8" s="1"/>
  <c r="F23" i="8" a="1"/>
  <c r="F23" i="8" s="1"/>
  <c r="G23" i="8" s="1"/>
  <c r="F24" i="8" a="1"/>
  <c r="F24" i="8" s="1"/>
  <c r="G24" i="8" s="1"/>
  <c r="F25" i="8" a="1"/>
  <c r="F25" i="8" s="1"/>
  <c r="G25" i="8" s="1"/>
  <c r="F26" i="8" a="1"/>
  <c r="F26" i="8" s="1"/>
  <c r="G26" i="8" s="1"/>
  <c r="F27" i="8" a="1"/>
  <c r="F27" i="8" s="1"/>
  <c r="G27" i="8" s="1"/>
  <c r="F28" i="8" a="1"/>
  <c r="F28" i="8" s="1"/>
  <c r="G28" i="8" s="1"/>
  <c r="F29" i="8" a="1"/>
  <c r="F29" i="8" s="1"/>
  <c r="G29" i="8" s="1"/>
  <c r="F30" i="8" a="1"/>
  <c r="F30" i="8" s="1"/>
  <c r="G30" i="8" s="1"/>
  <c r="F31" i="8" a="1"/>
  <c r="F31" i="8" s="1"/>
  <c r="G31" i="8" s="1"/>
  <c r="F32" i="8" a="1"/>
  <c r="F32" i="8" s="1"/>
  <c r="G32" i="8" s="1"/>
  <c r="F33" i="8" a="1"/>
  <c r="F33" i="8" s="1"/>
  <c r="G33" i="8" s="1"/>
  <c r="F34" i="8" a="1"/>
  <c r="F34" i="8" s="1"/>
  <c r="G34" i="8" s="1"/>
  <c r="F35" i="8" a="1"/>
  <c r="F35" i="8" s="1"/>
  <c r="G35" i="8" s="1"/>
  <c r="F36" i="8" a="1"/>
  <c r="F36" i="8" s="1"/>
  <c r="G36" i="8" s="1"/>
  <c r="F37" i="8" a="1"/>
  <c r="F37" i="8" s="1"/>
  <c r="G37" i="8" s="1"/>
  <c r="F38" i="8" a="1"/>
  <c r="F38" i="8" s="1"/>
  <c r="G38" i="8" s="1"/>
  <c r="F39" i="8" a="1"/>
  <c r="F39" i="8" s="1"/>
  <c r="G39" i="8" s="1"/>
  <c r="F40" i="8" a="1"/>
  <c r="F40" i="8" s="1"/>
  <c r="G40" i="8" s="1"/>
  <c r="F41" i="8" a="1"/>
  <c r="F41" i="8" s="1"/>
  <c r="G41" i="8" s="1"/>
  <c r="F42" i="8" a="1"/>
  <c r="F42" i="8" s="1"/>
  <c r="G42" i="8" s="1"/>
  <c r="F43" i="8" a="1"/>
  <c r="F43" i="8" s="1"/>
  <c r="G43" i="8" s="1"/>
  <c r="F44" i="8" a="1"/>
  <c r="F44" i="8" s="1"/>
  <c r="G44" i="8" s="1"/>
  <c r="F45" i="8" a="1"/>
  <c r="F45" i="8" s="1"/>
  <c r="G45" i="8" s="1"/>
  <c r="F46" i="8" a="1"/>
  <c r="F46" i="8" s="1"/>
  <c r="G46" i="8" s="1"/>
  <c r="F47" i="8" a="1"/>
  <c r="F47" i="8" s="1"/>
  <c r="G47" i="8" s="1"/>
  <c r="F48" i="8" a="1"/>
  <c r="F48" i="8" s="1"/>
  <c r="G48" i="8" s="1"/>
  <c r="F49" i="8" a="1"/>
  <c r="F49" i="8" s="1"/>
  <c r="G49" i="8" s="1"/>
  <c r="F50" i="8" a="1"/>
  <c r="F50" i="8" s="1"/>
  <c r="G50" i="8" s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F2" i="8" a="1"/>
  <c r="F2" i="8" s="1"/>
  <c r="AG4" i="1" a="1"/>
  <c r="AG4" i="1" s="1"/>
  <c r="AG6" i="1" a="1"/>
  <c r="AG6" i="1" s="1"/>
  <c r="AG7" i="1" a="1"/>
  <c r="AG7" i="1" s="1"/>
  <c r="AG8" i="1" a="1"/>
  <c r="AG8" i="1" s="1"/>
  <c r="AG9" i="1" a="1"/>
  <c r="AG9" i="1" s="1"/>
  <c r="AG10" i="1" a="1"/>
  <c r="AG10" i="1" s="1"/>
  <c r="AG11" i="1" a="1"/>
  <c r="AG11" i="1" s="1"/>
  <c r="AG12" i="1" a="1"/>
  <c r="AG12" i="1" s="1"/>
  <c r="AG13" i="1" a="1"/>
  <c r="AG13" i="1" s="1"/>
  <c r="AG14" i="1" a="1"/>
  <c r="AG14" i="1" s="1"/>
  <c r="AG15" i="1" a="1"/>
  <c r="AG15" i="1" s="1"/>
  <c r="AG16" i="1" a="1"/>
  <c r="AG16" i="1" s="1"/>
  <c r="AG17" i="1" a="1"/>
  <c r="AG17" i="1" s="1"/>
  <c r="AG18" i="1" a="1"/>
  <c r="AG18" i="1" s="1"/>
  <c r="AG19" i="1" a="1"/>
  <c r="AG19" i="1" s="1"/>
  <c r="AG20" i="1" a="1"/>
  <c r="AG20" i="1" s="1"/>
  <c r="AG21" i="1" a="1"/>
  <c r="AG21" i="1" s="1"/>
  <c r="AG22" i="1" a="1"/>
  <c r="AG22" i="1" s="1"/>
  <c r="AG23" i="1" a="1"/>
  <c r="AG23" i="1" s="1"/>
  <c r="AG24" i="1" a="1"/>
  <c r="AG24" i="1" s="1"/>
  <c r="AG25" i="1" a="1"/>
  <c r="AG25" i="1" s="1"/>
  <c r="AG26" i="1" a="1"/>
  <c r="AG26" i="1" s="1"/>
  <c r="AG27" i="1" a="1"/>
  <c r="AG27" i="1" s="1"/>
  <c r="AG28" i="1" a="1"/>
  <c r="AG28" i="1" s="1"/>
  <c r="AG29" i="1" a="1"/>
  <c r="AG29" i="1" s="1"/>
  <c r="AG30" i="1" a="1"/>
  <c r="AG30" i="1" s="1"/>
  <c r="AG31" i="1" a="1"/>
  <c r="AG31" i="1" s="1"/>
  <c r="AG32" i="1" a="1"/>
  <c r="AG32" i="1" s="1"/>
  <c r="AG33" i="1" a="1"/>
  <c r="AG33" i="1" s="1"/>
  <c r="AG34" i="1" a="1"/>
  <c r="AG34" i="1" s="1"/>
  <c r="AG35" i="1" a="1"/>
  <c r="AG35" i="1" s="1"/>
  <c r="AG36" i="1" a="1"/>
  <c r="AG36" i="1" s="1"/>
  <c r="AG37" i="1" a="1"/>
  <c r="AG37" i="1" s="1"/>
  <c r="AG38" i="1" a="1"/>
  <c r="AG38" i="1" s="1"/>
  <c r="AG39" i="1" a="1"/>
  <c r="AG39" i="1" s="1"/>
  <c r="AG40" i="1" a="1"/>
  <c r="AG40" i="1" s="1"/>
  <c r="AG41" i="1" a="1"/>
  <c r="AG41" i="1" s="1"/>
  <c r="AG42" i="1" a="1"/>
  <c r="AG42" i="1" s="1"/>
  <c r="AG43" i="1" a="1"/>
  <c r="AG43" i="1" s="1"/>
  <c r="AG44" i="1" a="1"/>
  <c r="AG44" i="1" s="1"/>
  <c r="AG45" i="1" a="1"/>
  <c r="AG45" i="1" s="1"/>
  <c r="AG46" i="1" a="1"/>
  <c r="AG46" i="1" s="1"/>
  <c r="AG47" i="1" a="1"/>
  <c r="AG47" i="1" s="1"/>
  <c r="AG48" i="1" a="1"/>
  <c r="AG48" i="1" s="1"/>
  <c r="AG49" i="1" a="1"/>
  <c r="AG49" i="1" s="1"/>
  <c r="AG3" i="1" a="1"/>
  <c r="AG3" i="1" s="1"/>
  <c r="B2" i="8"/>
  <c r="AI3" i="1"/>
  <c r="AN3" i="1"/>
  <c r="AM3" i="1"/>
  <c r="AJ3" i="1"/>
  <c r="AP4" i="1" l="1"/>
  <c r="AH4" i="1" s="1"/>
  <c r="G2" i="8"/>
  <c r="H2" i="8" s="1"/>
  <c r="AG5" i="1" s="1" a="1"/>
  <c r="AG5" i="1" s="1"/>
  <c r="AP3" i="1"/>
  <c r="AH3" i="1" s="1"/>
  <c r="AP5" i="1" l="1"/>
  <c r="A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<sst xmlns="http://schemas.openxmlformats.org/spreadsheetml/2006/main" count="3525" uniqueCount="3037">
  <si>
    <t>Nom</t>
  </si>
  <si>
    <t>Marque</t>
  </si>
  <si>
    <t>Labels</t>
  </si>
  <si>
    <t>Label</t>
  </si>
  <si>
    <t>Label 1</t>
  </si>
  <si>
    <t>Label 2</t>
  </si>
  <si>
    <t>Poissons menacés</t>
  </si>
  <si>
    <t>EAN</t>
  </si>
  <si>
    <t>Catégorie</t>
  </si>
  <si>
    <t>Pourcentage</t>
  </si>
  <si>
    <t>Origine</t>
  </si>
  <si>
    <t>Ingrédient</t>
  </si>
  <si>
    <t>Matériau</t>
  </si>
  <si>
    <t>Format</t>
  </si>
  <si>
    <t>Éco-score</t>
  </si>
  <si>
    <t>Total</t>
  </si>
  <si>
    <t>Espèces menacées</t>
  </si>
  <si>
    <t>Emballage</t>
  </si>
  <si>
    <t>Informations produit</t>
  </si>
  <si>
    <t>Indicateurs complémentaires</t>
  </si>
  <si>
    <t>Score
ACV</t>
  </si>
  <si>
    <t>Origine 2</t>
  </si>
  <si>
    <t>Origine 3</t>
  </si>
  <si>
    <t>Emabllage 1</t>
  </si>
  <si>
    <t>Emballage 2</t>
  </si>
  <si>
    <t>7622210449283</t>
  </si>
  <si>
    <t>Prince goût chocolat</t>
  </si>
  <si>
    <t>Lu</t>
  </si>
  <si>
    <t>Acier</t>
  </si>
  <si>
    <t>PS</t>
  </si>
  <si>
    <t>Verre</t>
  </si>
  <si>
    <t>PP</t>
  </si>
  <si>
    <t>Carton</t>
  </si>
  <si>
    <t>Biscuit sec chocolaté, préemballé</t>
  </si>
  <si>
    <t>PVC</t>
  </si>
  <si>
    <t>Points</t>
  </si>
  <si>
    <t>Nature &amp; Progrès</t>
  </si>
  <si>
    <t>Bio Cohérence</t>
  </si>
  <si>
    <t>Demeter</t>
  </si>
  <si>
    <t>Bio (EU)</t>
  </si>
  <si>
    <t>HVE</t>
  </si>
  <si>
    <t>UTZ</t>
  </si>
  <si>
    <t>Rainforest</t>
  </si>
  <si>
    <t>Fairtrade</t>
  </si>
  <si>
    <t>BBC</t>
  </si>
  <si>
    <t>Label Rouge</t>
  </si>
  <si>
    <t>ASC</t>
  </si>
  <si>
    <t>MSC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</si>
  <si>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</si>
  <si>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</si>
  <si>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</si>
  <si>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</si>
  <si>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</si>
  <si>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</si>
  <si>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</si>
  <si>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</si>
  <si>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Antarctique</t>
  </si>
  <si>
    <t>Antigua-et-Barbuda</t>
  </si>
  <si>
    <t>Antilles néerlandaises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</si>
  <si>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</si>
  <si>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</si>
  <si>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</si>
  <si>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</si>
  <si>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</si>
  <si>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</si>
  <si>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</si>
  <si>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</si>
  <si>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</si>
  <si>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Bande de Gaza</t>
  </si>
  <si>
    <t>Bangladesh</t>
  </si>
  <si>
    <t>Barbade</t>
  </si>
  <si>
    <t>Belgique</t>
  </si>
  <si>
    <t>Belize</t>
  </si>
  <si>
    <t>Bénin</t>
  </si>
  <si>
    <t>Bermudes</t>
  </si>
  <si>
    <t>Bhoutan</t>
  </si>
  <si>
    <t>Biélorussie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</si>
  <si>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</si>
  <si>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</si>
  <si>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</si>
  <si>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</si>
  <si>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</si>
  <si>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</si>
  <si>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</si>
  <si>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</si>
  <si>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</si>
  <si>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</si>
  <si>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</si>
  <si>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</si>
  <si>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</si>
  <si>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</si>
  <si>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</si>
  <si>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Cité du Vatican</t>
  </si>
  <si>
    <t>Colombie</t>
  </si>
  <si>
    <t>Comores</t>
  </si>
  <si>
    <t>Congo [RDC]</t>
  </si>
  <si>
    <t>Congo [République]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</si>
  <si>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</si>
  <si>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</si>
  <si>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</si>
  <si>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</si>
  <si>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</si>
  <si>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</si>
  <si>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</si>
  <si>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</si>
  <si>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Dominique</t>
  </si>
  <si>
    <t>Eaux internationales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</si>
  <si>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</si>
  <si>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</si>
  <si>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</si>
  <si>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</si>
  <si>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</si>
  <si>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</si>
  <si>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</si>
  <si>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États-Unis, îles Vierges</t>
  </si>
  <si>
    <t>Éthiopie</t>
  </si>
  <si>
    <t>Europe</t>
  </si>
  <si>
    <t>Falkland Islands [Islas Malvinas] (Îles Malouines)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</si>
  <si>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</si>
  <si>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</si>
  <si>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</si>
  <si>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</si>
  <si>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</si>
  <si>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</si>
  <si>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</si>
  <si>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</si>
  <si>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</si>
  <si>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</si>
  <si>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</si>
  <si>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</si>
  <si>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</si>
  <si>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</si>
  <si>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</si>
  <si>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Guernesey</t>
  </si>
  <si>
    <t>Guinée</t>
  </si>
  <si>
    <t>Guinée équatoriale</t>
  </si>
  <si>
    <t>Guinée-Bissau</t>
  </si>
  <si>
    <t>Guyane</t>
  </si>
  <si>
    <t>Haïti</t>
  </si>
  <si>
    <t>Honduras</t>
  </si>
  <si>
    <t>Hong Kong</t>
  </si>
  <si>
    <t>Hongrie</t>
  </si>
  <si>
    <t>Île Heard et îles McDonald</t>
  </si>
  <si>
    <t>Îles Caïmans</t>
  </si>
  <si>
    <t>Îles Cocos [Keeling] (Îles)</t>
  </si>
  <si>
    <t>Îles Cook</t>
  </si>
  <si>
    <t>Îles Féroé</t>
  </si>
  <si>
    <t>Îles Mariannes du Nord</t>
  </si>
  <si>
    <t>Îles Marshall</t>
  </si>
  <si>
    <t>Îles Pitcairn</t>
  </si>
  <si>
    <t>Îles Salomon</t>
  </si>
  <si>
    <t>Îles Turques et Caïques</t>
  </si>
  <si>
    <t>Îles Vierges britanniques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</si>
  <si>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</si>
  <si>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</si>
  <si>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</si>
  <si>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</si>
  <si>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</si>
  <si>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</si>
  <si>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</si>
  <si>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</si>
  <si>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</si>
  <si>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</si>
  <si>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Jersey</t>
  </si>
  <si>
    <t>Jordanie</t>
  </si>
  <si>
    <t>Kazakhstan</t>
  </si>
  <si>
    <t>Kenya</t>
  </si>
  <si>
    <t>Kirghizistan</t>
  </si>
  <si>
    <t>Kiribati</t>
  </si>
  <si>
    <t>Kosovo</t>
  </si>
  <si>
    <t>Koweït</t>
  </si>
  <si>
    <t>L'île Bouvet</t>
  </si>
  <si>
    <t>L'île Christmas</t>
  </si>
  <si>
    <t>L'île de Man</t>
  </si>
  <si>
    <t>L'île de Norfolk</t>
  </si>
  <si>
    <t>La Guyane française</t>
  </si>
  <si>
    <t>Laos</t>
  </si>
  <si>
    <t>Le Salvador</t>
  </si>
  <si>
    <t>Lesotho</t>
  </si>
  <si>
    <t>Lettonie</t>
  </si>
  <si>
    <t>Liban</t>
  </si>
  <si>
    <t>Liberia</t>
  </si>
  <si>
    <t>Libye</t>
  </si>
  <si>
    <t>Liechtenstein</t>
  </si>
  <si>
    <t>Lituanie</t>
  </si>
  <si>
    <t>Luxembourg</t>
  </si>
  <si>
    <t>Macao</t>
  </si>
  <si>
    <t>Macédoine [FYROM]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</si>
  <si>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</si>
  <si>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</si>
  <si>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</si>
  <si>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</si>
  <si>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</si>
  <si>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</si>
  <si>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</si>
  <si>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</si>
  <si>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</si>
  <si>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</si>
  <si>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</si>
  <si>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</si>
  <si>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</t>
  </si>
  <si>
    <t>Moldavie</t>
  </si>
  <si>
    <t>Monaco</t>
  </si>
  <si>
    <t>Monde</t>
  </si>
  <si>
    <t>Mongolie</t>
  </si>
  <si>
    <t>Monténégro</t>
  </si>
  <si>
    <t>Montserrat</t>
  </si>
  <si>
    <t>Mozambique</t>
  </si>
  <si>
    <t>Myanmar [Birmanie]</t>
  </si>
  <si>
    <t>Namibie</t>
  </si>
  <si>
    <t>Nauru</t>
  </si>
  <si>
    <t>Népal</t>
  </si>
  <si>
    <t>Nicaragua</t>
  </si>
  <si>
    <t>Niger</t>
  </si>
  <si>
    <t>Nigeria</t>
  </si>
  <si>
    <t>Niue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</si>
  <si>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</si>
  <si>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</si>
  <si>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</si>
  <si>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</si>
  <si>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</si>
  <si>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</si>
  <si>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</si>
  <si>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Palau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</si>
  <si>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</si>
  <si>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</si>
  <si>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</si>
  <si>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</si>
  <si>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</si>
  <si>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</si>
  <si>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</si>
  <si>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</si>
  <si>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</si>
  <si>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</si>
  <si>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</si>
  <si>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centrafricaine</t>
  </si>
  <si>
    <t>République dominicaine</t>
  </si>
  <si>
    <t>République tchèque</t>
  </si>
  <si>
    <t>Réunion</t>
  </si>
  <si>
    <t>Roumanie</t>
  </si>
  <si>
    <t>Royaume-Uni</t>
  </si>
  <si>
    <t>Russie</t>
  </si>
  <si>
    <t>Rwanda</t>
  </si>
  <si>
    <t>Sahara occidental</t>
  </si>
  <si>
    <t>Saint Vincent et les Grenadines</t>
  </si>
  <si>
    <t>Saint-Christophe-et-Nevis</t>
  </si>
  <si>
    <t>Saint-Marin</t>
  </si>
  <si>
    <t>Saint-Pierre-et-Miquelon</t>
  </si>
  <si>
    <t>Sainte-Hélène</t>
  </si>
  <si>
    <t>Sainte-Lucie</t>
  </si>
  <si>
    <t>Samoa</t>
  </si>
  <si>
    <t>Samoa américaines</t>
  </si>
  <si>
    <t>São Tomé e Príncipe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</si>
  <si>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</si>
  <si>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</si>
  <si>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</si>
  <si>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</si>
  <si>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</si>
  <si>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</si>
  <si>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</si>
  <si>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</si>
  <si>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</si>
  <si>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Sri Lanka</t>
  </si>
  <si>
    <t>Suède</t>
  </si>
  <si>
    <t>Suisse</t>
  </si>
  <si>
    <t>Suriname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</si>
  <si>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</si>
  <si>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</si>
  <si>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</si>
  <si>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</si>
  <si>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</si>
  <si>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</si>
  <si>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</si>
  <si>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Territoire britannique de l'océan Indien</t>
  </si>
  <si>
    <t>Territoires français du Sud</t>
  </si>
  <si>
    <t>Territoires palestiniens</t>
  </si>
  <si>
    <t>Thaïlande</t>
  </si>
  <si>
    <t>Timor-Leste</t>
  </si>
  <si>
    <t>Togo</t>
  </si>
  <si>
    <t>Tokelau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</si>
  <si>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</si>
  <si>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</si>
  <si>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</si>
  <si>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</si>
  <si>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</si>
  <si>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</si>
  <si>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</si>
  <si>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</si>
  <si>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</si>
  <si>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</si>
  <si>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Vietnam</t>
  </si>
  <si>
    <t>Wallis et Futuna</t>
  </si>
  <si>
    <t>Yémen</t>
  </si>
  <si>
    <t>Zambie</t>
  </si>
  <si>
    <t>Zimbabwe</t>
  </si>
  <si>
    <t>Pays</t>
  </si>
  <si>
    <t>Score (/100)</t>
  </si>
  <si>
    <t>Score
Politique environnementale (/100)</t>
  </si>
  <si>
    <t>Score
Approvisionnement local (/100)</t>
  </si>
  <si>
    <t>Ratio</t>
  </si>
  <si>
    <t>Barquette</t>
  </si>
  <si>
    <t>Boite</t>
  </si>
  <si>
    <t>Bouteille</t>
  </si>
  <si>
    <t>Brique</t>
  </si>
  <si>
    <t>Canette</t>
  </si>
  <si>
    <t>Conserve</t>
  </si>
  <si>
    <t>Pot</t>
  </si>
  <si>
    <t>Pots individuels</t>
  </si>
  <si>
    <t>Tube</t>
  </si>
  <si>
    <t>Sachet</t>
  </si>
  <si>
    <t>Gourdes individuelles</t>
  </si>
  <si>
    <t>Berlingo</t>
  </si>
  <si>
    <t>Cagette</t>
  </si>
  <si>
    <t>Sachets individuels</t>
  </si>
  <si>
    <t>Etui</t>
  </si>
  <si>
    <t>Support</t>
  </si>
  <si>
    <t>Capsule café</t>
  </si>
  <si>
    <t>Couvercle</t>
  </si>
  <si>
    <t>Couverts</t>
  </si>
  <si>
    <t>Bouchon</t>
  </si>
  <si>
    <t>Capsule</t>
  </si>
  <si>
    <t>Feuille</t>
  </si>
  <si>
    <t>Filet</t>
  </si>
  <si>
    <t>Film</t>
  </si>
  <si>
    <t>Film de regroupement</t>
  </si>
  <si>
    <t>Opercule</t>
  </si>
  <si>
    <t>Bâtonnet</t>
  </si>
  <si>
    <t>Attache</t>
  </si>
  <si>
    <t>Matériaux</t>
  </si>
  <si>
    <t>Aluminium (lourd &gt; 60mm)</t>
  </si>
  <si>
    <t>Aluminium (léger &lt; 60mm)</t>
  </si>
  <si>
    <t>Cire</t>
  </si>
  <si>
    <t>Céramique</t>
  </si>
  <si>
    <t>PET</t>
  </si>
  <si>
    <t>PEHD</t>
  </si>
  <si>
    <t>PEBD</t>
  </si>
  <si>
    <t>PLA</t>
  </si>
  <si>
    <t>Autre plastique</t>
  </si>
  <si>
    <t>PET (Bouteille)</t>
  </si>
  <si>
    <t>PEHD (Bouteille)</t>
  </si>
  <si>
    <t>Liège</t>
  </si>
  <si>
    <t>Bois</t>
  </si>
  <si>
    <t>Brique (type Tetra Pak)</t>
  </si>
  <si>
    <t>Blé</t>
  </si>
  <si>
    <t>Boisson</t>
  </si>
  <si>
    <t>Emballage 3</t>
  </si>
  <si>
    <t>Nom du Produit en Français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</si>
  <si>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</si>
  <si>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</si>
  <si>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</si>
  <si>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</si>
  <si>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Abricot, dénoyauté, cru</t>
  </si>
  <si>
    <t>Abricot, dénoyauté, sec</t>
  </si>
  <si>
    <t>Accra de poisson</t>
  </si>
  <si>
    <t>Agar (algue), cru</t>
  </si>
  <si>
    <t>Agneau, collier, braisé ou bouilli</t>
  </si>
  <si>
    <t>Agneau, collier, cru</t>
  </si>
  <si>
    <t>Agneau, côte filet, crue</t>
  </si>
  <si>
    <t>Agneau, côte filet, grillée/poêlée</t>
  </si>
  <si>
    <t>Agneau, côte première, crue</t>
  </si>
  <si>
    <t>Agneau, côte première, grillée/poêlée</t>
  </si>
  <si>
    <t>Agneau, côtelette, crue</t>
  </si>
  <si>
    <t>Agneau, côtelette, grillée</t>
  </si>
  <si>
    <t>Agneau, épaule, crue</t>
  </si>
  <si>
    <t>Agneau, épaule, maigre, crue</t>
  </si>
  <si>
    <t>Agneau, épaule, maigre, rôtie/cuite au four</t>
  </si>
  <si>
    <t>Agneau, épaule, rôtie/cuite au four</t>
  </si>
  <si>
    <t>Agneau, gigot, braisé</t>
  </si>
  <si>
    <t>Agneau, gigot, cru</t>
  </si>
  <si>
    <t>Agneau, gigot, grillé/poêlé</t>
  </si>
  <si>
    <t>Agneau, gigot, rôti/cuit au four</t>
  </si>
  <si>
    <t>Agneau, selle, crue</t>
  </si>
  <si>
    <t>Agneau, selle, partie maigre, grillée/poêlée</t>
  </si>
  <si>
    <t>Agneau, selle, partie maigre, rôtie/cuite au four</t>
  </si>
  <si>
    <t>Ail séché, poudre</t>
  </si>
  <si>
    <t>Ail, cru</t>
  </si>
  <si>
    <t>Alcool pur</t>
  </si>
  <si>
    <t>Aligot (purée de pomme de terre à la tomme fraîche)</t>
  </si>
  <si>
    <t>Amande (avec peau)</t>
  </si>
  <si>
    <t>Amande, grillée, salée</t>
  </si>
  <si>
    <t>Amande, mondée, émondée ou blanchie</t>
  </si>
  <si>
    <t>Amarante, crue</t>
  </si>
  <si>
    <t>Amidon de maïs ou fécule de maïs</t>
  </si>
  <si>
    <t>Ananas au sirop et jus d'ananas, appertisé, égoutté</t>
  </si>
  <si>
    <t>Ananas au sirop et jus d'ananas, appertisé, non égoutté</t>
  </si>
  <si>
    <t>Ananas au sirop léger, appertisé, égoutté</t>
  </si>
  <si>
    <t>Ananas au sirop léger, appertisé, non égoutté</t>
  </si>
  <si>
    <t>Ananas, pulpe, cru</t>
  </si>
  <si>
    <t>Anchois au sel (anchoité, semi-conserve)</t>
  </si>
  <si>
    <t>Anchois commun, cru</t>
  </si>
  <si>
    <t>Anchois commun, mariné</t>
  </si>
  <si>
    <t>Anchois, filets à l'huile, semi-conserve, égoutté</t>
  </si>
  <si>
    <t>Anchois, filets roulés aux câpres, semi-conserve, égoutté</t>
  </si>
  <si>
    <t>Andouille</t>
  </si>
  <si>
    <t>Andouille de Guéméné</t>
  </si>
  <si>
    <t>Andouille de Vire</t>
  </si>
  <si>
    <t>Andouille, réchauffée à la poêle</t>
  </si>
  <si>
    <t>Andouillette de Troyes, crue</t>
  </si>
  <si>
    <t>Andouillette, crue</t>
  </si>
  <si>
    <t>Andouillette, sautée/poêlée</t>
  </si>
  <si>
    <t>Aneth, frais</t>
  </si>
  <si>
    <t>Ao-nori (Enteromorpha sp.), séchée ou déshydratée</t>
  </si>
  <si>
    <t>Apéritif à base de vin ou vermouth</t>
  </si>
  <si>
    <t>Arachide, bouillie/cuite à l'eau, salée</t>
  </si>
  <si>
    <t>Artichaut, appertisé, égoutté</t>
  </si>
  <si>
    <t>Artichaut, coeur, appertisé, égoutté</t>
  </si>
  <si>
    <t>Artichaut, cru</t>
  </si>
  <si>
    <t>Artichaut, cuit</t>
  </si>
  <si>
    <t>Artichaut, fond, appertisé, égoutté</t>
  </si>
  <si>
    <t>Artichaut, fond, surgelé, cru</t>
  </si>
  <si>
    <t>Ascophylle noueux ou goémon noir (Ascophyllum nodosum), séché ou déshydraté</t>
  </si>
  <si>
    <t>Asiago</t>
  </si>
  <si>
    <t>Asperge, appertisée, égouttée</t>
  </si>
  <si>
    <t>Asperge, blanche ou violette, pelée, crue</t>
  </si>
  <si>
    <t>Asperge, bouillie/cuite à l'eau</t>
  </si>
  <si>
    <t>Asperge, pelée, crue</t>
  </si>
  <si>
    <t>Asperge, verte, crue</t>
  </si>
  <si>
    <t>Aubergine, crue</t>
  </si>
  <si>
    <t>Aubergine, cuite</t>
  </si>
  <si>
    <t>Avocat, pulpe, cru</t>
  </si>
  <si>
    <t>Avoine, crue</t>
  </si>
  <si>
    <t>Baba au rhum, préemballé</t>
  </si>
  <si>
    <t>Bagel</t>
  </si>
  <si>
    <t>Baklava ou Baklawa (pâtisserie orientale aux amandes et sirop)</t>
  </si>
  <si>
    <t>Bambou, pousse, crue</t>
  </si>
  <si>
    <t>Bambou, pousses, appertisées, égouttées</t>
  </si>
  <si>
    <t>Banane plantain, crue</t>
  </si>
  <si>
    <t>Banane plantain, cuite</t>
  </si>
  <si>
    <t>Banane, pulpe, crue</t>
  </si>
  <si>
    <t>Banane, pulpe, sèche</t>
  </si>
  <si>
    <t>Bar commun ou loup (Méditerranée), cru, élevage</t>
  </si>
  <si>
    <t>Bar commun ou loup (Méditerranée), cru, sauvage</t>
  </si>
  <si>
    <t>Bar commun ou loup, cru, sans précision</t>
  </si>
  <si>
    <t>Bar commun ou loup, rôti/cuit au four</t>
  </si>
  <si>
    <t>Bar ou loup de l'Atlantique, cru</t>
  </si>
  <si>
    <t>Bar rayé ou bar d'Amérique, cru</t>
  </si>
  <si>
    <t>Barre à la noix de coco, enrobée de chocolat</t>
  </si>
  <si>
    <t>Barre biscuitée fourrée aux fruits, allégée en matière grasse</t>
  </si>
  <si>
    <t>Barre céréalière "équilibre" aux fruits, enrichie en vitamines et minéraux</t>
  </si>
  <si>
    <t>Barre céréalière "équilibre" chocolatée, enrichie en vitamines et minéraux</t>
  </si>
  <si>
    <t>Barre céréalière aux amandes ou noisettes</t>
  </si>
  <si>
    <t>Barre céréalière aux fruits</t>
  </si>
  <si>
    <t>Barre céréalière chocolatée</t>
  </si>
  <si>
    <t>Barre céréalière pour petit déjeuner au lait, chocolatée ou non, enrichie en vitamines et minéraux</t>
  </si>
  <si>
    <t>Barre chocolat au lait avec nougat</t>
  </si>
  <si>
    <t>Barre chocolatée aux fruits secs</t>
  </si>
  <si>
    <t>Barre chocolatée biscuitée</t>
  </si>
  <si>
    <t>Barre chocolatée non biscuitée enrobée</t>
  </si>
  <si>
    <t>Barre glacée chocolatée</t>
  </si>
  <si>
    <t>Barre goûter frais au lait et chocolat</t>
  </si>
  <si>
    <t>Barre goûter frais au lait et chocolat avec génoise</t>
  </si>
  <si>
    <t>Barres ou confiserie chocolatées au lait</t>
  </si>
  <si>
    <t>Base de pizza à la crème</t>
  </si>
  <si>
    <t>Base de pizza tomatée</t>
  </si>
  <si>
    <t>Basilic, frais</t>
  </si>
  <si>
    <t>Basilic, séché</t>
  </si>
  <si>
    <t>Beaufort</t>
  </si>
  <si>
    <t>Beignet à la confiture</t>
  </si>
  <si>
    <t>Beignet de crevette</t>
  </si>
  <si>
    <t>Beignet de légumes</t>
  </si>
  <si>
    <t>Beignet de viande, volaille ou poisson, fait maison</t>
  </si>
  <si>
    <t>Beignet fourré aux fruits, préemballé</t>
  </si>
  <si>
    <t>Beignet fourré goût chocolat, préemballé</t>
  </si>
  <si>
    <t>Beignet rond moelleux, sans fourrage, saupoudré de sucre</t>
  </si>
  <si>
    <t>Bette ou blette, crue</t>
  </si>
  <si>
    <t>Bette ou blette, cuite</t>
  </si>
  <si>
    <t>Betterave rouge, crue</t>
  </si>
  <si>
    <t>Betterave rouge, cuite</t>
  </si>
  <si>
    <t>Beurre à 39-41% MG, léger, doux</t>
  </si>
  <si>
    <t>Beurre à 60-62% MG, à teneur réduite en matière grasse, demi-sel</t>
  </si>
  <si>
    <t>Beurre à 60-62% MG, à teneur réduite en matière grasse, doux</t>
  </si>
  <si>
    <t>Beurre à 80% MG, demi-sel</t>
  </si>
  <si>
    <t>Beurre à 80% MG, salé</t>
  </si>
  <si>
    <t>Beurre à 82% MG, doux</t>
  </si>
  <si>
    <t>Beurre à 82% MG, doux, tendre</t>
  </si>
  <si>
    <t>Beurre de cacahuète ou Pâte d'arachide</t>
  </si>
  <si>
    <t>Beurre de cacao</t>
  </si>
  <si>
    <t>Bicarbonate de soude</t>
  </si>
  <si>
    <t>Bière "coeur de marché" (4-5° alcool)</t>
  </si>
  <si>
    <t>Bière "de spécialités" ou d'abbaye, régionales ou d'une brasserie (degré d'alcool variable)</t>
  </si>
  <si>
    <t>Bière "spéciale" (5-6° alcool)</t>
  </si>
  <si>
    <t>Bière brune</t>
  </si>
  <si>
    <t>Bière faiblement alcoolisée (3° alcool)</t>
  </si>
  <si>
    <t>Bière forte (&gt;8° alcool)</t>
  </si>
  <si>
    <t>Bière sans alcool (&lt;1,2° alcool)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</si>
  <si>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</si>
  <si>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</si>
  <si>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</si>
  <si>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</si>
  <si>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</si>
  <si>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Biscuit apéritif à base de pomme de terre, type tuile salée</t>
  </si>
  <si>
    <t>Biscuit apéritif feuilleté</t>
  </si>
  <si>
    <t>Biscuit apéritif soufflé, à base de maïs, à la cacahuète</t>
  </si>
  <si>
    <t>Biscuit apéritif soufflé, à base de maïs, sans cacahuète</t>
  </si>
  <si>
    <t>Biscuit apéritif soufflé, à base de pomme de terre</t>
  </si>
  <si>
    <t>Biscuit apéritif soufflé, à base de pomme de terre et de soja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</si>
  <si>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</si>
  <si>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</si>
  <si>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</si>
  <si>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apéritif, mini bretzel ou sticks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</si>
  <si>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</si>
  <si>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</si>
  <si>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</si>
  <si>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</si>
  <si>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pour bébé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</si>
  <si>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</si>
  <si>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</si>
  <si>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</si>
  <si>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</si>
  <si>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</si>
  <si>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</si>
  <si>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fruits, hyposodé</t>
  </si>
  <si>
    <t>Biscuit sec aux œufs à la cuillère (cuiller) ou Boudoir</t>
  </si>
  <si>
    <t>Biscuit sec avec nappage chocolat</t>
  </si>
  <si>
    <t>Biscuit sec avec tablette de chocolat</t>
  </si>
  <si>
    <t>Biscuit sec chocolaté, type barquette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</si>
  <si>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</si>
  <si>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</si>
  <si>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</si>
  <si>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</si>
  <si>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</si>
  <si>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</si>
  <si>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</si>
  <si>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</si>
  <si>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</si>
  <si>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</si>
  <si>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</si>
  <si>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</si>
  <si>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</si>
  <si>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</si>
  <si>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</si>
  <si>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</si>
  <si>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</si>
  <si>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</si>
  <si>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</si>
  <si>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</si>
  <si>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</si>
  <si>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</si>
  <si>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</si>
  <si>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Blanquette de veau</t>
  </si>
  <si>
    <t>Blé de Khorasan, cru</t>
  </si>
  <si>
    <t>Blé dur entier, cru</t>
  </si>
  <si>
    <t>Blé dur précuit cuisiné, en sachet micro-ondable</t>
  </si>
  <si>
    <t>Blé dur précuit, entier, cru</t>
  </si>
  <si>
    <t>Blé dur précuit, grains entiers, cuisiné, à poêler</t>
  </si>
  <si>
    <t>Blé dur précuit, grains entiers, cuit, non salé</t>
  </si>
  <si>
    <t>Blé tendre entier ou froment, cru</t>
  </si>
  <si>
    <t>Bleu de Gex ou Fromage bleu du Haut-jura ou Bleu de septmoncel (AOC)</t>
  </si>
  <si>
    <t>Blini</t>
  </si>
  <si>
    <t>Boeuf aux carottes</t>
  </si>
  <si>
    <t>Boeuf bourguignon</t>
  </si>
  <si>
    <t>Boeuf, à bourguignon ou pot-au-feu, cru</t>
  </si>
  <si>
    <t>Boeuf, à bourguignon ou pot-au-feu, cuit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</si>
  <si>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</si>
  <si>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</si>
  <si>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</si>
  <si>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</si>
  <si>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</si>
  <si>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</si>
  <si>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Boeuf, braisé</t>
  </si>
  <si>
    <t>Boeuf, collier, braisé</t>
  </si>
  <si>
    <t>Boeuf, côte, crue</t>
  </si>
  <si>
    <t>Boeuf, entrecôte, crue</t>
  </si>
  <si>
    <t>Boeuf, entrecôte, partie maigre, grillée/poêlée</t>
  </si>
  <si>
    <t>Boeuf, épaule, crue</t>
  </si>
  <si>
    <t>Boeuf, faux-filet, cru</t>
  </si>
  <si>
    <t>Boeuf, faux-filet, grillé/poêlé</t>
  </si>
  <si>
    <t>Boeuf, faux-filet, label rouge, cru</t>
  </si>
  <si>
    <t>Boeuf, faux-filet, rôti/cuit au four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</si>
  <si>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</si>
  <si>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</si>
  <si>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</si>
  <si>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</si>
  <si>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</si>
  <si>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</si>
  <si>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</si>
  <si>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</si>
  <si>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</si>
  <si>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</si>
  <si>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</si>
  <si>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</si>
  <si>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</si>
  <si>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</si>
  <si>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</si>
  <si>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rosbif, rôti/cuit au four</t>
  </si>
  <si>
    <t>Boeuf, rumsteck, cru</t>
  </si>
  <si>
    <t>Boeuf, rumsteck, grillé</t>
  </si>
  <si>
    <t>Bœuf, steak haché 10% MG, cru</t>
  </si>
  <si>
    <t>Bœuf, steak haché 10% MG, cuit</t>
  </si>
  <si>
    <t>Bœuf, steak haché 15% MG, cru</t>
  </si>
  <si>
    <t>Bœuf, steak haché 15% MG, cuit</t>
  </si>
  <si>
    <t>Bœuf, steak haché 20% MG, cru</t>
  </si>
  <si>
    <t>Bœuf, steak haché 20% MG, cuit</t>
  </si>
  <si>
    <t>Bœuf, steak haché 5% MG, cru</t>
  </si>
  <si>
    <t>Bœuf, steak haché 5% MG, cuit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</si>
  <si>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</si>
  <si>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</si>
  <si>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</si>
  <si>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</si>
  <si>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</si>
  <si>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Bogue, crue</t>
  </si>
  <si>
    <t>Boisson à base d'avoine, nature</t>
  </si>
  <si>
    <t>Boisson à base de riz, nature</t>
  </si>
  <si>
    <t>Boisson à l'amande</t>
  </si>
  <si>
    <t>Boisson à l'eau minérale ou de source, aromatisée, non sucrée, avec édulcorants</t>
  </si>
  <si>
    <t>N/A</t>
  </si>
  <si>
    <t>Boisson à l'eau minérale ou de source, aromatisée, non sucrée, sans édulcorant</t>
  </si>
  <si>
    <t>Boisson à l'eau minérale ou de source, aromatisée, sucrée</t>
  </si>
  <si>
    <t>Boisson au jus de fruit et au lait</t>
  </si>
  <si>
    <t>Boisson au soja, aromatisée, sucrée</t>
  </si>
  <si>
    <t>Boisson au soja, aromatisée, sucrée, enrichie en calcium</t>
  </si>
  <si>
    <t>Boisson au soja, nature</t>
  </si>
  <si>
    <t>Boisson au soja, nature, enrichie en calcium</t>
  </si>
  <si>
    <t>Boisson au thé, aromatisée, non sucrée, avec édulcorants</t>
  </si>
  <si>
    <t>Boisson au thé, aromatisée, sucrée</t>
  </si>
  <si>
    <t>Boisson au thé, aromatisée, sucrée, avec édulcorants</t>
  </si>
  <si>
    <t>Boisson aux fruits pour bébé dès 4/6mois</t>
  </si>
  <si>
    <t>Boisson cacaotée ou au chocolat, instantanée, sucrée, enrichie en vitamines, prête à boire (reconstituée avec du lait demi-écrémé standard)</t>
  </si>
  <si>
    <t>Boisson cacaotée ou au chocolat, instantanée, sucrée, prête à boire (reconstituée avec du lait demi-écrémé standard)</t>
  </si>
  <si>
    <t>Boisson énergisante, non sucrée, avec édulcorants</t>
  </si>
  <si>
    <t>Boisson énergisante,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</si>
  <si>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</si>
  <si>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</si>
  <si>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</si>
  <si>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</si>
  <si>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sucrée</t>
  </si>
  <si>
    <t>Boisson gazeuse, sans jus de fruit, sucrée</t>
  </si>
  <si>
    <t>Boisson gazeuse, sans jus de fruit, sucrée, avec édulcorants</t>
  </si>
  <si>
    <t>Boisson infantile céréales lactées aux fruits pour le goûter dès 4/6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</si>
  <si>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</si>
  <si>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</si>
  <si>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</si>
  <si>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</si>
  <si>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</si>
  <si>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</si>
  <si>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</si>
  <si>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lactée, lait fermenté ou yaourt à boire, aromatisé, sucré</t>
  </si>
  <si>
    <t>Boisson lactée, lait fermenté ou yaourt à boire, aux fruits, sucré</t>
  </si>
  <si>
    <t>Boisson lactée, lait fermenté ou yaourt à boire, nature, sucré, au L Casei</t>
  </si>
  <si>
    <t>Boisson plate aux fruits (10 à 50% de jus), à teneur réduite en sucres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</si>
  <si>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</si>
  <si>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</si>
  <si>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</si>
  <si>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</si>
  <si>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sirop à diluer type menthe, fraise, etc, sucré, dilué dans l'eau</t>
  </si>
  <si>
    <t>Bonbon / bouchée au chocolat fourrage gaufrettes / biscuit</t>
  </si>
  <si>
    <t>Bonbon au caramel, mou</t>
  </si>
  <si>
    <t>Bonbon dur et sucette</t>
  </si>
  <si>
    <t>Bonbon gélifié</t>
  </si>
  <si>
    <t>Bonbons, tout type</t>
  </si>
  <si>
    <t>Bonite, crue</t>
  </si>
  <si>
    <t>Bouchée à la reine, à la viande/volaille/quenelle</t>
  </si>
  <si>
    <t>Bouchée à la reine, au poisson et fruits de mer</t>
  </si>
  <si>
    <t>Bouchée chocolat fourrage fruits à coques et/ou praliné</t>
  </si>
  <si>
    <t>Boudin blanc truffé, cru</t>
  </si>
  <si>
    <t>Boudin noir, rayon frais</t>
  </si>
  <si>
    <t>Boudin noir, sauté/poêlé</t>
  </si>
  <si>
    <t>Bouillon de légumes, déshydraté reconstitué</t>
  </si>
  <si>
    <t>Boules de maïs soufflées au miel (non enrichies en vitamines et minéraux)</t>
  </si>
  <si>
    <t>Boules de maïs soufflées au miel, enrichies en vitamines et minéraux</t>
  </si>
  <si>
    <t>Boulettes au bœuf, à la sauce tomate</t>
  </si>
  <si>
    <t>Boulgour de blé, cru</t>
  </si>
  <si>
    <t>Boulgour de blé, cuit, non salé</t>
  </si>
  <si>
    <t>Brème, cru</t>
  </si>
  <si>
    <t>Bresaola</t>
  </si>
  <si>
    <t>Brick à la pomme de terre</t>
  </si>
  <si>
    <t>Brick à l'oeuf</t>
  </si>
  <si>
    <t>Brick au boeuf</t>
  </si>
  <si>
    <t>Brick garni (garniture : crevettes, légumes, volaille, viande, poisson, etc.)</t>
  </si>
  <si>
    <t>Brie de Meaux</t>
  </si>
  <si>
    <t>Brie de Melun</t>
  </si>
  <si>
    <t>Brie, sans précision</t>
  </si>
  <si>
    <t>Brioche aux pépites de chocolat</t>
  </si>
  <si>
    <t>Brioche fourrée au chocolat</t>
  </si>
  <si>
    <t>Brioche fourrée aux fruits</t>
  </si>
  <si>
    <t>Brioche fourrée crème pâtissière (type "chinois"), préemballée</t>
  </si>
  <si>
    <t>Brioche pur beurre</t>
  </si>
  <si>
    <t>Brioche, de boulangerie traditionnelle</t>
  </si>
  <si>
    <t>Brioche, préemballée</t>
  </si>
  <si>
    <t>Brioche, sans précision</t>
  </si>
  <si>
    <t>Brochette d'agneau</t>
  </si>
  <si>
    <t>Brochette de boeuf</t>
  </si>
  <si>
    <t>Brochette de poisson</t>
  </si>
  <si>
    <t>Brochette de porc, crue</t>
  </si>
  <si>
    <t>Brochette de volaille</t>
  </si>
  <si>
    <t>Brochette mixte de viande</t>
  </si>
  <si>
    <t>Brocoli, cru</t>
  </si>
  <si>
    <t>Brocoli, cuit</t>
  </si>
  <si>
    <t>Brocoli, purée</t>
  </si>
  <si>
    <t>Brocoli, surgelé, cru</t>
  </si>
  <si>
    <t>Brocoli, surgelé, cuit</t>
  </si>
  <si>
    <t>Brownie au chocolat</t>
  </si>
  <si>
    <t>Bûche de Noël pâtissière</t>
  </si>
  <si>
    <t>Bûche glacée</t>
  </si>
  <si>
    <t>Burger au poisson</t>
  </si>
  <si>
    <t>Burger au poulet</t>
  </si>
  <si>
    <t>Burritos</t>
  </si>
  <si>
    <t>Cabillaud, cru</t>
  </si>
  <si>
    <t>Cabillaud, cuit à la vapeur</t>
  </si>
  <si>
    <t>Cabillaud, rôti/cuit au four</t>
  </si>
  <si>
    <t>Cacahuète ou Arachide</t>
  </si>
  <si>
    <t>Cacahuète, grillée</t>
  </si>
  <si>
    <t>Cacahuète, grillée, salée</t>
  </si>
  <si>
    <t>Cacahuètes (arachide) enrobées d'un biscuit, pour apéritif</t>
  </si>
  <si>
    <t>Cacahuètes enrobées de chocolat dragéifiées</t>
  </si>
  <si>
    <t>Cacao, non sucré, poudre soluble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</si>
  <si>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</si>
  <si>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</si>
  <si>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</si>
  <si>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</si>
  <si>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</si>
  <si>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</si>
  <si>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</si>
  <si>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</si>
  <si>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</si>
  <si>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</si>
  <si>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</si>
  <si>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Caille, viande et peau, cuite</t>
  </si>
  <si>
    <t>Cake aux fruits</t>
  </si>
  <si>
    <t>Cake salé (garniture : fromage, légumes, viande, poisson, volaille, etc.)</t>
  </si>
  <si>
    <t>Calissons d'Aix en Provence</t>
  </si>
  <si>
    <t>Calmar ou Calamar ou encornet, à la romaine (beignet)</t>
  </si>
  <si>
    <t>Calmar ou calamar ou encornet, bouilli/cuit à l'eau</t>
  </si>
  <si>
    <t>Calmar ou calamar ou encornet, cru</t>
  </si>
  <si>
    <t>Calmar ou calamar ou encornet, frit ou poêlé avec matière grasse</t>
  </si>
  <si>
    <t>Camembert au lait cru</t>
  </si>
  <si>
    <t>Camembert, sans précision</t>
  </si>
  <si>
    <t>Canard en sauce (poivre vert, chasseur, etc.)</t>
  </si>
  <si>
    <t>Canard, cuisse avec peau, sans os, crue</t>
  </si>
  <si>
    <t>Canard, magret fumé</t>
  </si>
  <si>
    <t>Canard, magret, cru</t>
  </si>
  <si>
    <t>Canard, magret, grillé/poêlé</t>
  </si>
  <si>
    <t>Canard, viande et peau, cru</t>
  </si>
  <si>
    <t>Canard, viande et peau, rôti/cuit au four</t>
  </si>
  <si>
    <t>Canard, viande, crue</t>
  </si>
  <si>
    <t>Canard, viande, rôtie/cuite au four</t>
  </si>
  <si>
    <t>Canelé</t>
  </si>
  <si>
    <t>Canneberge ou cranberry, crue</t>
  </si>
  <si>
    <t>Cannelle, poudre</t>
  </si>
  <si>
    <t>Cantal entre-deux</t>
  </si>
  <si>
    <t>Cantal, Salers ou Laguiole</t>
  </si>
  <si>
    <t>Capelan, cru</t>
  </si>
  <si>
    <t>Carambole, pulpe, crue</t>
  </si>
  <si>
    <t>Carangue, cru</t>
  </si>
  <si>
    <t>Cardamome, poudre</t>
  </si>
  <si>
    <t>Cardine franche, crue</t>
  </si>
  <si>
    <t>Cardon, cru</t>
  </si>
  <si>
    <t>Cardon, cuit</t>
  </si>
  <si>
    <t>Carotte, appertisée, égouttée</t>
  </si>
  <si>
    <t>Carotte, crue</t>
  </si>
  <si>
    <t>Carotte, cuite</t>
  </si>
  <si>
    <t>Carotte, purée</t>
  </si>
  <si>
    <t>Carotte, surgelée, crue</t>
  </si>
  <si>
    <t>Carotte, surgelée, cuite</t>
  </si>
  <si>
    <t>Carpaccio de saumon avec marinade</t>
  </si>
  <si>
    <t>Carpe, crue, élevage</t>
  </si>
  <si>
    <t>Carpe, rôtie/cuite au four</t>
  </si>
  <si>
    <t>Carré de l'Est</t>
  </si>
  <si>
    <t>Carrelet ou plie, cuit à la vapeur</t>
  </si>
  <si>
    <t>Carrelet ou plie, pané, frit</t>
  </si>
  <si>
    <t>Carvi, graine</t>
  </si>
  <si>
    <t>Cassis, cru</t>
  </si>
  <si>
    <t>Cassoulet au canard ou oie, appertisé</t>
  </si>
  <si>
    <t>Cassoulet au porc, appertisé</t>
  </si>
  <si>
    <t>Cassoulet, appertisé</t>
  </si>
  <si>
    <t>Céleri branche, appertisé, égoutté</t>
  </si>
  <si>
    <t>Céleri branche, cru</t>
  </si>
  <si>
    <t>Céleri branche, cuit</t>
  </si>
  <si>
    <t>Céleri rémoulade, préemballé</t>
  </si>
  <si>
    <t>Céleri-rave, cru</t>
  </si>
  <si>
    <t>Céleri-rave, cuit</t>
  </si>
  <si>
    <t>Céleri-rave, purée</t>
  </si>
  <si>
    <t>Céréales chocolatées pour petit déjeuner, non fourrées, (non enrichies en vitamines et minéraux)</t>
  </si>
  <si>
    <t>Céréales complètes soufflées, enrichies en vitamines et minéraux</t>
  </si>
  <si>
    <t>Céréales instantanées, poudre à reconstituer, dès 4/6 mois</t>
  </si>
  <si>
    <t>Céréales instantanées, poudre à reconstituer, dès 6 mois</t>
  </si>
  <si>
    <t>Céréales pour petit déjeuner "équilibre" au chocolat (non enrichies en vitamines et minéraux)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</si>
  <si>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</si>
  <si>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</si>
  <si>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</si>
  <si>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</si>
  <si>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</si>
  <si>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</si>
  <si>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chocolatées, non fourrées, enrichies en vitamines et minéraux</t>
  </si>
  <si>
    <t>Céréales pour petit déjeuner fourrées au chocolat ou chocolat-noisettes</t>
  </si>
  <si>
    <t>Céréales pour petit déjeuner fourrées au chocolat ou chocolat-noisettes,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</si>
  <si>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</si>
  <si>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</si>
  <si>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</si>
  <si>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</si>
  <si>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Cerfeuil, frais</t>
  </si>
  <si>
    <t>Cerise, dénoyautée, crue</t>
  </si>
  <si>
    <t>Cervelas</t>
  </si>
  <si>
    <t>Cervelas à l'ail, pur porc</t>
  </si>
  <si>
    <t>Cervelas obernois</t>
  </si>
  <si>
    <t>Cervelle, agneau, crue</t>
  </si>
  <si>
    <t>Cervelle, agneau, cuite</t>
  </si>
  <si>
    <t>Cervelle, porc, braisée</t>
  </si>
  <si>
    <t>Cervelle, porc, crue</t>
  </si>
  <si>
    <t>Cervelle, veau, crue</t>
  </si>
  <si>
    <t>Cervelle, veau, cuite</t>
  </si>
  <si>
    <t>Chabichou (fromage de chèvre)</t>
  </si>
  <si>
    <t>Chair à saucisse, crue</t>
  </si>
  <si>
    <t>Chair à saucisse, porc et bœuf, crue</t>
  </si>
  <si>
    <t>Chair à saucisse, pur porc, crue</t>
  </si>
  <si>
    <t>Champagne</t>
  </si>
  <si>
    <t>Champignon à la grecque</t>
  </si>
  <si>
    <t>Champignon, morille, crue</t>
  </si>
  <si>
    <t>Chaource</t>
  </si>
  <si>
    <t>Chapon, viande et peau, cru</t>
  </si>
  <si>
    <t>Chapon, viande et peau, rôti/cuit au four</t>
  </si>
  <si>
    <t>Charlotte aux fruits</t>
  </si>
  <si>
    <t>Châtaigne ou Marron, appertisé</t>
  </si>
  <si>
    <t>Châtaigne, bouillie/cuite à l'eau</t>
  </si>
  <si>
    <t>Châtaigne, crue</t>
  </si>
  <si>
    <t>Châtaigne, grillée</t>
  </si>
  <si>
    <t>Chausson aux pommes</t>
  </si>
  <si>
    <t>Cheddar</t>
  </si>
  <si>
    <t>Cheeseburger, provenant de fast food</t>
  </si>
  <si>
    <t>Cheesecake ou Gâteau au fromage frais, rayon frais</t>
  </si>
  <si>
    <t>Chevreau, cru</t>
  </si>
  <si>
    <t>Chevreau, cuit</t>
  </si>
  <si>
    <t>Chevrot (fromage de chèvre)</t>
  </si>
  <si>
    <t>Chia, graine, séchée</t>
  </si>
  <si>
    <t>Chicorée et café, instantané, non sucré, prêt à boire (reconstituée avec de l'eau)</t>
  </si>
  <si>
    <t>Chicorée et café, instantané, non sucré, prête à boire (reconstituée avec du lait demi-écrémé standard)</t>
  </si>
  <si>
    <t>Chicorée et café, poudre soluble</t>
  </si>
  <si>
    <t>Chicorée rouge, crue</t>
  </si>
  <si>
    <t>Chicorée verte, crue</t>
  </si>
  <si>
    <t>Chicorée, instantanée, non sucrée, prête à boire (reconstituée avec du lait demi-écrémé standard)</t>
  </si>
  <si>
    <t>Chili con carne</t>
  </si>
  <si>
    <t>Chinchard gras, cru</t>
  </si>
  <si>
    <t>Chinchard maigre, cru</t>
  </si>
  <si>
    <t>Chinchard, cru</t>
  </si>
  <si>
    <t>Chipolata, crue</t>
  </si>
  <si>
    <t>Chipolata, cuite</t>
  </si>
  <si>
    <t>Chips de crevette</t>
  </si>
  <si>
    <t>Chips de maïs ou tortilla chips</t>
  </si>
  <si>
    <t>Chips de pommes de terre et assimilés, allégées en matière grasse</t>
  </si>
  <si>
    <t>Chips de pommes de terre, à l'ancienne</t>
  </si>
  <si>
    <t>Chips de pommes de terre, standard</t>
  </si>
  <si>
    <t>Chocolat au lait aux céréales croustillantes, tablette</t>
  </si>
  <si>
    <t>Chocolat au lait aux fruits secs (noisettes, amandes, raisins, praline),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</si>
  <si>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</si>
  <si>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</si>
  <si>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</si>
  <si>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</si>
  <si>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</si>
  <si>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</si>
  <si>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</si>
  <si>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</si>
  <si>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Chocolat noir à moins de 70% de cacao, à croquer, tablette</t>
  </si>
  <si>
    <t>Chocolat noir aux fruits (orange, framboise, poire), tablette</t>
  </si>
  <si>
    <t>Chocolat noir aux fruits secs (noisettes, amandes, raisins, praline), tablette</t>
  </si>
  <si>
    <t>Chocolat noir fourrage confiseur à la menthe</t>
  </si>
  <si>
    <t>Chocolat noir fourré praliné, tablette</t>
  </si>
  <si>
    <t>Chocolat noir sans sucres ajoutés, avec édulcorants, en tablette</t>
  </si>
  <si>
    <t>Chorizo</t>
  </si>
  <si>
    <t>Chorizo supérieur, doux ou fort, type charcuterie en tranches</t>
  </si>
  <si>
    <t>Chorizo supérieur, doux ou fort, type saucisse sèche</t>
  </si>
  <si>
    <t>Chou à la crème (chantilly ou pâtissière)</t>
  </si>
  <si>
    <t>Chou à la crème chantilly</t>
  </si>
  <si>
    <t>Chou à la crème pâtissière</t>
  </si>
  <si>
    <t>Chou blanc, cru</t>
  </si>
  <si>
    <t>Chou chinois (pak-choi ou pé-tsai), cuit</t>
  </si>
  <si>
    <t>Chou chinois ou pak-choi ou pé-tsai, cru</t>
  </si>
  <si>
    <t>Chou de Bruxelles, appertisé, égoutté</t>
  </si>
  <si>
    <t>Chou de Bruxelles, cru</t>
  </si>
  <si>
    <t>Chou de Bruxelles, cuit</t>
  </si>
  <si>
    <t>Chou de Bruxelles, surgelé, cru</t>
  </si>
  <si>
    <t>Chou de Bruxelles, surgelé, cuit</t>
  </si>
  <si>
    <t>Chou farci</t>
  </si>
  <si>
    <t>Chou frisé, cru</t>
  </si>
  <si>
    <t>Chou frisé, cuit</t>
  </si>
  <si>
    <t>Chou romanesco ou brocoli à pomme, cru</t>
  </si>
  <si>
    <t>Chou rouge, bouilli/cuit à l'eau</t>
  </si>
  <si>
    <t>Chou rouge, cru</t>
  </si>
  <si>
    <t>Chou vert, cru</t>
  </si>
  <si>
    <t>Chou vert, cuit</t>
  </si>
  <si>
    <t>Choucroute garnie</t>
  </si>
  <si>
    <t>Choucroute, sans garniture, égouttée</t>
  </si>
  <si>
    <t>Chou-fleur, cru</t>
  </si>
  <si>
    <t>Chou-fleur, cuit</t>
  </si>
  <si>
    <t>Chou-fleur, surgelé, cru</t>
  </si>
  <si>
    <t>Chou-fleur, surgelé, cuit</t>
  </si>
  <si>
    <t>Chouquette</t>
  </si>
  <si>
    <t>Chou-rave, bouilli/cuit à l'eau</t>
  </si>
  <si>
    <t>Chou-rave, cru</t>
  </si>
  <si>
    <t>Ciboule ou Ciboulette, fraîche</t>
  </si>
  <si>
    <t>Cidre aromatisé (framboise)</t>
  </si>
  <si>
    <t>Cidre bouché demi-sec</t>
  </si>
  <si>
    <t>Cidre brut</t>
  </si>
  <si>
    <t>Cidre doux</t>
  </si>
  <si>
    <t>Cidre traditionnel</t>
  </si>
  <si>
    <t>Cigarette</t>
  </si>
  <si>
    <t>Citron givré ou Orange givrée (sorbet)</t>
  </si>
  <si>
    <t>Citron ou Lime, spécialité à diluer pour boissons, sans sucres ajoutés</t>
  </si>
  <si>
    <t>Citron vert ou Lime, pulpe, cru</t>
  </si>
  <si>
    <t>Citron, pulpe, cru</t>
  </si>
  <si>
    <t>Citron, zeste, cru</t>
  </si>
  <si>
    <t>Citrouille, pulpe, crue</t>
  </si>
  <si>
    <t>Clafoutis aux fruits, rayon frais</t>
  </si>
  <si>
    <t>Clémentine, pulpe, crue</t>
  </si>
  <si>
    <t>Clou de girofle</t>
  </si>
  <si>
    <t>Cocktail à base de rhum</t>
  </si>
  <si>
    <t>Cocktail à base de whisky</t>
  </si>
  <si>
    <t>Cocktail sans alcool (à base de jus de fruits et de sirop)</t>
  </si>
  <si>
    <t>Cocktail type punch, 16% alcool</t>
  </si>
  <si>
    <t>Coeur de palmier, appertisé, égoutté</t>
  </si>
  <si>
    <t>Coeur, agneau, cru</t>
  </si>
  <si>
    <t>Coeur, agneau, cuit</t>
  </si>
  <si>
    <t>Coeur, boeuf, cru</t>
  </si>
  <si>
    <t>Coeur, boeuf, cuit</t>
  </si>
  <si>
    <t>Coeur, dinde, cru</t>
  </si>
  <si>
    <t>Coeur, dinde, cuit</t>
  </si>
  <si>
    <t>Coeur, porc, cru</t>
  </si>
  <si>
    <t>Coeur, poulet, cru</t>
  </si>
  <si>
    <t>Coeur, poulet, cuit</t>
  </si>
  <si>
    <t>Coeur, veau, cru</t>
  </si>
  <si>
    <t>Coing, cru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</si>
  <si>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</si>
  <si>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</si>
  <si>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</si>
  <si>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</si>
  <si>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</si>
  <si>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Compote de pomme</t>
  </si>
  <si>
    <t>Compote, tout type de fruits</t>
  </si>
  <si>
    <t>Compote, tout type de fruits, allégée en sucres</t>
  </si>
  <si>
    <t>Compote, tout type de fruits, allégée en sucres, rayon frais</t>
  </si>
  <si>
    <t>Comté</t>
  </si>
  <si>
    <t>Concombre, pulpe et peau, cru</t>
  </si>
  <si>
    <t>Concombre, pulpe, cru</t>
  </si>
  <si>
    <t>Cône ou cornet classique, pour glace</t>
  </si>
  <si>
    <t>Confiserie au chocolat dragéifiée</t>
  </si>
  <si>
    <t>Confit de canard</t>
  </si>
  <si>
    <t>Confit de canard, viande (cuisse), sans peau, réchauffé</t>
  </si>
  <si>
    <t>Confit de foie de porc</t>
  </si>
  <si>
    <t>Confit de foie de volaille</t>
  </si>
  <si>
    <t>Confiture d'abricot (extra ou classique)</t>
  </si>
  <si>
    <t>Confiture de cerise (extra ou classique)</t>
  </si>
  <si>
    <t>Confiture de fraise (extra ou classique)</t>
  </si>
  <si>
    <t>Confiture de framboise (extra ou classique)</t>
  </si>
  <si>
    <t>Confiture de lait</t>
  </si>
  <si>
    <t>Confiture, tout type de fruits, allégée en sucres (extra ou classique)</t>
  </si>
  <si>
    <t>Congre, cru</t>
  </si>
  <si>
    <t>Cookie aux pépites de chocolat</t>
  </si>
  <si>
    <t>Coppa</t>
  </si>
  <si>
    <t>Coq au vin</t>
  </si>
  <si>
    <t>Coquille Saint-Jacques, noix et corail, crue</t>
  </si>
  <si>
    <t>Coquille Saint-Jacques, noix et corail, cuite</t>
  </si>
  <si>
    <t>Coquille Saint-Jacques, noix, crue</t>
  </si>
  <si>
    <t>Corb, cru</t>
  </si>
  <si>
    <t>Cordon bleu de volaille</t>
  </si>
  <si>
    <t>Coriandre, fraiche</t>
  </si>
  <si>
    <t>Coriandre, graine</t>
  </si>
  <si>
    <t>Corne de gazelle (pâtisserie orientale aux amandes et sirop)</t>
  </si>
  <si>
    <t>Coulirou, cru</t>
  </si>
  <si>
    <t>Coulommiers</t>
  </si>
  <si>
    <t>Coupe glacée parfum pêche Melba ou poire Belle-Hélène</t>
  </si>
  <si>
    <t>Coupe glacée type café ou chocolat liégeois</t>
  </si>
  <si>
    <t>Courge doubeurre (butternut), pulpe, crue</t>
  </si>
  <si>
    <t>Courge hokkaïdo, pulpe, crue</t>
  </si>
  <si>
    <t>Courge melonnette, pulpe, crue</t>
  </si>
  <si>
    <t>Courge musquée, pulpe, crue</t>
  </si>
  <si>
    <t>Courge spaghetti, pulpe, crue</t>
  </si>
  <si>
    <t>Courge spaghetti, pulpe, cuite</t>
  </si>
  <si>
    <t>Courge, crue</t>
  </si>
  <si>
    <t>Courgette, pulpe et peau, crue</t>
  </si>
  <si>
    <t>Courgette, pulpe et peau, cuite</t>
  </si>
  <si>
    <t>Courgette, pulpe et peau, surgelée, crue</t>
  </si>
  <si>
    <t>Courgette, purée</t>
  </si>
  <si>
    <t>Couronne de Noël (Brioche) aux fruits confits, préemballée</t>
  </si>
  <si>
    <t>Court-bouillon pour poissons, déshydraté</t>
  </si>
  <si>
    <t>Couscous (semoule de blé dur roulée précuite à la vapeur), crue</t>
  </si>
  <si>
    <t>Couscous (semoule de blé dur roulée précuite à la vapeur), cuite, non salée</t>
  </si>
  <si>
    <t>Couscous à la viande</t>
  </si>
  <si>
    <t>Couscous à la viande ou au poulet, allégé</t>
  </si>
  <si>
    <t>Couscous au mouton</t>
  </si>
  <si>
    <t>Couscous au poisson</t>
  </si>
  <si>
    <t>Couscous au poulet</t>
  </si>
  <si>
    <t>Couscous de légumes</t>
  </si>
  <si>
    <t>Couscous royal (avec plusieurs viandes)</t>
  </si>
  <si>
    <t>Crème anglaise, préemballée</t>
  </si>
  <si>
    <t>Crème aux œufs (petit pot de crème chocolat, vanille, etc.), rayon frais</t>
  </si>
  <si>
    <t>Crème brûlée, rayon frais</t>
  </si>
  <si>
    <t>Crème caramel, rayon frais</t>
  </si>
  <si>
    <t>Crème chantilly, sous pression, UHT</t>
  </si>
  <si>
    <t>Crème de cassis</t>
  </si>
  <si>
    <t>Crème de lait, 15 à 20% MG, légère, épaisse, rayon frais</t>
  </si>
  <si>
    <t>Crème de lait, 15 à 20% MG, légère, semi-épaisse, UHT</t>
  </si>
  <si>
    <t>Crème de lait, 30% MG, épaisse, rayon frais</t>
  </si>
  <si>
    <t>Crème de lait, 30% MG, semi-épaisse, UHT</t>
  </si>
  <si>
    <t>Crème de marrons</t>
  </si>
  <si>
    <t>Crème de marrons vanillée, appertisée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</si>
  <si>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</si>
  <si>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</si>
  <si>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</si>
  <si>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</si>
  <si>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</si>
  <si>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Crème dessert au chocolat, rayon frais</t>
  </si>
  <si>
    <t>Crème dessert, allégée en MG, rayon frais</t>
  </si>
  <si>
    <t>Crème pâtissière</t>
  </si>
  <si>
    <t>Crêpe dentelle</t>
  </si>
  <si>
    <t>Crêpe dentelle (pour apéritif) au fromage, préemballée</t>
  </si>
  <si>
    <t>Crêpe dentelle au chocolat, préemballée</t>
  </si>
  <si>
    <t>Crêpe maison, fourrée à la confiture</t>
  </si>
  <si>
    <t>Crêpe maison, fourrée au chocolat ou à la pâte à tartiner chocolat et noisettes</t>
  </si>
  <si>
    <t>Crêpe ou Galette aux noix de St Jacques</t>
  </si>
  <si>
    <t>Crêpe ou Galette complète (œuf, jambon, fromage)</t>
  </si>
  <si>
    <t>Crêpe ou Galette fourrée au poisson et / ou fruits de mer</t>
  </si>
  <si>
    <t>Crêpe ou Galette fourrée béchamel champignon</t>
  </si>
  <si>
    <t>Crêpe ou Galette fourrée béchamel champignon, cuite</t>
  </si>
  <si>
    <t>Crêpe ou Galette fourrée béchamel fromage</t>
  </si>
  <si>
    <t>Crêpe ou Galette fourrée béchamel jambon</t>
  </si>
  <si>
    <t>Crêpe ou Galette fourrée béchamel jambon fromage</t>
  </si>
  <si>
    <t>Crêpe ou Galette fourrée béchamel jambon fromage champignon</t>
  </si>
  <si>
    <t>Crêpe préemballée, fourrée au sucre</t>
  </si>
  <si>
    <t>Crêpe préemballée, fourrée chocolat</t>
  </si>
  <si>
    <t>Crêpe préemballée, fourrée fraise</t>
  </si>
  <si>
    <t>Crêpe, nature, préemballée, rayon frais</t>
  </si>
  <si>
    <t>Crêpe, nature, préemballée, rayon température ambiante</t>
  </si>
  <si>
    <t>Cresson alénois, cru</t>
  </si>
  <si>
    <t>Cresson de fontaine, cru</t>
  </si>
  <si>
    <t>Crevette rose, crue</t>
  </si>
  <si>
    <t>Crevette, crue</t>
  </si>
  <si>
    <t>Crevette, cuite</t>
  </si>
  <si>
    <t>Crevette, surgelée, crue</t>
  </si>
  <si>
    <t>Croissant au beurre, artisanal</t>
  </si>
  <si>
    <t>Croissant au jambon</t>
  </si>
  <si>
    <t>Croissant au jambon fromage</t>
  </si>
  <si>
    <t>Croissant aux amandes, artisanal</t>
  </si>
  <si>
    <t>Croissant ordinaire, artisanal</t>
  </si>
  <si>
    <t>Croissant, sans précision</t>
  </si>
  <si>
    <t>Croque-madame</t>
  </si>
  <si>
    <t>Croque-monsieur</t>
  </si>
  <si>
    <t>Croque-monsieur, rayon frais</t>
  </si>
  <si>
    <t>Crosne, surgelé, cru</t>
  </si>
  <si>
    <t>Crottin de Chavignol (fromage de chèvre)</t>
  </si>
  <si>
    <t>Crottin de chèvre, au lait cru</t>
  </si>
  <si>
    <t>Crottin de chèvre, sans précision</t>
  </si>
  <si>
    <t>Croûton à l'ail aux fines herbes ou aux oignons, préemballé</t>
  </si>
  <si>
    <t>Croûtons</t>
  </si>
  <si>
    <t>Croûtons nature, préemballés</t>
  </si>
  <si>
    <t>Crumble aux pommes</t>
  </si>
  <si>
    <t>Cucurbitacées, graine</t>
  </si>
  <si>
    <t>Cumin, graine</t>
  </si>
  <si>
    <t>Curcuma, poudre</t>
  </si>
  <si>
    <t>Curry, poudre</t>
  </si>
  <si>
    <t>Datte, pulpe et peau, sèche</t>
  </si>
  <si>
    <t>Denté, cru</t>
  </si>
  <si>
    <t>Dés, allumettes, râpé ou haché de jambon</t>
  </si>
  <si>
    <t>Dés, allumettes, râpé ou haché de jambon de volaille</t>
  </si>
  <si>
    <t>Dessert au soja aromatisé, rayon frais</t>
  </si>
  <si>
    <t>Dessert au soja, aux fruits, rayon frais</t>
  </si>
  <si>
    <t>Dessert au soja, nature, rayon frais</t>
  </si>
  <si>
    <t>Dessert de fruits, tout type de fruits (en taux de sucres : compotes allégées en sucres &lt; desserts de fruits &lt; compotes allégée)</t>
  </si>
  <si>
    <t>Dessert glacé feuilleté, à partager</t>
  </si>
  <si>
    <t>Dessert glacé type mystère ou vacherin</t>
  </si>
  <si>
    <t>Dessert glacé, type sundae</t>
  </si>
  <si>
    <t>Dessert lacté infantile au riz ou à la semoule</t>
  </si>
  <si>
    <t>Dessert lacté infantile nature sucré ou aux fruits</t>
  </si>
  <si>
    <t>Dessert lacté infantile type crème dessert</t>
  </si>
  <si>
    <t>Diabolo (limonade et sirop)</t>
  </si>
  <si>
    <t>Dinde, aile, crue</t>
  </si>
  <si>
    <t>Dinde, cuisse, viande et peau, crue</t>
  </si>
  <si>
    <t>Dinde, cuisse, viande sans peau, crue</t>
  </si>
  <si>
    <t>Dinde, escalope viennoise ou milanaise ou escalope panée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</si>
  <si>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</si>
  <si>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</si>
  <si>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</si>
  <si>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</si>
  <si>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</si>
  <si>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</si>
  <si>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Diot, cru</t>
  </si>
  <si>
    <t>Dorade grise, ou daurade grise, ou griset, crue</t>
  </si>
  <si>
    <t>Dorade grise, ou daurade grise, ou griset, rôtie/cuite au four</t>
  </si>
  <si>
    <t>Dorade rose, ou daurade rose, crue</t>
  </si>
  <si>
    <t>Dorade royale ou daurade ou vraie daurade, crue, élevage</t>
  </si>
  <si>
    <t>Dorade royale, ou daurade ou vraie daurade, crue, sauvage</t>
  </si>
  <si>
    <t>Double cheeseburger, provenant de fast food</t>
  </si>
  <si>
    <t>Dragée amande</t>
  </si>
  <si>
    <t>Dulse (Palmaria palmata), séchée ou déshydratée</t>
  </si>
  <si>
    <t>Eau de source Cristaline, embouteillée, non gazeuse</t>
  </si>
  <si>
    <t>Eau de source Ogeu, embouteillée, faiblement minéralisée (Ogeu, 64)</t>
  </si>
  <si>
    <t>Eau de vie</t>
  </si>
  <si>
    <t>Eau de vie de vin, type armagnac, cognac</t>
  </si>
  <si>
    <t>Eau embouteillée de source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</si>
  <si>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</si>
  <si>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</si>
  <si>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</si>
  <si>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</si>
  <si>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</si>
  <si>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</si>
  <si>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</si>
  <si>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</si>
  <si>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(St-Galmier, 42)</t>
  </si>
  <si>
    <t>Eau minérale Beckerich, embouteillée, non gazeuse, faiblement minéralisée (Luxembourg)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</si>
  <si>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</si>
  <si>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</si>
  <si>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</si>
  <si>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</si>
  <si>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</si>
  <si>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</si>
  <si>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</si>
  <si>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</si>
  <si>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</si>
  <si>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</si>
  <si>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</si>
  <si>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</si>
  <si>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</si>
  <si>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</si>
  <si>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</si>
  <si>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</si>
  <si>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</si>
  <si>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</si>
  <si>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</si>
  <si>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</si>
  <si>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</si>
  <si>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</si>
  <si>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</si>
  <si>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Eau minérale Luchon, embouteillée, non gazeuse, faiblement minéralisée (Luchon, 31)</t>
  </si>
  <si>
    <t>Eau minérale Luso, embouteillée, non gazeuse, très faiblement minéralisée (Portugal)</t>
  </si>
  <si>
    <t>Eau minérale Mont-Blanc, embouteillée, non gazeuse, faiblement minéralisée (Italie)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</si>
  <si>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</si>
  <si>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</si>
  <si>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Mont-Roucous, embouteillée, très faiblement minéralisée (Lacaune, 81)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</si>
  <si>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</si>
  <si>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</si>
  <si>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</si>
  <si>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</si>
  <si>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</si>
  <si>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</si>
  <si>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</si>
  <si>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</si>
  <si>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</si>
  <si>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</si>
  <si>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(St-Antonin-Noble-Val, 82)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</si>
  <si>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</si>
  <si>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</si>
  <si>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</si>
  <si>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</si>
  <si>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</si>
  <si>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</si>
  <si>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</si>
  <si>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</si>
  <si>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</si>
  <si>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</si>
  <si>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St-Alban, embouteillée, gazeuse, moyennement minéralisée (St-Alban, 42)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</si>
  <si>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</si>
  <si>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</si>
  <si>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</si>
  <si>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</si>
  <si>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</si>
  <si>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</si>
  <si>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St-Yorre, embouteillée, gazeuse, fortement minéralisée (Saint-Yorre, 03)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</si>
  <si>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</si>
  <si>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</si>
  <si>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</si>
  <si>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Valvert, embouteillée, non gazeuse, faiblement minéralisée (Belgique)</t>
  </si>
  <si>
    <t>Eau minérale Vauban, embouteillée, non gazeuse, moyennement minéralisée (St-Amand-les-Eaux,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</si>
  <si>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</si>
  <si>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</si>
  <si>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</si>
  <si>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</si>
  <si>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</si>
  <si>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</si>
  <si>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</si>
  <si>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</si>
  <si>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Échalote, crue</t>
  </si>
  <si>
    <t>Échalote, cuite</t>
  </si>
  <si>
    <t>Éclair</t>
  </si>
  <si>
    <t>Edam</t>
  </si>
  <si>
    <t>Édulcorant à la saccharine</t>
  </si>
  <si>
    <t>Églefin, cru</t>
  </si>
  <si>
    <t>Églefin, cuit à la vapeur</t>
  </si>
  <si>
    <t>Églefin, grillé/poêlé</t>
  </si>
  <si>
    <t>Emmental ou emmenthal</t>
  </si>
  <si>
    <t>Emmental ou emmenthal râpé</t>
  </si>
  <si>
    <t>Empereur, filet, sans peau, cru</t>
  </si>
  <si>
    <t>Endive au jambon</t>
  </si>
  <si>
    <t>Endive, crue</t>
  </si>
  <si>
    <t>Entremets type Opéra</t>
  </si>
  <si>
    <t>Épaule de porc, cuite, choix, découennée dégraissée</t>
  </si>
  <si>
    <t>Épaule de porc, cuite, standard, découennée dégraissée</t>
  </si>
  <si>
    <t>Épeautre, cru</t>
  </si>
  <si>
    <t>Éperlan, cru</t>
  </si>
  <si>
    <t>Épinard, appertisé, égoutté</t>
  </si>
  <si>
    <t>Épinard, cru</t>
  </si>
  <si>
    <t>Épinard, cuit</t>
  </si>
  <si>
    <t>Épinard, jeunes pousses pour salades, cru</t>
  </si>
  <si>
    <t>Épinard, purée</t>
  </si>
  <si>
    <t>Épinard, surgelé, cru</t>
  </si>
  <si>
    <t>Épinard, surgelé, cuit</t>
  </si>
  <si>
    <t>Épinards à la crème</t>
  </si>
  <si>
    <t>Époisses</t>
  </si>
  <si>
    <t>Escargot en sauce au beurre persillé, cuit</t>
  </si>
  <si>
    <t>Espadon, cru</t>
  </si>
  <si>
    <t>Espadon, rôti/cuit au four</t>
  </si>
  <si>
    <t>Estragon, frais</t>
  </si>
  <si>
    <t>Faisan, viande, rôtie/cuite au four</t>
  </si>
  <si>
    <t>Faisselle, 6% MG environ</t>
  </si>
  <si>
    <t>Fajitas</t>
  </si>
  <si>
    <t>Falafel ou Boulette de pois-chiche et/ou fève, frite</t>
  </si>
  <si>
    <t>Far aux pruneaux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</si>
  <si>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</si>
  <si>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</si>
  <si>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</si>
  <si>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</si>
  <si>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</si>
  <si>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</si>
  <si>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</si>
  <si>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châtaigne</t>
  </si>
  <si>
    <t>Farine de maïs</t>
  </si>
  <si>
    <t>Farine de millet</t>
  </si>
  <si>
    <t>Farine de pois chiche</t>
  </si>
  <si>
    <t>Farine de riz</t>
  </si>
  <si>
    <t>Farine de sarrasin</t>
  </si>
  <si>
    <t>Farine de seigle T130</t>
  </si>
  <si>
    <t>Farine de seigle T170</t>
  </si>
  <si>
    <t>Farine de seigle T85</t>
  </si>
  <si>
    <t>Farine de soja</t>
  </si>
  <si>
    <t>Farine d'épeautre (grand épeautre)</t>
  </si>
  <si>
    <t>Farine d'orge</t>
  </si>
  <si>
    <t>Fenouil, bouilli/cuit à l'eau</t>
  </si>
  <si>
    <t>Fenouil, cru</t>
  </si>
  <si>
    <t>Fenouil, graine</t>
  </si>
  <si>
    <t>Fenugrec, graine</t>
  </si>
  <si>
    <t>Feta de brebis</t>
  </si>
  <si>
    <t>Feuilleté au poisson et / ou fruits de mer</t>
  </si>
  <si>
    <t>Feuilleté aux escargots</t>
  </si>
  <si>
    <t>Feuilleté ou Friand à la viande</t>
  </si>
  <si>
    <t>Feuilleté ou Friand au fromage</t>
  </si>
  <si>
    <t>Feuilleté ou Friand jambon fromage</t>
  </si>
  <si>
    <t>Fève à écosser, fraîche</t>
  </si>
  <si>
    <t>Fève, cuite</t>
  </si>
  <si>
    <t>Fève, fraîche, surgelée</t>
  </si>
  <si>
    <t>Fève, pelée, surgelée, crue</t>
  </si>
  <si>
    <t>Fève, pelée, surgelée, cuite à l'eau</t>
  </si>
  <si>
    <t>Fève, sèche</t>
  </si>
  <si>
    <t>Fève, surgelée, cuite à l'eau</t>
  </si>
  <si>
    <t>Ficelle picarde</t>
  </si>
  <si>
    <t>Figue de Barbarie, pulpe et graines, crue</t>
  </si>
  <si>
    <t>Figue, crue</t>
  </si>
  <si>
    <t>Figue, sèche</t>
  </si>
  <si>
    <t>Filet de bacon</t>
  </si>
  <si>
    <t>Flammenkueche ou Tarte flambée aux lardons</t>
  </si>
  <si>
    <t>Flan aux œufs, rayon frais</t>
  </si>
  <si>
    <t>Flan de légumes</t>
  </si>
  <si>
    <t>Flan pâtissier aux oeufs ou à la parisienne</t>
  </si>
  <si>
    <t>Flétan de l'Atlantique ou flétan blanc, cru</t>
  </si>
  <si>
    <t>Flétan du Groënland ou flétan noir ou flétan commun, cru</t>
  </si>
  <si>
    <t>Flétan du Groënland ou flétan noir ou flétan commun, cuit à la vapeur</t>
  </si>
  <si>
    <t>Fleur de sel, non iodée, non fluorée</t>
  </si>
  <si>
    <t>Flocon d'avoine</t>
  </si>
  <si>
    <t>Flocon d'avoine précuit</t>
  </si>
  <si>
    <t>Flocons d'avoine, bouillis/cuits à l'eau</t>
  </si>
  <si>
    <t>Florentin (biscuit sec sucré chocolaté aux amandes)</t>
  </si>
  <si>
    <t>Focaccia, garnie</t>
  </si>
  <si>
    <t>Foie, agneau, cru</t>
  </si>
  <si>
    <t>Foie, agneau, cuit</t>
  </si>
  <si>
    <t>Foie, canard, cru</t>
  </si>
  <si>
    <t>Foie, dinde, cru</t>
  </si>
  <si>
    <t>Foie, dinde, cuit</t>
  </si>
  <si>
    <t>Foie, génisse, cru</t>
  </si>
  <si>
    <t>Foie, génisse, cuit</t>
  </si>
  <si>
    <t>Foie, lapin, cru</t>
  </si>
  <si>
    <t>Foie, oie, cru</t>
  </si>
  <si>
    <t>Foie, porc, cru</t>
  </si>
  <si>
    <t>Foie, porc, cuit</t>
  </si>
  <si>
    <t>Foie, poulet, cru</t>
  </si>
  <si>
    <t>Foie, poulet, cuit</t>
  </si>
  <si>
    <t>Foie, veau, cru</t>
  </si>
  <si>
    <t>Foie, veau, cuit</t>
  </si>
  <si>
    <t>Foie, volaille, cru</t>
  </si>
  <si>
    <t>Fondue de poireau</t>
  </si>
  <si>
    <t>Fondue savoyarde (fromages, vin, pain)</t>
  </si>
  <si>
    <t>Fontina</t>
  </si>
  <si>
    <t>Fougasse, garnie</t>
  </si>
  <si>
    <t>Fourme d'Ambert</t>
  </si>
  <si>
    <t>Fourme de Montbrison</t>
  </si>
  <si>
    <t>Fraise de saison, crue</t>
  </si>
  <si>
    <t>Fraise hors saison, crue</t>
  </si>
  <si>
    <t>Fraise, crue</t>
  </si>
  <si>
    <t>Fraisier ou framboisier</t>
  </si>
  <si>
    <t>Framboise, crue</t>
  </si>
  <si>
    <t>Framboise, surgelée, crue</t>
  </si>
  <si>
    <t>Frik (blé dur immature concassé), cru</t>
  </si>
  <si>
    <t>Frik (blé dur immature concassé), cuit, non salé</t>
  </si>
  <si>
    <t>Frites de pommes de terre, surgelées, cuites en friteuse</t>
  </si>
  <si>
    <t>Frites de pommes de terre, surgelées, pour cuisson en friteuse</t>
  </si>
  <si>
    <t>Frites de pommes de terre, surgelées, pour cuisson micro-ondes</t>
  </si>
  <si>
    <t>Frites de pommes de terre, surgelées, pour cuisson rôtie/ au four</t>
  </si>
  <si>
    <t>Frites de pommes de terre, surgelées, rôties/cuites au four</t>
  </si>
  <si>
    <t>Fromage à pâte ferme environ 14% MG type Masdaam à teneur réduite en MG</t>
  </si>
  <si>
    <t>Fromage à pâte ferme environ 27% MG type Maasdam</t>
  </si>
  <si>
    <t>Fromage à pâte molle à croûte lavée, au lait pasteurisé (type Vieux Pané)</t>
  </si>
  <si>
    <t>Fromage à pâte molle double crème environ 30% MG</t>
  </si>
  <si>
    <t>Fromage à pâte molle et croûte fleurie (type camembert)</t>
  </si>
  <si>
    <t>Fromage à pâte molle et croûte lavée, allégé environ 13% MG</t>
  </si>
  <si>
    <t>Fromage à pâte molle et croûte mixte (lavée et fleurie) colorée</t>
  </si>
  <si>
    <t>Fromage à pâte molle triple crème environ 40% MG</t>
  </si>
  <si>
    <t>Fromage à pate pressée cuite type emmental ou emmenthal, allégé en matière grasse</t>
  </si>
  <si>
    <t>Fromage blanc nature, 0% MG</t>
  </si>
  <si>
    <t>Fromage blanc nature, 3% MG environ</t>
  </si>
  <si>
    <t>Fromage blanc nature, gourmand, 8% MG environ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</si>
  <si>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</si>
  <si>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</si>
  <si>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</si>
  <si>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</si>
  <si>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</si>
  <si>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</si>
  <si>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</si>
  <si>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</si>
  <si>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</si>
  <si>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</si>
  <si>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</si>
  <si>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</si>
  <si>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bûche</t>
  </si>
  <si>
    <t>Fromage de chèvre bûche, allégé en matière grasse</t>
  </si>
  <si>
    <t>Fromage de chèvre demi-sec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</si>
  <si>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</si>
  <si>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</si>
  <si>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</si>
  <si>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Sainte-Maure)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</si>
  <si>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</si>
  <si>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</si>
  <si>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sec</t>
  </si>
  <si>
    <t>Fromage de tête</t>
  </si>
  <si>
    <t>Fromage fondu double crème, environ 31% MG</t>
  </si>
  <si>
    <t>Fromage fondu en portions ou en cubes environ 20% MG</t>
  </si>
  <si>
    <t>Fromage fondu en tranchettes</t>
  </si>
  <si>
    <t>Fromage frais type petit suisse, aromatisé aux fruits, 2-3% MG, enrichi en calcium et vitamine D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</si>
  <si>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</si>
  <si>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</si>
  <si>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</si>
  <si>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10% MG environ</t>
  </si>
  <si>
    <t>Fromage frais type petit suisse, nature, 4% MG environ</t>
  </si>
  <si>
    <t>Fromage pané au jambon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</si>
  <si>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</si>
  <si>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</si>
  <si>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</si>
  <si>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</si>
  <si>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</si>
  <si>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Fructose</t>
  </si>
  <si>
    <t>Fruit à pain, cru</t>
  </si>
  <si>
    <t>Fruit de la passion ou maracudja, pulpe et pépins, cru</t>
  </si>
  <si>
    <t>Fruits rouges, crus (framboises, fraises, groseilles, cassis)</t>
  </si>
  <si>
    <t>Fucus vésiculeux (Fucus serratus ou Fucus vesiculosus), séché ou déshydraté</t>
  </si>
  <si>
    <t>Galette de riz soufflé complet</t>
  </si>
  <si>
    <t>Galette de sarrasin, nature, préemballée</t>
  </si>
  <si>
    <t>Galette des rois feuilletée</t>
  </si>
  <si>
    <t>Galette des rois feuilletée, fourrée frangipane, et Pithiviers</t>
  </si>
  <si>
    <t>Galettes multicéréales soufflées</t>
  </si>
  <si>
    <t>Gâteau au chocolat</t>
  </si>
  <si>
    <t>Gâteau au chocolat type forêt noire (génoise au chocolat et crème multi-couches, avec ou sans cerises)</t>
  </si>
  <si>
    <t>Gâteau au chocolat, cœur fondant, rayon frais</t>
  </si>
  <si>
    <t>Gâteau au citron, tout type</t>
  </si>
  <si>
    <t>Gâteau au fromage blanc</t>
  </si>
  <si>
    <t>Gâteau au yaourt</t>
  </si>
  <si>
    <t>Gâteau aux amandes type financier</t>
  </si>
  <si>
    <t>Gâteau basque, cerises</t>
  </si>
  <si>
    <t>Gâteau basque, crème pâtissière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</si>
  <si>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</si>
  <si>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</si>
  <si>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</si>
  <si>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</si>
  <si>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Gâteau marbré</t>
  </si>
  <si>
    <t>Gâteau moelleux au chocolat, préemballé</t>
  </si>
  <si>
    <t>Gâteau moelleux aux fruits</t>
  </si>
  <si>
    <t>Gâteau moelleux aux fruits à coque</t>
  </si>
  <si>
    <t>Gâteau moelleux fourré au chocolat ou aux pépites de chocolat ou au lait</t>
  </si>
  <si>
    <t>Gâteau moelleux fourré aux fruits type mini-roulé ou mini-cake fourré</t>
  </si>
  <si>
    <t>Gâteau moelleux nature type génoise</t>
  </si>
  <si>
    <t>Gâteau mousse de fruits sur génoise, type miroir, bavarois</t>
  </si>
  <si>
    <t>Gâteau Paris-Brest (pâte à choux crème mousseline praliné)</t>
  </si>
  <si>
    <t>Gâteau sablé aux fruits, préemballé</t>
  </si>
  <si>
    <t>Gaufre croustillante (fine ou sèche), chocolatée, préemballée</t>
  </si>
  <si>
    <t>Gaufre croustillante (fine ou sèche), nature ou sucrée,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</si>
  <si>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</si>
  <si>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</si>
  <si>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</si>
  <si>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</si>
  <si>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</si>
  <si>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</si>
  <si>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</si>
  <si>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Gélatine, sèche</t>
  </si>
  <si>
    <t>Génoise fourrée et nappée au chocolat</t>
  </si>
  <si>
    <t>Génoise sèche fourrée aux fruits et nappée de chocolat</t>
  </si>
  <si>
    <t>Gésier, poulet, cru</t>
  </si>
  <si>
    <t>Gin</t>
  </si>
  <si>
    <t>Gingembre, poudre</t>
  </si>
  <si>
    <t>Gingembre, racine crue</t>
  </si>
  <si>
    <t>Glace à l'eau</t>
  </si>
  <si>
    <t>Glace au yaourt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</si>
  <si>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</si>
  <si>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</si>
  <si>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</si>
  <si>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</si>
  <si>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</si>
  <si>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</si>
  <si>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</si>
  <si>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</si>
  <si>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Gnocchi à la pomme de terre, cru</t>
  </si>
  <si>
    <t>Gnocchi à la pomme de terre, cuit</t>
  </si>
  <si>
    <t>Gnocchi à la semoule, cru</t>
  </si>
  <si>
    <t>Gnocchi à la semoule, cuit</t>
  </si>
  <si>
    <t>Gombo, fruit, cuit</t>
  </si>
  <si>
    <t>Gorgonzola</t>
  </si>
  <si>
    <t>Gouda</t>
  </si>
  <si>
    <t>Gougère</t>
  </si>
  <si>
    <t>Goûter sec fourré ("sandwiché") parfum chocolat</t>
  </si>
  <si>
    <t>Goûter sec fourré ("sandwiché") parfum fruits</t>
  </si>
  <si>
    <t>Goûter sec fourré ("sandwiché") parfum lait ou vanille</t>
  </si>
  <si>
    <t>Goyave, pulpe, crue</t>
  </si>
  <si>
    <t>Gracilaire ou ogonori (Gracilaria verrucosa), séchée ou déshydratée</t>
  </si>
  <si>
    <t>Grains de blé soufflés au miel ou caramel, enrichis en vitamines et minéraux</t>
  </si>
  <si>
    <t>Grains de blé soufflés chocolatés, enrichis en vitamines et minéraux</t>
  </si>
  <si>
    <t>Graisse de canard</t>
  </si>
  <si>
    <t>Graisse de dinde</t>
  </si>
  <si>
    <t>Graisse de poulet</t>
  </si>
  <si>
    <t>Graisse d'oie</t>
  </si>
  <si>
    <t>Grana Padano</t>
  </si>
  <si>
    <t>Gratin d'aubergine</t>
  </si>
  <si>
    <t>Gratin dauphinois</t>
  </si>
  <si>
    <t>Gratin de chou-fleur</t>
  </si>
  <si>
    <t>Gratin de légumes</t>
  </si>
  <si>
    <t>Gratin de légumes en sauce blanche type béchamel, cuit</t>
  </si>
  <si>
    <t>Gratin de pâtes</t>
  </si>
  <si>
    <t>Gratin de poisson et purée ou brandade aux pommes de terre ou parmentier de poisson</t>
  </si>
  <si>
    <t>Gratin ou cassolette de poisson et / ou fruits de mer, à cuire</t>
  </si>
  <si>
    <t>Gratin ou cassolette de poisson et / ou fruits de mer, cuit</t>
  </si>
  <si>
    <t>Grenade, pulpe et pépins, crue</t>
  </si>
  <si>
    <t>Grenadier (de roche), cru</t>
  </si>
  <si>
    <t>Grenadier bleu ou hoki de Nouvelle-Zélande, cru</t>
  </si>
  <si>
    <t>Gressins</t>
  </si>
  <si>
    <t>Griotte, crue</t>
  </si>
  <si>
    <t>Grondin perlon, cru</t>
  </si>
  <si>
    <t>Grondin, cru</t>
  </si>
  <si>
    <t>Groseille à maquereau, crue</t>
  </si>
  <si>
    <t>Groseille, crue</t>
  </si>
  <si>
    <t>Gruyère</t>
  </si>
  <si>
    <t>Gruyère IGP France</t>
  </si>
  <si>
    <t>Guacamole, préemballé</t>
  </si>
  <si>
    <t>Guimauve ou marshmallow</t>
  </si>
  <si>
    <t>Haché à base de bœuf ou Préparation de viande hachée de boeuf, 15% MG, cru</t>
  </si>
  <si>
    <t>Haché de volaille</t>
  </si>
  <si>
    <t>Hachis Parmentier à la viande</t>
  </si>
  <si>
    <t>Haddock (fumé) ou églefin fumé</t>
  </si>
  <si>
    <t>Hamburger, provenant de fast food</t>
  </si>
  <si>
    <t>Hareng fumé, à l'huile</t>
  </si>
  <si>
    <t>Hareng fumé, au naturel</t>
  </si>
  <si>
    <t>Hareng fumé, filet, doux</t>
  </si>
  <si>
    <t>Hareng gras, cru</t>
  </si>
  <si>
    <t>Hareng maigre, cru</t>
  </si>
  <si>
    <t>Hareng mariné ou rollmops</t>
  </si>
  <si>
    <t>Hareng, cru</t>
  </si>
  <si>
    <t>Hareng, frit</t>
  </si>
  <si>
    <t>Hareng, grillé/poêlé</t>
  </si>
  <si>
    <t>Haricot beurre, appertisé, égoutté</t>
  </si>
  <si>
    <t>Haricot beurre, cru</t>
  </si>
  <si>
    <t>Haricot beurre, surgelé, cru</t>
  </si>
  <si>
    <t>Haricot blanc, appertisé, égoutté</t>
  </si>
  <si>
    <t>Haricot blanc, cuit</t>
  </si>
  <si>
    <t>Haricot blanc, sec</t>
  </si>
  <si>
    <t>Haricot de Lima, cru</t>
  </si>
  <si>
    <t>Haricot de mer (Himanthalia elongata), séchée ou déshydratée</t>
  </si>
  <si>
    <t>Haricot flageolet, appertisé, égouttés</t>
  </si>
  <si>
    <t>Haricot flageolet, cuit</t>
  </si>
  <si>
    <t>Haricot flageolet, surgelé</t>
  </si>
  <si>
    <t>Haricot flageolet, vert, cuit</t>
  </si>
  <si>
    <t>Haricot flageolet, vert, sec</t>
  </si>
  <si>
    <t>Haricot mungo germé ou pousse de "soja", appertisé, égoutté</t>
  </si>
  <si>
    <t>Haricot mungo germé ou pousse de "soja", cru</t>
  </si>
  <si>
    <t>Haricot mungo, cuit</t>
  </si>
  <si>
    <t>Haricot mungo, sec</t>
  </si>
  <si>
    <t>Haricot plat, cru</t>
  </si>
  <si>
    <t>Haricot rouge, appertisé, égoutté</t>
  </si>
  <si>
    <t>Haricot rouge, cuit</t>
  </si>
  <si>
    <t>Haricot rouge, sec</t>
  </si>
  <si>
    <t>Haricot vert importé par avion, cru</t>
  </si>
  <si>
    <t>Haricot vert, appertisé, égoutté</t>
  </si>
  <si>
    <t>Haricot vert, cru</t>
  </si>
  <si>
    <t>Haricot vert, cuit</t>
  </si>
  <si>
    <t>Haricot vert, surgelé, cru</t>
  </si>
  <si>
    <t>Haricot vert, surgelé, cuit</t>
  </si>
  <si>
    <t>Haricots blancs à la sauce tomate, appertisés</t>
  </si>
  <si>
    <t>Haricots verts, purée</t>
  </si>
  <si>
    <t>Harissa (sauce condimentaire)</t>
  </si>
  <si>
    <t>Herbes de Provence, séchées</t>
  </si>
  <si>
    <t>Hoki, tout lieu de pêche, cru</t>
  </si>
  <si>
    <t>Hot-dog</t>
  </si>
  <si>
    <t>Houmous</t>
  </si>
  <si>
    <t>Huile combinée (mélange d'huiles)</t>
  </si>
  <si>
    <t>Huile combinée, mélange d'huile d'olive et de graines</t>
  </si>
  <si>
    <t>Huile d'arachide</t>
  </si>
  <si>
    <t>Huile de beurre ou Beurre concentré</t>
  </si>
  <si>
    <t>Huile de colza</t>
  </si>
  <si>
    <t>Huile de coton</t>
  </si>
  <si>
    <t>Huile de foie de morue</t>
  </si>
  <si>
    <t>Huile de hareng</t>
  </si>
  <si>
    <t>Huile de lin</t>
  </si>
  <si>
    <t>Huile de maïs</t>
  </si>
  <si>
    <t>Huile de noisette</t>
  </si>
  <si>
    <t>Huile de palme raffinée</t>
  </si>
  <si>
    <t>Huile de palme, sans précision</t>
  </si>
  <si>
    <t>Huile de pépins de raisin</t>
  </si>
  <si>
    <t>Huile de sardine</t>
  </si>
  <si>
    <t>Huile de saumon</t>
  </si>
  <si>
    <t>Huile de sésame</t>
  </si>
  <si>
    <t>Huile de soja</t>
  </si>
  <si>
    <t>Huile de tournesol</t>
  </si>
  <si>
    <t>Huile d'olive vierge extra</t>
  </si>
  <si>
    <t>Huile pour friture, sans précision</t>
  </si>
  <si>
    <t>Huître creuse, crue</t>
  </si>
  <si>
    <t>Huître plate, crue</t>
  </si>
  <si>
    <t>Huître, sans précision, crue</t>
  </si>
  <si>
    <t>Igname, épluchée, bouillie/cuite à l'eau</t>
  </si>
  <si>
    <t>Igname, épluchée, crue</t>
  </si>
  <si>
    <t>Ile flottante, rayon frais</t>
  </si>
  <si>
    <t>Jambon à l'os braisé</t>
  </si>
  <si>
    <t>Jambon cru</t>
  </si>
  <si>
    <t>Jambon cru, fumé</t>
  </si>
  <si>
    <t>Jambon cru, fumé, allégé en matière grasse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</si>
  <si>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</si>
  <si>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</si>
  <si>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</si>
  <si>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</si>
  <si>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</si>
  <si>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</si>
  <si>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Jambon cuit, supérieur, à teneur réduite en sel</t>
  </si>
  <si>
    <t>Jambon cuit, supérieur, avec couenne</t>
  </si>
  <si>
    <t>Jambon cuit, supérieur, découenné</t>
  </si>
  <si>
    <t>Jambon cuit, supérieur, découenné dégraissé</t>
  </si>
  <si>
    <t>Jambon de Bayonne</t>
  </si>
  <si>
    <t>Jambon de dinde ou Blanc de dinde en tranche</t>
  </si>
  <si>
    <t>Jambon de porc à cuire ou Jambon à rôtir/cuire au four</t>
  </si>
  <si>
    <t>Jambon de poulet ou Blanc de poulet en tranche</t>
  </si>
  <si>
    <t>Jambon en croûte</t>
  </si>
  <si>
    <t>Jambon sec</t>
  </si>
  <si>
    <t>Jambon sec de Parme</t>
  </si>
  <si>
    <t>Jambon sec Serrano</t>
  </si>
  <si>
    <t>Jambon sec, découenné, dégraissé</t>
  </si>
  <si>
    <t>Jambonneau, cuit</t>
  </si>
  <si>
    <t>Joëls (petits poissons entiers) pour friture, crus</t>
  </si>
  <si>
    <t>Julienne ou brunoise de légumes, surgelée, crue</t>
  </si>
  <si>
    <t>Julienne ou Lingue, crue</t>
  </si>
  <si>
    <t>Julienne ou Lingue, cuite</t>
  </si>
  <si>
    <t>Jus de pomme, pur jus</t>
  </si>
  <si>
    <t>Jus d'orange, maison</t>
  </si>
  <si>
    <t>Jus multifruit - base orange, multivitaminé</t>
  </si>
  <si>
    <t>Jus multifruit, à base de concentré, standard</t>
  </si>
  <si>
    <t>Jus multifruit, pur jus, multivitaminé</t>
  </si>
  <si>
    <t>Jus multifruit, pur jus, standard</t>
  </si>
  <si>
    <t>Kaki, pulpe, cru</t>
  </si>
  <si>
    <t>Ketchup</t>
  </si>
  <si>
    <t>Khatfa feuille de brick, préemballée</t>
  </si>
  <si>
    <t>Kir (au vin blanc)</t>
  </si>
  <si>
    <t>Kir royal (au champagne)</t>
  </si>
  <si>
    <t>Kiwi, pulpe et graines, cru</t>
  </si>
  <si>
    <t>Kombu breton (Laminaria digitata), séchée ou déshydratée</t>
  </si>
  <si>
    <t>Kombu ou kombu japonais (Laminaria japonica), séchée ou déshydratée</t>
  </si>
  <si>
    <t>Kombu royal (Saccharina latissima), séchée ou déshydratée</t>
  </si>
  <si>
    <t>Kouign Amann</t>
  </si>
  <si>
    <t>Kumquat, sans pépin, cru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</si>
  <si>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</si>
  <si>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</si>
  <si>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</si>
  <si>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</si>
  <si>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concentré non sucré, entier</t>
  </si>
  <si>
    <t>Lait concentré sucré, entier</t>
  </si>
  <si>
    <t>Lait de brebis, entier</t>
  </si>
  <si>
    <t>Lait de chèvre, demi-écrémé, UHT</t>
  </si>
  <si>
    <t>Lait de chèvre, entier, cru</t>
  </si>
  <si>
    <t>Lait de chèvre, entier, UHT</t>
  </si>
  <si>
    <t>Lait de coco ou Crème de coco</t>
  </si>
  <si>
    <t>Lait de croissance infantile, liquide (aliment lacté destiné aux enfants en bas âge)</t>
  </si>
  <si>
    <t>Lait demi-écrémé, à teneur réduite en lactose</t>
  </si>
  <si>
    <t>Lait demi-écrémé, pasteurisé</t>
  </si>
  <si>
    <t>Lait demi-écrémé, UHT</t>
  </si>
  <si>
    <t>Lait demi-écrémé, UHT, enrichi en vitamines</t>
  </si>
  <si>
    <t>Lait écrémé, pasteurisé</t>
  </si>
  <si>
    <t>Lait écrémé, UHT</t>
  </si>
  <si>
    <t>Lait emprésuré aromatisé, rayon frais</t>
  </si>
  <si>
    <t>Lait en poudre, demi-écrémé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</si>
  <si>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</si>
  <si>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</si>
  <si>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</si>
  <si>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</si>
  <si>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</si>
  <si>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</si>
  <si>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</si>
  <si>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sucré, au bifidus</t>
  </si>
  <si>
    <t>Lait fermenté ou spécialité laitière type yaourt, nature,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</si>
  <si>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</si>
  <si>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</si>
  <si>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</si>
  <si>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Laitue de mer (Ulva sp.), séchée ou déshydratée</t>
  </si>
  <si>
    <t>Laitue iceberg, crue</t>
  </si>
  <si>
    <t>Laitue romaine, crue</t>
  </si>
  <si>
    <t>Laitue, crue</t>
  </si>
  <si>
    <t>Langoustine, crue</t>
  </si>
  <si>
    <t>Langres</t>
  </si>
  <si>
    <t>Langue, boeuf, crue</t>
  </si>
  <si>
    <t>Langue, boeuf, cuite</t>
  </si>
  <si>
    <t>Langue, porc, crue</t>
  </si>
  <si>
    <t>Langue, veau, crue</t>
  </si>
  <si>
    <t>Langue, veau, cuite</t>
  </si>
  <si>
    <t>Lapin à la moutarde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</si>
  <si>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</si>
  <si>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</si>
  <si>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</si>
  <si>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</si>
  <si>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</si>
  <si>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 gras, cru</t>
  </si>
  <si>
    <t>Lardon fumé, cru</t>
  </si>
  <si>
    <t>Lardon fumé, cuit</t>
  </si>
  <si>
    <t>Lardon nature, cru</t>
  </si>
  <si>
    <t>Lardon nature, cuit</t>
  </si>
  <si>
    <t>Lasagnes ou canelloni aux légumes et au fromage de chèvre, cuits</t>
  </si>
  <si>
    <t>Lasagnes ou cannelloni à la viande (bolognaise)</t>
  </si>
  <si>
    <t>Lasagnes ou cannelloni au fromage et aux épinards</t>
  </si>
  <si>
    <t>Lasagnes ou cannelloni au poisson</t>
  </si>
  <si>
    <t>Lasagnes ou cannelloni aux légumes</t>
  </si>
  <si>
    <t>Lasagnes ou cannelloni aux légumes, cuits</t>
  </si>
  <si>
    <t>Laurier, feuille</t>
  </si>
  <si>
    <t>Lécithine de soja</t>
  </si>
  <si>
    <t>Légumes (3-4 sortes en mélange), purée</t>
  </si>
  <si>
    <t>Légumes farcis (sauf tomate)</t>
  </si>
  <si>
    <t>Légumes pour couscous, cuits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</si>
  <si>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</si>
  <si>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</si>
  <si>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</si>
  <si>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</si>
  <si>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Lentille blonde, cuite</t>
  </si>
  <si>
    <t>Lentille blonde, sèche</t>
  </si>
  <si>
    <t>Lentille corail, cuite</t>
  </si>
  <si>
    <t>Lentille corail, sèche</t>
  </si>
  <si>
    <t>Lentille verte, cuite</t>
  </si>
  <si>
    <t>Lentille verte, sèche</t>
  </si>
  <si>
    <t>Lentille, cuisinée, appertisée, égouttée</t>
  </si>
  <si>
    <t>Lentille, cuite</t>
  </si>
  <si>
    <t>Lentille, germée</t>
  </si>
  <si>
    <t>Lentille, sèche</t>
  </si>
  <si>
    <t>Levure alimentaire</t>
  </si>
  <si>
    <t>Levure chimique ou Poudre à lever</t>
  </si>
  <si>
    <t>Levure de boulanger, compressée</t>
  </si>
  <si>
    <t>Levure de boulanger, déshydratée</t>
  </si>
  <si>
    <t>Lichen de mer ou pioca ou goémon rouge (Chondrus crispus), séché ou déshydraté</t>
  </si>
  <si>
    <t>Liégeois aux fruits</t>
  </si>
  <si>
    <t>Liégeois ou viennois (chocolat, café, caramel ou vanille), rayon frais</t>
  </si>
  <si>
    <t>Lieu jaune ou colin, cru</t>
  </si>
  <si>
    <t>Lieu noir, cru</t>
  </si>
  <si>
    <t>Lieu noir, cuit</t>
  </si>
  <si>
    <t>Lieu noir, surgelé, cru</t>
  </si>
  <si>
    <t>Lieu ou colin d'Alaska, cru</t>
  </si>
  <si>
    <t>Lieu ou colin d'Alaska, fumé</t>
  </si>
  <si>
    <t>Limande, crue</t>
  </si>
  <si>
    <t>Limande-sole, crue</t>
  </si>
  <si>
    <t>Limande-sole, cuite à la vapeur</t>
  </si>
  <si>
    <t>Limande-sole, panée, frite</t>
  </si>
  <si>
    <t>Limonade, non sucrée, avec édulcorants</t>
  </si>
  <si>
    <t>Limonade, sucrée</t>
  </si>
  <si>
    <t>Limonade, sucrée, avec édulcorants</t>
  </si>
  <si>
    <t>Lin, brun, graine</t>
  </si>
  <si>
    <t>Lin, graine</t>
  </si>
  <si>
    <t>Lingue bleue ou Lingue, crue</t>
  </si>
  <si>
    <t>Liqueur</t>
  </si>
  <si>
    <t>Litchi, pulpe, cru</t>
  </si>
  <si>
    <t>Livarot</t>
  </si>
  <si>
    <t>Lotte ou baudroie, crue</t>
  </si>
  <si>
    <t>Lotte ou baudroie, grillée/poêlée</t>
  </si>
  <si>
    <t>Loup tacheté, cru</t>
  </si>
  <si>
    <t>Lupin, graine crue</t>
  </si>
  <si>
    <t>Luzerne, graine</t>
  </si>
  <si>
    <t>Luzerne, graine germée</t>
  </si>
  <si>
    <t>Macaron moelleux fourré à la confiture ou à la crème</t>
  </si>
  <si>
    <t>Macaron sec</t>
  </si>
  <si>
    <t>Macédoine de légumes, appertisée, égouttée</t>
  </si>
  <si>
    <t>Macédoine de légumes, surgelée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</si>
  <si>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</si>
  <si>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</si>
  <si>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</si>
  <si>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</si>
  <si>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</si>
  <si>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Madeleine chocolatée, préemballée</t>
  </si>
  <si>
    <t>Madeleine ordinaire, préemballée</t>
  </si>
  <si>
    <t>Madeleine traditionnelle, pur beurre</t>
  </si>
  <si>
    <t>Maïs doux, appertisé, égoutté</t>
  </si>
  <si>
    <t>Maïs doux, en épis, cuit</t>
  </si>
  <si>
    <t>Maïs doux, en épis, surgelé, cru</t>
  </si>
  <si>
    <t>Maïs doux, surgelé, cru</t>
  </si>
  <si>
    <t>Maïs entier, cru</t>
  </si>
  <si>
    <t>Mandarine, pulpe, crue</t>
  </si>
  <si>
    <t>Mangue importée par avion, pulpe, crue</t>
  </si>
  <si>
    <t>Mangue importée par bateau, pulpe, crue</t>
  </si>
  <si>
    <t>Manioc, racine crue</t>
  </si>
  <si>
    <t>Manioc, racine cuite</t>
  </si>
  <si>
    <t>Maquereau espagnol ou maquereau blanc ou billard, cru</t>
  </si>
  <si>
    <t>Maquereau, au naturel, appertisé, égoutté</t>
  </si>
  <si>
    <t>Maquereau, cru</t>
  </si>
  <si>
    <t>Maquereau, filet au vin blanc, appertisé, égoutté</t>
  </si>
  <si>
    <t>Maquereau, filet sauce moutarde, appertisé, égoutté</t>
  </si>
  <si>
    <t>Maquereau, filet sauce tomate, appertisé, égoutté</t>
  </si>
  <si>
    <t>Maquereau, frit</t>
  </si>
  <si>
    <t>Maquereau, fumé</t>
  </si>
  <si>
    <t>Maquereau, mariné</t>
  </si>
  <si>
    <t>Maquereau, rôti/cuit au four</t>
  </si>
  <si>
    <t>Marjolaine, séchée</t>
  </si>
  <si>
    <t>Marmelade d'orange</t>
  </si>
  <si>
    <t>Maroilles fermier</t>
  </si>
  <si>
    <t>Maroilles laitier</t>
  </si>
  <si>
    <t>Maroilles, sans précision</t>
  </si>
  <si>
    <t>Marsala</t>
  </si>
  <si>
    <t>Matière grasse laitière à 20% MG, légère, "à tartiner", doux</t>
  </si>
  <si>
    <t>Matière grasse laitière à 25% MG, légère, "à tartiner", doux</t>
  </si>
  <si>
    <t>Matière grasse mélangée (végétale et laitière) à 50-63% MG</t>
  </si>
  <si>
    <t>Matière grasse mélangée (végétale et laitière) à 50-63% MG, demi-sel</t>
  </si>
  <si>
    <t>Matière grasse mélangée (végétale et laitière), à tartiner, à 30-40% MG</t>
  </si>
  <si>
    <t>Matière grasse mélangée (végétale et laitière), à tartiner, à 30-40% MG, demi-sel</t>
  </si>
  <si>
    <t>Matière grasse ou graisse végétale solide (type margarine) pour friture</t>
  </si>
  <si>
    <t>Matière grasse végétale (type margarine) à 30-40% MG, légère, demi-sel, aux esters de stérol végétal</t>
  </si>
  <si>
    <t>Matière grasse végétale (type margarine) à 50-63% MG, allégée, demi-sel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</si>
  <si>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</si>
  <si>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</si>
  <si>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50-63% MG, allégée, doux, aux esters de stérol végétal</t>
  </si>
  <si>
    <t>Matière grasse végétale (type margarine) à 50-63%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</si>
  <si>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</si>
  <si>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</si>
  <si>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</t>
  </si>
  <si>
    <t>Matière grasse végétale (type margarine), à tartiner, à 30-40% MG, légère, demi-sel</t>
  </si>
  <si>
    <t>Matière grasse végétale (type margarine), à tartiner, à 30-40% MG, légère, doux</t>
  </si>
  <si>
    <t>Matière grasse végétale (type margarine), à tartiner, à 30-40% MG, légère, doux, riche en oméga 3</t>
  </si>
  <si>
    <t>Matière grasse végétale ou margarine, 80% MG, doux</t>
  </si>
  <si>
    <t>Mayonnaise (70% MG min.)</t>
  </si>
  <si>
    <t>Mayonnaise à teneur réduite en matière grasse ou Mayonnaise allégée</t>
  </si>
  <si>
    <t>Mélange apéritif de graines (non salées) et fruits séchés</t>
  </si>
  <si>
    <t>Mélange apéritif de graines (non salées) et raisins secs</t>
  </si>
  <si>
    <t>Mélange apéritif de graines salées et raisins secs</t>
  </si>
  <si>
    <t>Mélange de céréales et légumineuses, cru</t>
  </si>
  <si>
    <t>Mélasse de canne</t>
  </si>
  <si>
    <t>Melon cantaloup (par ex.: Charentais, de Cavaillon) pulpe, cru</t>
  </si>
  <si>
    <t>Melon miel ou melon honeydew, pulpe, cru</t>
  </si>
  <si>
    <t>Meloukhia, feuilles de corète séchées, en poudre</t>
  </si>
  <si>
    <t>Menthe, fraîche</t>
  </si>
  <si>
    <t>Merguez, boeuf et mouton, crue</t>
  </si>
  <si>
    <t>Merguez, boeuf et mouton, cuite</t>
  </si>
  <si>
    <t>Merguez, bœuf, mouton et porc, crue</t>
  </si>
  <si>
    <t>Merguez, crue</t>
  </si>
  <si>
    <t>Merguez, porc et bœuf, crue</t>
  </si>
  <si>
    <t>Merguez, pur bœuf, crue</t>
  </si>
  <si>
    <t>Meringue</t>
  </si>
  <si>
    <t>Merlan, cru</t>
  </si>
  <si>
    <t>Merlan, cuit à la vapeur</t>
  </si>
  <si>
    <t>Merlan, frit</t>
  </si>
  <si>
    <t>Merlan, pané</t>
  </si>
  <si>
    <t>Merlu blanc du Cap, surgelé, cru</t>
  </si>
  <si>
    <t>Merlu, cru</t>
  </si>
  <si>
    <t>Merlu, cuit à l'étouffée</t>
  </si>
  <si>
    <t>Merlu, filet, surgelé, cru</t>
  </si>
  <si>
    <t>Mérou, cru</t>
  </si>
  <si>
    <t>Mesclun ou salade, mélange de jeunes pousses</t>
  </si>
  <si>
    <t>Miel</t>
  </si>
  <si>
    <t>Miettes de thon à la tomate, appertisées</t>
  </si>
  <si>
    <t>Miettes de thon à l'huile, appertisées</t>
  </si>
  <si>
    <t>Mil entier, cru</t>
  </si>
  <si>
    <t>Mil, cuit, non salé</t>
  </si>
  <si>
    <t>Milk-shake, provenant de fast food</t>
  </si>
  <si>
    <t>Mille-feuille</t>
  </si>
  <si>
    <t>Mimolette demi-vieille</t>
  </si>
  <si>
    <t>Mimolette extra-vieille</t>
  </si>
  <si>
    <t>Mimolette jeune</t>
  </si>
  <si>
    <t>Mimolette vieille</t>
  </si>
  <si>
    <t>Mimolette, sans précision</t>
  </si>
  <si>
    <t>Miso</t>
  </si>
  <si>
    <t>Mont d'or ou Vacherin du Haut-Doubs (produit en France) ou Vacherin-Mont d'Or (produit en Suisse)</t>
  </si>
  <si>
    <t>Morbier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</si>
  <si>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</si>
  <si>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</si>
  <si>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</si>
  <si>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</si>
  <si>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</si>
  <si>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Morue, salée, sèche</t>
  </si>
  <si>
    <t>Moule commune, crue</t>
  </si>
  <si>
    <t>Moule de Méditerranée, crue</t>
  </si>
  <si>
    <t>Moule, appertisée, égouttée</t>
  </si>
  <si>
    <t>Moule, bouillie/cuite à l'eau</t>
  </si>
  <si>
    <t>Moules à la sauce catalane ou escabèche (tomate), appertisée, égouttée</t>
  </si>
  <si>
    <t>Moules farcies (matière grasse, persillade…), crues</t>
  </si>
  <si>
    <t>Moules marinières (oignons et vin blanc)</t>
  </si>
  <si>
    <t>Moussaka</t>
  </si>
  <si>
    <t>Mousse à la crème de marrons, rayon frais</t>
  </si>
  <si>
    <t>Mousse au chocolat (base laitière), rayon frais</t>
  </si>
  <si>
    <t>Mousse au chocolat traditionnelle, rayon frais</t>
  </si>
  <si>
    <t>Mousse aux fruits, rayon frais</t>
  </si>
  <si>
    <t>Mousse de canard</t>
  </si>
  <si>
    <t>Mousse de foie de porc</t>
  </si>
  <si>
    <t>Mousse de foie de porc supérieure ou Crème de foie</t>
  </si>
  <si>
    <t>Mousse liégeoise (chocolat, café, caramel ou vanille), rayon frais</t>
  </si>
  <si>
    <t>Moutarde</t>
  </si>
  <si>
    <t>Moutarde à l'ancienne</t>
  </si>
  <si>
    <t>Mouton, épaule, crue</t>
  </si>
  <si>
    <t>Mouton, gigot, cru</t>
  </si>
  <si>
    <t>Mouton, pied, cru</t>
  </si>
  <si>
    <t>Mouton, tête, crue</t>
  </si>
  <si>
    <t>Mouton, viande, crue</t>
  </si>
  <si>
    <t>Mozzarella au lait de vache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</si>
  <si>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</si>
  <si>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</si>
  <si>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</si>
  <si>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</si>
  <si>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</si>
  <si>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</si>
  <si>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</si>
  <si>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</si>
  <si>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Muffin anglais, complet, petit pain spécial, préemballé</t>
  </si>
  <si>
    <t>Muffin anglais, petit pain spécial, préemballé</t>
  </si>
  <si>
    <t>Muffin, aux myrtilles ou au chocolat</t>
  </si>
  <si>
    <t>Mulet, cru</t>
  </si>
  <si>
    <t>Mulet, rôti/cuit au four</t>
  </si>
  <si>
    <t>Multi-céréales soufflées ou extrudées, enrichies en vitamines et minéraux</t>
  </si>
  <si>
    <t>Munster</t>
  </si>
  <si>
    <t>Mûre (de ronce), crue</t>
  </si>
  <si>
    <t>Mûre (de ronce), surgelée, crue</t>
  </si>
  <si>
    <t>Mûre noire (du mûrier), crue</t>
  </si>
  <si>
    <t>Museau de boeuf en vinaigrette</t>
  </si>
  <si>
    <t>Museau de porc vinaigrette</t>
  </si>
  <si>
    <t>Myrtille, crue</t>
  </si>
  <si>
    <t>Myrtille, surgelée, crue</t>
  </si>
  <si>
    <t>Navarin d'agneau aux légumes</t>
  </si>
  <si>
    <t>Navet, cuit</t>
  </si>
  <si>
    <t>Navet, pelé, cru</t>
  </si>
  <si>
    <t>Navet, surgelé, cru</t>
  </si>
  <si>
    <t>Nectar multifruit, multivitaminé</t>
  </si>
  <si>
    <t>Nectar multifruit, standard</t>
  </si>
  <si>
    <t>Nectarine ou brugnon, pulpe et peau, crue</t>
  </si>
  <si>
    <t>Nem ou Pâté impérial</t>
  </si>
  <si>
    <t>Nem ou Pâté impérial, au porc, cuit</t>
  </si>
  <si>
    <t>Nem ou Pâté impérial, au poulet, cuit</t>
  </si>
  <si>
    <t>Nem ou Pâté impérial, aux crevettes et/ou au crabe, cuit</t>
  </si>
  <si>
    <t>Neufchâtel</t>
  </si>
  <si>
    <t>Noisette</t>
  </si>
  <si>
    <t>Noisette grillée</t>
  </si>
  <si>
    <t>Noisette grillée, salée</t>
  </si>
  <si>
    <t>Noix de cajou, grillée, salée</t>
  </si>
  <si>
    <t>Noix de coco, amande immature, fraîche</t>
  </si>
  <si>
    <t>Noix de coco, amande mûre, fraîche</t>
  </si>
  <si>
    <t>Noix de coco, amande, sèche</t>
  </si>
  <si>
    <t>Noix de macadamia</t>
  </si>
  <si>
    <t>Noix de macadamia, grillée, salée</t>
  </si>
  <si>
    <t>Noix de muscade</t>
  </si>
  <si>
    <t>Noix de pécan</t>
  </si>
  <si>
    <t>Noix de pécan, salées</t>
  </si>
  <si>
    <t>Noix du Brésil</t>
  </si>
  <si>
    <t>Noix, fraîche</t>
  </si>
  <si>
    <t>Noix, séchée, cerneaux</t>
  </si>
  <si>
    <t>Nori (Porphyra sp.), séchée ou déshydratée</t>
  </si>
  <si>
    <t>Nougat glacé</t>
  </si>
  <si>
    <t>Nougat ou touron</t>
  </si>
  <si>
    <t>Nouilles asiatiques aromatisées, déshydratées</t>
  </si>
  <si>
    <t>Nouilles asiatiques cuites, aromatisées</t>
  </si>
  <si>
    <t>Nouilles asiatiques cuites, nature, non salées</t>
  </si>
  <si>
    <t>Nouilles sautées/poêlées aux crevettes</t>
  </si>
  <si>
    <t>Oeuf de cane, cru</t>
  </si>
  <si>
    <t>Oeuf de dinde, cru</t>
  </si>
  <si>
    <t>Oeuf d'oie, cru</t>
  </si>
  <si>
    <t>Oeuf, à la coque</t>
  </si>
  <si>
    <t>Oeuf, au plat, sans matière grasse</t>
  </si>
  <si>
    <t>Oeuf, blanc (blanc d'oeuf), cru</t>
  </si>
  <si>
    <t>Oeuf, blanc (blanc d'oeuf), cuit</t>
  </si>
  <si>
    <t>Oeuf, blanc (blanc d'oeuf), en poudre</t>
  </si>
  <si>
    <t>Oeuf, brouillé, avec matière grasse</t>
  </si>
  <si>
    <t>Oeuf, cru</t>
  </si>
  <si>
    <t>Oeuf, dur</t>
  </si>
  <si>
    <t>Oeuf, en poudre</t>
  </si>
  <si>
    <t>Oeuf, jaune (jaune d'oeuf), cru</t>
  </si>
  <si>
    <t>Oeuf, jaune (jaune d'oeuf), cuit</t>
  </si>
  <si>
    <t>Oeuf, jaune (jaune d'oeuf), en poudre</t>
  </si>
  <si>
    <t>Oeuf, poché</t>
  </si>
  <si>
    <t>Oie, viande crue</t>
  </si>
  <si>
    <t>Oie, viande et peau, crue</t>
  </si>
  <si>
    <t>Oie, viande et peau, rôtie/cuite au four</t>
  </si>
  <si>
    <t>Oie, viande, rôtie/cuite au four</t>
  </si>
  <si>
    <t>Oignon, cru</t>
  </si>
  <si>
    <t>Oignon, cuit</t>
  </si>
  <si>
    <t>Oignon, séché</t>
  </si>
  <si>
    <t>Oignon, surgelé, cru</t>
  </si>
  <si>
    <t>Olives vertes, fourrées ou farcies (anchois, poivrons, etc.)</t>
  </si>
  <si>
    <t>Omble chevalier, cru</t>
  </si>
  <si>
    <t>Omelette au fromage</t>
  </si>
  <si>
    <t>Omelette aux champignons</t>
  </si>
  <si>
    <t>Omelette aux fines herbes</t>
  </si>
  <si>
    <t>Omelette aux lardons</t>
  </si>
  <si>
    <t>Omelette norvégienne</t>
  </si>
  <si>
    <t>Orange, pulpe, crue</t>
  </si>
  <si>
    <t>Oreille de porc demi-sel</t>
  </si>
  <si>
    <t>Orge entière, crue</t>
  </si>
  <si>
    <t>Orge perlée, bouilli/cuite à l'eau, non salée</t>
  </si>
  <si>
    <t>Orge perlée, crue</t>
  </si>
  <si>
    <t>Origan, séché</t>
  </si>
  <si>
    <t>Orphie commune, crue</t>
  </si>
  <si>
    <t>Oseille, crue</t>
  </si>
  <si>
    <t>Ossau-Iraty</t>
  </si>
  <si>
    <t>Osso buco</t>
  </si>
  <si>
    <t>Paëlla</t>
  </si>
  <si>
    <t>Pain au chocolat feuilleté, artisanal</t>
  </si>
  <si>
    <t>Pain au chocolat, préemballé</t>
  </si>
  <si>
    <t>Pain au lait aux pépites de chocolat, préemballé</t>
  </si>
  <si>
    <t>Pain au lait, artisanal</t>
  </si>
  <si>
    <t>Pain au lait, préemballé</t>
  </si>
  <si>
    <t>Pain au son</t>
  </si>
  <si>
    <t>Pain aux raisins (viennoiserie)</t>
  </si>
  <si>
    <t>Pain blanc maison (avec farine pour machine à pain)</t>
  </si>
  <si>
    <t>Pain brioché ou viennois</t>
  </si>
  <si>
    <t>Pain complet ou intégral (à la farine T150)</t>
  </si>
  <si>
    <t>Pain courant français, 400g ou boule</t>
  </si>
  <si>
    <t>Pain de campagne maison (avec farine pour machine à pain)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</si>
  <si>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</si>
  <si>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</si>
  <si>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</si>
  <si>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</si>
  <si>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</si>
  <si>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sans croûte, préemballé</t>
  </si>
  <si>
    <t>Pain de seigle, et froment</t>
  </si>
  <si>
    <t>Pain d'épices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</si>
  <si>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</si>
  <si>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</si>
  <si>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</si>
  <si>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</si>
  <si>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</si>
  <si>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</si>
  <si>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</si>
  <si>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</si>
  <si>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</si>
  <si>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perdu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</si>
  <si>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</si>
  <si>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</si>
  <si>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</si>
  <si>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</si>
  <si>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</si>
  <si>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</si>
  <si>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</si>
  <si>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</si>
  <si>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</si>
  <si>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</si>
  <si>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</si>
  <si>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</si>
  <si>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Palet ou galette de légumes, préfrit, surgelé</t>
  </si>
  <si>
    <t>Palet ou galette de légumes, préfrit, surgelé, cuit</t>
  </si>
  <si>
    <t>Palmier, artisanal</t>
  </si>
  <si>
    <t>Pamplemousse chinois, pulpe, cru</t>
  </si>
  <si>
    <t>Pan bagnat</t>
  </si>
  <si>
    <t>Panaché (limonade et bière)</t>
  </si>
  <si>
    <t>Panaché préemballé (&lt;1° alc.)</t>
  </si>
  <si>
    <t>Panais, cru</t>
  </si>
  <si>
    <t>Panais, cuit</t>
  </si>
  <si>
    <t>Pancetta ou Poitrine roulée sèche</t>
  </si>
  <si>
    <t>Panga, Pangasius, ou poisson-chat du Mékong, filet, cuit</t>
  </si>
  <si>
    <t>Pangasius ou Poisson-chat, cru</t>
  </si>
  <si>
    <t>Panna cotta, rayon frais</t>
  </si>
  <si>
    <t>Papaye, pulpe, crue</t>
  </si>
  <si>
    <t>Paprika</t>
  </si>
  <si>
    <t>Parmentier de canard</t>
  </si>
  <si>
    <t>Parmentier de canard, cuit</t>
  </si>
  <si>
    <t>Parmesan</t>
  </si>
  <si>
    <t>Pastèque, pulpe, crue</t>
  </si>
  <si>
    <t>Pastilla au poulet</t>
  </si>
  <si>
    <t>Pastis</t>
  </si>
  <si>
    <t>Patate douce, crue</t>
  </si>
  <si>
    <t>Patate douce, cuite</t>
  </si>
  <si>
    <t>Patate douce, purée, cuisinée à la crème</t>
  </si>
  <si>
    <t>Pâte à pizza crue</t>
  </si>
  <si>
    <t>Pâte à pizza cuite</t>
  </si>
  <si>
    <t>Pâte à pizza fine, crue</t>
  </si>
  <si>
    <t>Pâte à tartiner chocolat et noisette</t>
  </si>
  <si>
    <t>Pâté au poivre vert</t>
  </si>
  <si>
    <t>Pâté breton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</si>
  <si>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</si>
  <si>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</si>
  <si>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</si>
  <si>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</si>
  <si>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d'amande, préemballée</t>
  </si>
  <si>
    <t>Pâté de foie de porc</t>
  </si>
  <si>
    <t>Pâté de foie de porc, supérieur</t>
  </si>
  <si>
    <t>Pâté de foie de volaille</t>
  </si>
  <si>
    <t>Pâté de foie d'oie</t>
  </si>
  <si>
    <t>Pâte de fruits</t>
  </si>
  <si>
    <t>Pâté de gibier</t>
  </si>
  <si>
    <t>Pâté de lapin</t>
  </si>
  <si>
    <t>Pâté en croûte</t>
  </si>
  <si>
    <t>Pâte feuilletée pur beurre, crue</t>
  </si>
  <si>
    <t>Pâte feuilletée pur beurre, cuite</t>
  </si>
  <si>
    <t>Pâte feuilletée pur beurre, surgelée crue</t>
  </si>
  <si>
    <t>Pâte feuilletée, cuite</t>
  </si>
  <si>
    <t>Pâte feuilletée, matière grasse végétale, crue</t>
  </si>
  <si>
    <t>Pâte feuilletée, surgelée, crue</t>
  </si>
  <si>
    <t>Pâté ou terrine aux champignons (forestier)</t>
  </si>
  <si>
    <t>Pâté ou terrine de campagne</t>
  </si>
  <si>
    <t>Pâte phyllo ou Pâte filo, crue</t>
  </si>
  <si>
    <t>Pâte sablée pur beurre, crue</t>
  </si>
  <si>
    <t>Pâte sablée pur beurre, cuite</t>
  </si>
  <si>
    <t>Pâte sablée pur beurre, surgelée, crue</t>
  </si>
  <si>
    <t>Pâte sablée, crue</t>
  </si>
  <si>
    <t>Pâte sablée, cuite</t>
  </si>
  <si>
    <t>Pâtes à la bolognaise (spaghetti, tagliatelles…)</t>
  </si>
  <si>
    <t>Pâtes à la carbonara (spaghetti, tagliatelles…)</t>
  </si>
  <si>
    <t>Pâtes en sauce aux fromages (spaghetti, tagliatelles…)</t>
  </si>
  <si>
    <t>Pâtes fraîches farcies (ex : ravioli), aux légumes, crues</t>
  </si>
  <si>
    <t>Pâtes fraîches farcies (ex : raviolis), à la viande (ex : bolognaise), crues</t>
  </si>
  <si>
    <t>Pâtes fraîches farcies (ex : raviolis), à la viande (ex : bolognaise), cuites</t>
  </si>
  <si>
    <t>Pâtes fraîches farcies (ex : raviolis), au fromage et aux légumes, crues</t>
  </si>
  <si>
    <t>Pâtes fraîches farcies (ex : raviolis), au fromage et aux légumes, cuites</t>
  </si>
  <si>
    <t>Pâtes fraîches farcies (ex : raviolis), aux légumes, cuites</t>
  </si>
  <si>
    <t>Pâtes fraîches farcies (ex : raviolis, ravioles du Dauphiné), au fromage, crues</t>
  </si>
  <si>
    <t>Pâtes fraîches farcies (ex : raviolis, ravioles du Dauphiné), au fromage, cuites</t>
  </si>
  <si>
    <t>Pâtes fraîches, aux œufs, crues</t>
  </si>
  <si>
    <t>Pâtes fraîches, aux œufs, cuites,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</si>
  <si>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</si>
  <si>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</si>
  <si>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</si>
  <si>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</si>
  <si>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œufs, crues</t>
  </si>
  <si>
    <t>Pâtes sèches, aux œufs, cuites, non salées</t>
  </si>
  <si>
    <t>Pâtes sèches, sans gluten, crues</t>
  </si>
  <si>
    <t>Pâtes sèches, sans gluten, cuites, non salées</t>
  </si>
  <si>
    <t>Paupiette de veau</t>
  </si>
  <si>
    <t>Paupiette de veau, cuite au four</t>
  </si>
  <si>
    <t>Paupiette de volaille</t>
  </si>
  <si>
    <t>Pavot, graine</t>
  </si>
  <si>
    <t>Pêche au sirop léger, appertisée, égouttée</t>
  </si>
  <si>
    <t>Pêche au sirop léger, appertisée, non égouttée</t>
  </si>
  <si>
    <t>Pêche melba</t>
  </si>
  <si>
    <t>Pêche, pulpe et peau, crue</t>
  </si>
  <si>
    <t>Pêche, sèche</t>
  </si>
  <si>
    <t>Pecten d'Amérique ou Peigne du canada, noix, crue</t>
  </si>
  <si>
    <t>Pélardon (fromage de chèvre)</t>
  </si>
  <si>
    <t>Perche du Nil, crue</t>
  </si>
  <si>
    <t>Perche, crue</t>
  </si>
  <si>
    <t>Perche, rôtie/cuite au four</t>
  </si>
  <si>
    <t>Persil, frais</t>
  </si>
  <si>
    <t>Persil, séché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</si>
  <si>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</si>
  <si>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</si>
  <si>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</si>
  <si>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</si>
  <si>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</si>
  <si>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</si>
  <si>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</si>
  <si>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Pétillant de fruits</t>
  </si>
  <si>
    <t>Petit pot fruit avec banane pour bébé</t>
  </si>
  <si>
    <t>Petit pot fruit sans banane pour bébé</t>
  </si>
  <si>
    <t>Petit pot légumes, avec féculent, dès 4/6 mois</t>
  </si>
  <si>
    <t>Petit pot légumes, dès 4-6 mois</t>
  </si>
  <si>
    <t>Petit salé ou saucisse aux lentilles</t>
  </si>
  <si>
    <t>Petits pois et carottes, appertisés, égouttés</t>
  </si>
  <si>
    <t>Petits pois et carottes, surgelés, crus</t>
  </si>
  <si>
    <t>Petits pois et carottes, surgelés, cuits</t>
  </si>
  <si>
    <t>Petits pois, appertisés, égouttés</t>
  </si>
  <si>
    <t>Petits pois, crus</t>
  </si>
  <si>
    <t>Petits pois, cuits</t>
  </si>
  <si>
    <t>Petits pois, purée</t>
  </si>
  <si>
    <t>Petits pois, surgelés, crus</t>
  </si>
  <si>
    <t>Petits pois, surgelés, cuits</t>
  </si>
  <si>
    <t>Pétoncle ou Peigne du Pérou, noix, crue</t>
  </si>
  <si>
    <t>Picodon (fromage de chèvre)</t>
  </si>
  <si>
    <t>Pied de porc demi-sel</t>
  </si>
  <si>
    <t>Pigeon, viande, rôtie/cuite au four</t>
  </si>
  <si>
    <t>Pignon de pin</t>
  </si>
  <si>
    <t>Pilchard, sauce tomate, appertisé, égoutté</t>
  </si>
  <si>
    <t>Piment, cru</t>
  </si>
  <si>
    <t>Pintade, crue</t>
  </si>
  <si>
    <t>Pintade, cuisse, crue</t>
  </si>
  <si>
    <t>Pintade, poitrine, crue</t>
  </si>
  <si>
    <t>Piperade basquaise</t>
  </si>
  <si>
    <t>Pissaladière</t>
  </si>
  <si>
    <t>Pissenlit, cru</t>
  </si>
  <si>
    <t>Pistache, grillée</t>
  </si>
  <si>
    <t>Pistache, grillée, salée</t>
  </si>
  <si>
    <t>Pizza 4 fromages</t>
  </si>
  <si>
    <t>Pizza à la viande, type bolognaise</t>
  </si>
  <si>
    <t>Pizza au chèvre et lardons</t>
  </si>
  <si>
    <t>Pizza au chorizo ou salami</t>
  </si>
  <si>
    <t>Pizza au fromage ou Pizza margherita</t>
  </si>
  <si>
    <t>Pizza au poulet</t>
  </si>
  <si>
    <t>Pizza au saumon</t>
  </si>
  <si>
    <t>Pizza au speck ou jambon cru</t>
  </si>
  <si>
    <t>Pizza au thon</t>
  </si>
  <si>
    <t>Pizza aux fruits de mer</t>
  </si>
  <si>
    <t>Pizza aux lardons, oignons et fromage</t>
  </si>
  <si>
    <t>Pizza aux légumes ou Pizza 4 saisons</t>
  </si>
  <si>
    <t>Pizza champignons fromage</t>
  </si>
  <si>
    <t>Pizza jambon fromage</t>
  </si>
  <si>
    <t>Pizza jambon fromage champignons ou pizza royale, reine ou regina</t>
  </si>
  <si>
    <t>Pizza kebab</t>
  </si>
  <si>
    <t>Pizza type raclette ou tartiflette</t>
  </si>
  <si>
    <t>Pizza, sauce garniture pour</t>
  </si>
  <si>
    <t>Plat légumes, avec féculent et lait/crème, dès 12 mois</t>
  </si>
  <si>
    <t>Plat légumes, avec féculent et lait/crème, dès 18 mois</t>
  </si>
  <si>
    <t>Plat légumes, avec féculent et lait/crème, dès 6-8 mois</t>
  </si>
  <si>
    <t>Plat légumes, avec féculent et lait/crème, dès 8-12 mois</t>
  </si>
  <si>
    <t>Plat légumes, avec féculent et viande/poisson, dès 12 mois</t>
  </si>
  <si>
    <t>Plat légumes, avec féculent et viande/poisson, dès 18 mois</t>
  </si>
  <si>
    <t>Plat légumes, avec féculent et viande/poisson, dès 6-8 mois</t>
  </si>
  <si>
    <t>Plat légumes, avec féculent et viande/poisson, dès 8-12 mois</t>
  </si>
  <si>
    <t>Plat légumes, avec féculent, dès 6-8 mois</t>
  </si>
  <si>
    <t>Plie commune, crue</t>
  </si>
  <si>
    <t>Poêlée de légumes assaisonnés à l'asiatiques ou wok de légumes, surgelée, crue</t>
  </si>
  <si>
    <t>Poêlée de légumes assaisonnés aux champignons ("champêtre"), surgelée</t>
  </si>
  <si>
    <t>Poêlée de légumes assaisonnés grillée, méridionale ou méditerranéenne, surgelée, crue</t>
  </si>
  <si>
    <t>Poêlée de légumes assaisonnés sans champignon, surgelée, crue</t>
  </si>
  <si>
    <t>Poêlée de pommes de terre préfrites, lardons ou poulet, et autres, sans légumes verts</t>
  </si>
  <si>
    <t>Poire au sirop léger, appertisée, non égouttée</t>
  </si>
  <si>
    <t>Poire belle Hélène</t>
  </si>
  <si>
    <t>Poire, pulpe et peau, crue</t>
  </si>
  <si>
    <t>Poire, pulpe, crue</t>
  </si>
  <si>
    <t>Poireau, cru</t>
  </si>
  <si>
    <t>Poireau, cuit</t>
  </si>
  <si>
    <t>Poireau, surgelé, cru</t>
  </si>
  <si>
    <t>Pois cassé, cuit</t>
  </si>
  <si>
    <t>Pois cassé, sec</t>
  </si>
  <si>
    <t>Pois chiche, appertisé, égoutté</t>
  </si>
  <si>
    <t>Pois chiche, cuit</t>
  </si>
  <si>
    <t>Pois chiche, sec</t>
  </si>
  <si>
    <t>Pois mange-tout ou pois gourmand, bouilli/cuit à l'eau</t>
  </si>
  <si>
    <t>Pois mange-tout ou pois gourmand, cru</t>
  </si>
  <si>
    <t>Pois mange-tout ou pois gourmands, cuits</t>
  </si>
  <si>
    <t>Poisson blanc à la bordelaise</t>
  </si>
  <si>
    <t>Poisson blanc à la florentine (sauce aux épinards)</t>
  </si>
  <si>
    <t>Poisson blanc à la marinière (sauce aux oignons, vin blanc, moules)</t>
  </si>
  <si>
    <t>Poisson blanc à la parisienne (sauce aux champignons)</t>
  </si>
  <si>
    <t>Poisson blanc à la provençale ou niçoise (sauce tomate)</t>
  </si>
  <si>
    <t>Poisson blanc à la sauce moutarde</t>
  </si>
  <si>
    <t>Poisson blanc à l'estragon</t>
  </si>
  <si>
    <t>Poisson blanc sauce oseille</t>
  </si>
  <si>
    <t>Poisson en sauce, surgelé</t>
  </si>
  <si>
    <t>Poisson pané, frit</t>
  </si>
  <si>
    <t>Poisson pané, surgelé, cru</t>
  </si>
  <si>
    <t>Poisson, croquette ou beignet ou nuggets, frit</t>
  </si>
  <si>
    <t>Poitrine de porc demi-sel</t>
  </si>
  <si>
    <t>Poitrine de porc, fumée, crue</t>
  </si>
  <si>
    <t>Poivre blanc, poudre</t>
  </si>
  <si>
    <t>Poivre de Cayenne ou piment de Cayenne</t>
  </si>
  <si>
    <t>Poivre noir, poudre</t>
  </si>
  <si>
    <t>Poivron jaune, cru</t>
  </si>
  <si>
    <t>Poivron rouge, appertisé, égoutté</t>
  </si>
  <si>
    <t>Poivron rouge, cru</t>
  </si>
  <si>
    <t>Poivron rouge, cuit</t>
  </si>
  <si>
    <t>Poivron vert, cru</t>
  </si>
  <si>
    <t>Poivron vert, cuit</t>
  </si>
  <si>
    <t>Poivron, vert, jaune ou rouge, cru</t>
  </si>
  <si>
    <t>Polenta ou semoule de maïs, cuite, non salée</t>
  </si>
  <si>
    <t>Polenta ou semoule de maïs, précuite, sèche</t>
  </si>
  <si>
    <t>Pomelo (dit Pamplemousse) jaune, pulpe, cru</t>
  </si>
  <si>
    <t>Pomelo (dit Pamplemousse) rose, pulpe, cru</t>
  </si>
  <si>
    <t>Pomelo (dit Pamplemousse), pulpe, cru</t>
  </si>
  <si>
    <t>Pomme Canada, pulpe, crue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</si>
  <si>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</si>
  <si>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</si>
  <si>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</si>
  <si>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</si>
  <si>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</si>
  <si>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</si>
  <si>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</si>
  <si>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crue</t>
  </si>
  <si>
    <t>Pomme de terre primeur, sans peau, bouillie/cuite à l'eau</t>
  </si>
  <si>
    <t>Pomme de terre rissolée, surgelée, crue</t>
  </si>
  <si>
    <t>Pomme de terre rissolée, surgelée, cuite</t>
  </si>
  <si>
    <t>Pomme de terre sautée/poêlée à la graisse de canard</t>
  </si>
  <si>
    <t>Pomme de terre vapeur, sous vide</t>
  </si>
  <si>
    <t>Pomme de terre, bouillie/cuite à l'eau</t>
  </si>
  <si>
    <t>Pomme de terre, flocons déshydratés, au lait ou à la crème</t>
  </si>
  <si>
    <t>Pomme de terre, flocons déshydratés, nature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</si>
  <si>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</si>
  <si>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</si>
  <si>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</si>
  <si>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</si>
  <si>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</si>
  <si>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cuite au four</t>
  </si>
  <si>
    <t>Pomme de terre, sautée/poêlée</t>
  </si>
  <si>
    <t>Pomme Golden, pulpe et peau, crue</t>
  </si>
  <si>
    <t>Pomme, pulpe et peau, crue</t>
  </si>
  <si>
    <t>Pomme, pulpe, bouillie/cuite à l'eau</t>
  </si>
  <si>
    <t>Pomme, pulpe, crue</t>
  </si>
  <si>
    <t>Pomme, pulpe, rôtie/cuite au four</t>
  </si>
  <si>
    <t>Pomme, sèche</t>
  </si>
  <si>
    <t>Pont l'Évêque</t>
  </si>
  <si>
    <t>Pop-corn ou Maïs éclaté, à l'air, non salé</t>
  </si>
  <si>
    <t>Pop-corn ou Maïs éclaté, à l'huile, salé</t>
  </si>
  <si>
    <t>Pop-corn ou Maïs éclaté, au caramel</t>
  </si>
  <si>
    <t>Porc au caramel</t>
  </si>
  <si>
    <t>Porc, bardière découennée, crue</t>
  </si>
  <si>
    <t>Porc, carré, cru</t>
  </si>
  <si>
    <t>Porc, carré, cuit</t>
  </si>
  <si>
    <t>Porc, côte, crue</t>
  </si>
  <si>
    <t>Porc, côte, grillée</t>
  </si>
  <si>
    <t>Porc, échine, crue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</si>
  <si>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</si>
  <si>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</si>
  <si>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</si>
  <si>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</si>
  <si>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</si>
  <si>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Porc, filet mignon, cru</t>
  </si>
  <si>
    <t>Porc, filet mignon, cuit</t>
  </si>
  <si>
    <t>Porc, filet, maigre, cru</t>
  </si>
  <si>
    <t>Porc, filet, maigre, en rôti, cuit</t>
  </si>
  <si>
    <t>Porc, gorge, découennée, crue</t>
  </si>
  <si>
    <t>Porc, hachage sans jarret, sans bateau, découenné, dégraisssé, désossé, cru</t>
  </si>
  <si>
    <t>Porc, jambon sans jarret, sans bateau, découenné, dégraisssé, désossé, cru</t>
  </si>
  <si>
    <t>Porc, jambonneau arrière, découenné, dégraisssé, désossé, cru</t>
  </si>
  <si>
    <t>Porc, jarret, cru</t>
  </si>
  <si>
    <t>Porc, longe, crue</t>
  </si>
  <si>
    <t>Porc, longe, cuite</t>
  </si>
  <si>
    <t>Porc, maigre 80/20, cru</t>
  </si>
  <si>
    <t>Porc, maigre 90/10, cru</t>
  </si>
  <si>
    <t>Porc, palette, découennée, dégraisssée, désossée, crue</t>
  </si>
  <si>
    <t>Porc, poitrine cutter, sans mouille, crue</t>
  </si>
  <si>
    <t>Porc, poitrine, crue</t>
  </si>
  <si>
    <t>Porc, rôti filet avec chaînette, cru</t>
  </si>
  <si>
    <t>Porc, rôti, cru</t>
  </si>
  <si>
    <t>Porc, rôti, cuit</t>
  </si>
  <si>
    <t>Porc, rouelle de jambon, crue</t>
  </si>
  <si>
    <t>Porc, rouelle de jambon, cuite</t>
  </si>
  <si>
    <t>Porc, travers, braisé</t>
  </si>
  <si>
    <t>Porc, travers, cru</t>
  </si>
  <si>
    <t>Pot-au-feu</t>
  </si>
  <si>
    <t>Potée auvergnate (chou et porc)</t>
  </si>
  <si>
    <t>Potimarron, pulpe, cru</t>
  </si>
  <si>
    <t>Potiron, appertisé, égoutté</t>
  </si>
  <si>
    <t>Potiron, cru</t>
  </si>
  <si>
    <t>Potiron, cuit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</si>
  <si>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</si>
  <si>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</si>
  <si>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</si>
  <si>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Poule, cuisse, crue</t>
  </si>
  <si>
    <t>Poule, viande ,crue</t>
  </si>
  <si>
    <t>Poule, viande et peau, crue</t>
  </si>
  <si>
    <t>Poulet (var. blanc), viande et peau, cru</t>
  </si>
  <si>
    <t>Poulet au curry et au lait de coco</t>
  </si>
  <si>
    <t>Poulet basquaise</t>
  </si>
  <si>
    <t>Poulet éviscéré sans abats, cru</t>
  </si>
  <si>
    <t>Poulet fermier, viande et peau, cru</t>
  </si>
  <si>
    <t>Poulet, aile, viande et peau, cru</t>
  </si>
  <si>
    <t>Poulet, aile, viande et peau, rôti/cuit au four</t>
  </si>
  <si>
    <t>Poulet, croquette panée ou nuggets</t>
  </si>
  <si>
    <t>Poulet, cuisse, viande et peau, bouilli/cuit à l'eau</t>
  </si>
  <si>
    <t>Poulet, cuisse, viande et peau, cru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</si>
  <si>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</si>
  <si>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</si>
  <si>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</si>
  <si>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</si>
  <si>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</si>
  <si>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Poulet, filet, sans peau, cru</t>
  </si>
  <si>
    <t>Poulet, filet, sans peau, cuit</t>
  </si>
  <si>
    <t>Poulet, haut de cuisse, viande, cru</t>
  </si>
  <si>
    <t>Poulet, manchons marinés, rôtis/cuits au four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</si>
  <si>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</si>
  <si>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</si>
  <si>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</si>
  <si>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</si>
  <si>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</si>
  <si>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</si>
  <si>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Pouligny Saint-Pierre (fromage de chèvre)</t>
  </si>
  <si>
    <t>Préparation culinaire à base de soja, type "crème de soja"</t>
  </si>
  <si>
    <t>Printanière de légumes, surgelée, crue (haricots verts, carottes, pomme de terre, petits pois, oignons)</t>
  </si>
  <si>
    <t>Profiterole avec glace vanille et sauce chocolat</t>
  </si>
  <si>
    <t>Profiteroles (crème pâtissière et sauce chocolat), rayon frais</t>
  </si>
  <si>
    <t>Provolone</t>
  </si>
  <si>
    <t>Prune Reine-Claude, crue</t>
  </si>
  <si>
    <t>Prune, crue</t>
  </si>
  <si>
    <t>Pruneau, sec</t>
  </si>
  <si>
    <t>Purée de fruits, tout type de fruits, type "compote sans sucres ajoutés"</t>
  </si>
  <si>
    <t>Quatre épices</t>
  </si>
  <si>
    <t>Quatre-quarts ou barre pâtissière, préemballé</t>
  </si>
  <si>
    <t>Quenelle de poisson, crue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</si>
  <si>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</si>
  <si>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</si>
  <si>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</si>
  <si>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</si>
  <si>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</si>
  <si>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Quiche lorraine</t>
  </si>
  <si>
    <t>Quinoa, bouilli/cuit à l'eau, non salé</t>
  </si>
  <si>
    <t>Quinoa, cru</t>
  </si>
  <si>
    <t>Raclette (fromage)</t>
  </si>
  <si>
    <t>Radis noir, cru</t>
  </si>
  <si>
    <t>Radis rouge, cru</t>
  </si>
  <si>
    <t>Raie, crue</t>
  </si>
  <si>
    <t>Raie, cuite au court-bouillon</t>
  </si>
  <si>
    <t>Raie, rôtie/cuite au four</t>
  </si>
  <si>
    <t>Raifort, cru</t>
  </si>
  <si>
    <t>Raisin blanc, à gros grain (type Italia ou Dattier), cru</t>
  </si>
  <si>
    <t>Raisin noir, cru</t>
  </si>
  <si>
    <t>Raisin, cru</t>
  </si>
  <si>
    <t>Raisin, sec</t>
  </si>
  <si>
    <t>Rascasse, crue</t>
  </si>
  <si>
    <t>Rascasse, cuite à la vapeur</t>
  </si>
  <si>
    <t>Ratatouille cuisinée</t>
  </si>
  <si>
    <t>Ravioli à la viande, sauce tomate, appertisé</t>
  </si>
  <si>
    <t>Ravioli chinois à la vapeur à la crevette, cuit</t>
  </si>
  <si>
    <t>Raviolis aux légumes, sauce tomate, appertisés</t>
  </si>
  <si>
    <t>Reblochon</t>
  </si>
  <si>
    <t>Requin, cru</t>
  </si>
  <si>
    <t>Rhubarbe, tige, crue</t>
  </si>
  <si>
    <t>Rhubarbe, tige, cuite, sucrée</t>
  </si>
  <si>
    <t>Rhum</t>
  </si>
  <si>
    <t>Rillettes de canard</t>
  </si>
  <si>
    <t>Rillettes de maquereau</t>
  </si>
  <si>
    <t>Rillettes de poisson</t>
  </si>
  <si>
    <t>Rillettes de poulet</t>
  </si>
  <si>
    <t>Rillettes de saumon</t>
  </si>
  <si>
    <t>Rillettes de thon</t>
  </si>
  <si>
    <t>Rillettes de Tours</t>
  </si>
  <si>
    <t>Rillettes d'oie</t>
  </si>
  <si>
    <t>Rillettes du Mans</t>
  </si>
  <si>
    <t>Rillettes pur oie</t>
  </si>
  <si>
    <t>Rillettes pur porc</t>
  </si>
  <si>
    <t>Rillettes traditionnelles de porc</t>
  </si>
  <si>
    <t>Ris, agneau, cru</t>
  </si>
  <si>
    <t>Ris, agneau, cuit</t>
  </si>
  <si>
    <t>Ris, veau, braisé ou sauté/poêlé</t>
  </si>
  <si>
    <t>Ris, veau, cru</t>
  </si>
  <si>
    <t>Risotto, aux fromages</t>
  </si>
  <si>
    <t>Risotto, aux fruits de mer</t>
  </si>
  <si>
    <t>Risotto, aux légumes</t>
  </si>
  <si>
    <t>Riste d'aubergines (aubergines, tomates, oignons)</t>
  </si>
  <si>
    <t>Riz au lait, rayon frais</t>
  </si>
  <si>
    <t>Riz blanc étuvé, cru</t>
  </si>
  <si>
    <t>Riz blanc étuvé, cuit, non salé</t>
  </si>
  <si>
    <t>Riz blanc, cru</t>
  </si>
  <si>
    <t>Riz blanc, cuit, avec légumes et viande</t>
  </si>
  <si>
    <t>Riz blanc, cuit, avec poulet</t>
  </si>
  <si>
    <t>Riz blanc, cuit, non salé</t>
  </si>
  <si>
    <t>Riz cantonais</t>
  </si>
  <si>
    <t>Riz complet, cru</t>
  </si>
  <si>
    <t>Riz complet, cuit, non salé</t>
  </si>
  <si>
    <t>Riz rouge, cru</t>
  </si>
  <si>
    <t>Riz rouge, cuit, non salé</t>
  </si>
  <si>
    <t>Riz sauvage, cru</t>
  </si>
  <si>
    <t>Riz sauvage, cuit, non salé</t>
  </si>
  <si>
    <t>Riz thaï ou basmati, cru</t>
  </si>
  <si>
    <t>Riz, mélange de variétés (blanc, complet, rouge, sauvage, etc.), cru</t>
  </si>
  <si>
    <t>Rocamadour (fromage de chèvre)</t>
  </si>
  <si>
    <t>Rocher chocolat fourré praliné</t>
  </si>
  <si>
    <t>Rocher coco ou Congolais (petit gâteau à la noix de coco)</t>
  </si>
  <si>
    <t>Rognon, agneau, braisé</t>
  </si>
  <si>
    <t>Rognon, agneau, cru</t>
  </si>
  <si>
    <t>Rognon, boeuf, cru</t>
  </si>
  <si>
    <t>Rognon, boeuf, cuit</t>
  </si>
  <si>
    <t>Rognon, porc, cru</t>
  </si>
  <si>
    <t>Rognon, porc, cuit</t>
  </si>
  <si>
    <t>Rognon, veau, braisé ou sauté/poêlé</t>
  </si>
  <si>
    <t>Rognon, veau, cru</t>
  </si>
  <si>
    <t>Romarin, frais</t>
  </si>
  <si>
    <t>Romarin, séché</t>
  </si>
  <si>
    <t>Rond de jambon cuit</t>
  </si>
  <si>
    <t>Roquefort</t>
  </si>
  <si>
    <t>Roquette, crue</t>
  </si>
  <si>
    <t>Rosette ou Fuseau</t>
  </si>
  <si>
    <t>Rostis ou Galette de pomme de terre</t>
  </si>
  <si>
    <t>Rôti de volaille en salaison, cuit</t>
  </si>
  <si>
    <t>Rouget-barbet de roche, cru</t>
  </si>
  <si>
    <t>Rouget-barbet de roche, vapeur</t>
  </si>
  <si>
    <t>Rouget-barbet, filet avec peau, surgelé, cru (Thaïlande, Sénégal…)</t>
  </si>
  <si>
    <t>Roulade de porc pistachée</t>
  </si>
  <si>
    <t>Rouleau de printemps</t>
  </si>
  <si>
    <t>Roussette ou petite roussette ou saumonette, crue</t>
  </si>
  <si>
    <t>Roussette ou petite roussette ou saumonette, cuite</t>
  </si>
  <si>
    <t>Rutabaga, cru</t>
  </si>
  <si>
    <t>Rutabaga, cuit</t>
  </si>
  <si>
    <t>Sablé à la noix de coco</t>
  </si>
  <si>
    <t>Sablé au cacao ou chocolat, au praliné ou autre</t>
  </si>
  <si>
    <t>Sablé aux fruits (pomme, fruits rouges, etc.)</t>
  </si>
  <si>
    <t>Sablé pâtissier</t>
  </si>
  <si>
    <t>Sabre, cru</t>
  </si>
  <si>
    <t>Safran</t>
  </si>
  <si>
    <t>Saindoux</t>
  </si>
  <si>
    <t>Sainte-Maure (fromage de chèvre)</t>
  </si>
  <si>
    <t>Sainte-Maure de Touraine (fromage de chèvre)</t>
  </si>
  <si>
    <t>Saint-Félicien</t>
  </si>
  <si>
    <t>Saint-Marcellin</t>
  </si>
  <si>
    <t>Saint-Nectaire, fermier</t>
  </si>
  <si>
    <t>Saint-Nectaire, laitier</t>
  </si>
  <si>
    <t>Saint-Nectaire, sans précision</t>
  </si>
  <si>
    <t>Saint-Paulin (fromage à pâte pressée non cuite demi-ferme)</t>
  </si>
  <si>
    <t>Saint-Pierre, cru</t>
  </si>
  <si>
    <t>Saké ou Alcool de riz</t>
  </si>
  <si>
    <t>Salade César au poulet (salade verte, fromage, croûtos, sauce)</t>
  </si>
  <si>
    <t>Salade composée avec viande ou poisson, appertisée, égouttée</t>
  </si>
  <si>
    <t>Salade de chou ou Coleslaw, avec sauce, préemballée</t>
  </si>
  <si>
    <t>Salade de fruits, crue</t>
  </si>
  <si>
    <t>Salade de pâtes aux légumes, avec poisson ou viande</t>
  </si>
  <si>
    <t>Salade de pâtes, végétarienne</t>
  </si>
  <si>
    <t>Salade de pomme de terre à la piémontaise, préemballée</t>
  </si>
  <si>
    <t>Salade de pommes de terre maison</t>
  </si>
  <si>
    <t>Salade de riz</t>
  </si>
  <si>
    <t>Salade de thon et légumes, appertisée, égouttée</t>
  </si>
  <si>
    <t>Salade ou chicorée frisée, crue</t>
  </si>
  <si>
    <t>Salade verte, crue, sans assaisonnement</t>
  </si>
  <si>
    <t>Salami</t>
  </si>
  <si>
    <t>Salami porc et boeuf</t>
  </si>
  <si>
    <t>Salami pur porc</t>
  </si>
  <si>
    <t>Salami type danois</t>
  </si>
  <si>
    <t>Salers</t>
  </si>
  <si>
    <t>Salicorne (Salicornia sp.), fraîche</t>
  </si>
  <si>
    <t>Salsifis noir, cru</t>
  </si>
  <si>
    <t>Salsifis, appertisé, égoutté</t>
  </si>
  <si>
    <t>Salsifis, cuit</t>
  </si>
  <si>
    <t>Salsifis, surgelé, cru</t>
  </si>
  <si>
    <t>Samossas ou Samoussas</t>
  </si>
  <si>
    <t>Sandwich baguette, camembert, beurre</t>
  </si>
  <si>
    <t>Sandwich baguette, crudités diverses, mayonnaise</t>
  </si>
  <si>
    <t>Sandwich baguette, dinde, crudités (tomate, salade), mayonnaise</t>
  </si>
  <si>
    <t>Sandwich baguette, jambon emmental</t>
  </si>
  <si>
    <t>Sandwich baguette, jambon, beurre</t>
  </si>
  <si>
    <t>Sandwich baguette, jambon, emmental, beurre</t>
  </si>
  <si>
    <t>Sandwich baguette, jambon, oeuf dur, crudités (tomate, salade), beurre</t>
  </si>
  <si>
    <t>Sandwich baguette, merguez, ketchup moutarde</t>
  </si>
  <si>
    <t>Sandwich baguette, oeuf, crudités (tomate, salade), mayonnaise</t>
  </si>
  <si>
    <t>Sandwich baguette, pâté, cornichons</t>
  </si>
  <si>
    <t>Sandwich baguette, porc, crudités (tomate, salade), mayonnaise</t>
  </si>
  <si>
    <t>Sandwich baguette, poulet, crudités (tomate, salade), mayonnaise</t>
  </si>
  <si>
    <t>Sandwich baguette, salami, beurre</t>
  </si>
  <si>
    <t>Sandwich baguette, saucisson, beurre</t>
  </si>
  <si>
    <t>Sandwich baguette, saumon fumé, beurre</t>
  </si>
  <si>
    <t>Sandwich baguette, thon, crudités (tomate, salade), mayonnaise</t>
  </si>
  <si>
    <t>Sandwich baguette, thon, maïs, crudités</t>
  </si>
  <si>
    <t>Sandwich grec ou Kebab, baguette, crudités</t>
  </si>
  <si>
    <t>Sandwich grec ou Kebab, pita, crudités</t>
  </si>
  <si>
    <t>Sandwich pain de mie complet, jambon, crudités, fromage optionnel</t>
  </si>
  <si>
    <t>Sandwich pain de mie complet, jambon, fromage</t>
  </si>
  <si>
    <t>Sandwich pain de mie complet, poulet, crudités, mayonnaise</t>
  </si>
  <si>
    <t>Sandwich pain de mie complet, thon, crudités, mayonnaise</t>
  </si>
  <si>
    <t>Sandwich pain de mie, garnitures diverses</t>
  </si>
  <si>
    <t>Sandwich panini, jambon cru, mozzarella, tomates</t>
  </si>
  <si>
    <t>Sang, boeuf, cru</t>
  </si>
  <si>
    <t>Sangria</t>
  </si>
  <si>
    <t>Sardine, à l'huile d'olive, appertisée, égouttée</t>
  </si>
  <si>
    <t>Sardine, à l'huile, appertisée, égouttée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</si>
  <si>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</si>
  <si>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</si>
  <si>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</si>
  <si>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</si>
  <si>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Sarrasin entier, cru</t>
  </si>
  <si>
    <t>Sarriette, séchée</t>
  </si>
  <si>
    <t>Sauce à la crème</t>
  </si>
  <si>
    <t>Sauce à la crème aux épices</t>
  </si>
  <si>
    <t>Sauce à la crème aux herbes</t>
  </si>
  <si>
    <t>Sauce à l'échalote à la crème, préemballée</t>
  </si>
  <si>
    <t>Sauce aigre douce, préemballée</t>
  </si>
  <si>
    <t>Sauce aïoli, préemballée</t>
  </si>
  <si>
    <t>Sauce américaine, préemballée</t>
  </si>
  <si>
    <t>Sauce armoricaine, préemballée</t>
  </si>
  <si>
    <t>Sauce au beurre blanc, préemballée</t>
  </si>
  <si>
    <t>Sauce au beurre, préemballée</t>
  </si>
  <si>
    <t>Sauce au chocolat</t>
  </si>
  <si>
    <t>Sauce au curry, préemballée</t>
  </si>
  <si>
    <t>Sauce au fromage pour risotto ou pâtes, préemballée</t>
  </si>
  <si>
    <t>Sauce au poivre vert, préemballée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</si>
  <si>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</si>
  <si>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</si>
  <si>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</si>
  <si>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</si>
  <si>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</si>
  <si>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</si>
  <si>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</si>
  <si>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</si>
  <si>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</si>
  <si>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</si>
  <si>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</si>
  <si>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Sauce béchamel, préemballée</t>
  </si>
  <si>
    <t>Sauce bourguignonne, préemballée</t>
  </si>
  <si>
    <t>Sauce burger, préemballée</t>
  </si>
  <si>
    <t>Sauce carbonara, préemballée</t>
  </si>
  <si>
    <t>Sauce chasseur, préemballée</t>
  </si>
  <si>
    <t>Sauce crudités ou Sauce salade, allégée en matière grasse, préemballée</t>
  </si>
  <si>
    <t>Sauce crudités ou Sauce salade, préemballée</t>
  </si>
  <si>
    <t>Sauce grand veneur, préemballée</t>
  </si>
  <si>
    <t>Sauce hollandaise, préemballée</t>
  </si>
  <si>
    <t>Sauce indienne type tandoori ou tikka masala, préemballée</t>
  </si>
  <si>
    <t>Sauce kebab, préemballée</t>
  </si>
  <si>
    <t>Sauce madère, préemballée</t>
  </si>
  <si>
    <t>Sauce moutarde, préemballée</t>
  </si>
  <si>
    <t>Sauce Nuoc Mâm ou Sauce au poisson, préemballée</t>
  </si>
  <si>
    <t>Sauce pesto rosso, préemballée</t>
  </si>
  <si>
    <t>Sauce pesto, préemballée</t>
  </si>
  <si>
    <t>Sauce rouille, préemballée</t>
  </si>
  <si>
    <t>Sauce soja, préemballée</t>
  </si>
  <si>
    <t>Sauce tartare, préemballée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</si>
  <si>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</si>
  <si>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</si>
  <si>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</si>
  <si>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</si>
  <si>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</si>
  <si>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</si>
  <si>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vinaigrette (50 à 75% d'huile), préemballée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</si>
  <si>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</si>
  <si>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</si>
  <si>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</si>
  <si>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</si>
  <si>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</si>
  <si>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</si>
  <si>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Montbéliard</t>
  </si>
  <si>
    <t>Saucisse de Morteau</t>
  </si>
  <si>
    <t>Saucisse de Morteau, bouillie/cuite à l'eau</t>
  </si>
  <si>
    <t>Saucisse de Strasbourg ou Knack</t>
  </si>
  <si>
    <t>Saucisse de Toulouse, crue</t>
  </si>
  <si>
    <t>Saucisse de Toulouse, cuite</t>
  </si>
  <si>
    <t>Saucisse de volaille, façon charcutière</t>
  </si>
  <si>
    <t>Saucisse de volaille, type Knack</t>
  </si>
  <si>
    <t>Saucisse sèche</t>
  </si>
  <si>
    <t>Saucisse viennoise, crue</t>
  </si>
  <si>
    <t>Saucisson à l'ail</t>
  </si>
  <si>
    <t>Saucisson brioché, cuit</t>
  </si>
  <si>
    <t>Saucisson cuit pur porc</t>
  </si>
  <si>
    <t>Saucisson de Paris</t>
  </si>
  <si>
    <t>Saucisson de Paris, fumé</t>
  </si>
  <si>
    <t>Saucisson sec</t>
  </si>
  <si>
    <t>Saucisson sec aux noix et/ou noisettes</t>
  </si>
  <si>
    <t>Saucisson sec pur porc</t>
  </si>
  <si>
    <t>Saucisson sec pur porc, qualité supérieure</t>
  </si>
  <si>
    <t>Sauge, fraîche</t>
  </si>
  <si>
    <t>Sauge, séchée</t>
  </si>
  <si>
    <t>Saumon à l'oseille</t>
  </si>
  <si>
    <t>Saumon fumé</t>
  </si>
  <si>
    <t>Saumon, appertisé, égoutté</t>
  </si>
  <si>
    <t>Saumon, bouilli/cuit à l'eau, élevage</t>
  </si>
  <si>
    <t>Saumon, cru, élevage</t>
  </si>
  <si>
    <t>Saumon, cuit à la vapeur</t>
  </si>
  <si>
    <t>Saumon, cuit au micro-ondes, élevage</t>
  </si>
  <si>
    <t>Saumon, élevage, rôti/cuit au four</t>
  </si>
  <si>
    <t>Saumon, grillé/poêlé</t>
  </si>
  <si>
    <t>Saupe, crue</t>
  </si>
  <si>
    <t>Scarole, crue</t>
  </si>
  <si>
    <t>Sébaste du nord, ou dorade sébaste, ou daurade sébaste, crue</t>
  </si>
  <si>
    <t>Seigle entier, cru</t>
  </si>
  <si>
    <t>Sel au céleri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</si>
  <si>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</si>
  <si>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</si>
  <si>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</si>
  <si>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Selles-sur-Cher (fromage de chèvre)</t>
  </si>
  <si>
    <t>Semoule au lait, rayon frais</t>
  </si>
  <si>
    <t>Semoule de blé dur, crue</t>
  </si>
  <si>
    <t>Sésame, graine</t>
  </si>
  <si>
    <t>Sésame, graine décortiquée</t>
  </si>
  <si>
    <t>Sésame, grillé, graine décortiquée</t>
  </si>
  <si>
    <t>Sirop à diluer, sucré</t>
  </si>
  <si>
    <t>Sirop léger pour fruits appertisés au sirop</t>
  </si>
  <si>
    <t>Sirop pour fruits appertisés au sirop</t>
  </si>
  <si>
    <t>Smoothie</t>
  </si>
  <si>
    <t>Snack pour enfants à base de fromage fondu et de gressins</t>
  </si>
  <si>
    <t>Soja, graine entière</t>
  </si>
  <si>
    <t>Sole tropicale ou Sole langue, crue</t>
  </si>
  <si>
    <t>Sole, bouillie/cuite à l'eau</t>
  </si>
  <si>
    <t>Sole, crue</t>
  </si>
  <si>
    <t>Sole, cuite à la vapeur</t>
  </si>
  <si>
    <t>Sole, frite</t>
  </si>
  <si>
    <t>Sole, poêlée</t>
  </si>
  <si>
    <t>Sole, rôtie/cuite au four</t>
  </si>
  <si>
    <t>Son d'avoine</t>
  </si>
  <si>
    <t>Son de blé</t>
  </si>
  <si>
    <t>Son de maïs</t>
  </si>
  <si>
    <t>Son de riz</t>
  </si>
  <si>
    <t>Sorbet, bâtonnet</t>
  </si>
  <si>
    <t>Sorbet, en bac</t>
  </si>
  <si>
    <t>Sorgho entier, cru</t>
  </si>
  <si>
    <t>Soufflé au fromage</t>
  </si>
  <si>
    <t>Soupe à la carotte, préemballée à réchauffer</t>
  </si>
  <si>
    <t>Soupe à la tomate et aux vermicelles, déshydratée reconstituée</t>
  </si>
  <si>
    <t>Soupe à la tomate et aux vermicelles, préemballée à réchauffer</t>
  </si>
  <si>
    <t>Soupe à la tomate, déshydratée reconstituée</t>
  </si>
  <si>
    <t>Soupe à la tomate, préemballée à réchauffer</t>
  </si>
  <si>
    <t>Soupe à la volaille et aux légumes, déshydratée reconstituée</t>
  </si>
  <si>
    <t>Soupe à la volaille et aux légumes, préemballée à réchauffer</t>
  </si>
  <si>
    <t>Soupe à la volaille et aux vermicelles, déshydratée reconstituée</t>
  </si>
  <si>
    <t>Soupe à la volaille et aux vermicelles, préemballée à réchauffer</t>
  </si>
  <si>
    <t>Soupe à l'oignon, déshydratée reconstituée</t>
  </si>
  <si>
    <t>Soupe à l'oignon, préemballée à réchauffer</t>
  </si>
  <si>
    <t>Soupe asiatique, avec pâtes, déshydratée reconstituée</t>
  </si>
  <si>
    <t>Soupe asiatique, avec pâtes, préemballée à réchauffer</t>
  </si>
  <si>
    <t>Soupe au cresson, déshydratée reconstituée</t>
  </si>
  <si>
    <t>Soupe au cresson, préemballée à réchauffer</t>
  </si>
  <si>
    <t>Soupe au pistou, déshydratée reconstituée</t>
  </si>
  <si>
    <t>Soupe au pistou, préemballée à réchauffer</t>
  </si>
  <si>
    <t>Soupe au potiron, déshydratée reconstituée</t>
  </si>
  <si>
    <t>Soupe au potiron, préemballée à réchauffer</t>
  </si>
  <si>
    <t>Soupe aux asperges, déshydratée reconstituée</t>
  </si>
  <si>
    <t>Soupe aux asperges, préemballée à réchauffer</t>
  </si>
  <si>
    <t>Soupe aux céréales et aux légumes, déshydratée reconstituée</t>
  </si>
  <si>
    <t>Soupe aux champignons, déshydratée reconstituée</t>
  </si>
  <si>
    <t>Soupe aux champignons, préemballée à réchauffer</t>
  </si>
  <si>
    <t>Soupe aux légumes avec fromage, préemballée à réchauffer</t>
  </si>
  <si>
    <t>Soupe aux légumes variés, déshydratée reconstituée</t>
  </si>
  <si>
    <t>Soupe aux légumes variés, préemballée à réchauffer</t>
  </si>
  <si>
    <t>Soupe aux légumes verts, déshydratée reconstituée</t>
  </si>
  <si>
    <t>Soupe aux légumes verts, préemballée à réchauffer</t>
  </si>
  <si>
    <t>Soupe aux lentilles, préemballée à réchauffer</t>
  </si>
  <si>
    <t>Soupe aux poireaux et pommes de terre, déshydratée reconstituée</t>
  </si>
  <si>
    <t>Soupe aux poireaux et pommes de terre, préemballée à réchauffer</t>
  </si>
  <si>
    <t>Soupe aux pois cassés, préemballée à réchauffer</t>
  </si>
  <si>
    <t>Soupe chorba frik, à base de viande et de frik</t>
  </si>
  <si>
    <t>Soupe de poissons et / ou crustacés, déshydratée reconstituée</t>
  </si>
  <si>
    <t>Soupe de poissons et / ou crustacés, préemballée à réchauffer</t>
  </si>
  <si>
    <t>Soupe froide type Gaspacho ou Gazpacho</t>
  </si>
  <si>
    <t>Soupe marocaine, déshydratée reconstituée</t>
  </si>
  <si>
    <t>Soupe minestrone, déshydratée reconstituée</t>
  </si>
  <si>
    <t>Soupe minestrone, préemballée à réchauffer</t>
  </si>
  <si>
    <t>Soupe pour bébé légumes et pomme de terre</t>
  </si>
  <si>
    <t>Soupe pour bébé légumes, céréales et lait</t>
  </si>
  <si>
    <t>Spécialité à base de crème légère 8% MG, fluide ou épaisse</t>
  </si>
  <si>
    <t>Spécialité chinoise ou bouchées à la vapeur, cuite</t>
  </si>
  <si>
    <t>Spécialité fromagère fondante au fromage blanc et aux noix</t>
  </si>
  <si>
    <t>Spécialité fromagère non affinée à tartiner environ 30-40 %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</si>
  <si>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</si>
  <si>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</si>
  <si>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Spéculoos</t>
  </si>
  <si>
    <t>Spiruline (Spirulina sp.), séchée ou déshydratée</t>
  </si>
  <si>
    <t>Sprat, cru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</si>
  <si>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</si>
  <si>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</si>
  <si>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milk-shake</t>
  </si>
  <si>
    <t>Substitut de repas hypocalorique, prêt à boire</t>
  </si>
  <si>
    <t>Sucre blanc</t>
  </si>
  <si>
    <t>Sucre roux</t>
  </si>
  <si>
    <t>Sucre vanillé</t>
  </si>
  <si>
    <t>Sureau, baie, crue</t>
  </si>
  <si>
    <t>Surimi, bâtonnets, tranche ou râpé saveur crabe</t>
  </si>
  <si>
    <t>Surimi, fourré au fromage</t>
  </si>
  <si>
    <t>Sushi ou Maki aux produits de la mer</t>
  </si>
  <si>
    <t>Taboulé ou Salade de couscous au poulet, préemballé</t>
  </si>
  <si>
    <t>Taboulé ou Salade de couscous, préemballé</t>
  </si>
  <si>
    <t>Tacaud, cru</t>
  </si>
  <si>
    <t>Tahin ou Purée de sésame</t>
  </si>
  <si>
    <t>Tajine de mouton</t>
  </si>
  <si>
    <t>Tajine de poulet</t>
  </si>
  <si>
    <t>Tamarin, fruit immature, pulpe, cru</t>
  </si>
  <si>
    <t>Tapenade</t>
  </si>
  <si>
    <t>Tapioca ou Perles du Japon, cru</t>
  </si>
  <si>
    <t>Tarama, préemballé</t>
  </si>
  <si>
    <t>Taro, tubercule, cru</t>
  </si>
  <si>
    <t>Taro, tubercule, cuit</t>
  </si>
  <si>
    <t>Tarte à la provençale</t>
  </si>
  <si>
    <t>Tarte à la tomate</t>
  </si>
  <si>
    <t>Tarte à l'oignon</t>
  </si>
  <si>
    <t>Tarte au chocolat, fabrication artisanale</t>
  </si>
  <si>
    <t>Tarte au citron</t>
  </si>
  <si>
    <t>Tarte au fromage</t>
  </si>
  <si>
    <t>Tarte au maroilles ou Flamiche au maroilles</t>
  </si>
  <si>
    <t>Tarte au saumon</t>
  </si>
  <si>
    <t>Tarte aux abricots</t>
  </si>
  <si>
    <t>Tarte aux fraises</t>
  </si>
  <si>
    <t>Tarte aux fruits et crème pâtissière</t>
  </si>
  <si>
    <t>Tarte aux fruits rouges</t>
  </si>
  <si>
    <t>Tarte aux légumes</t>
  </si>
  <si>
    <t>Tarte aux noix de Saint-Jacques</t>
  </si>
  <si>
    <t>Tarte aux poires amandine</t>
  </si>
  <si>
    <t>Tarte épinard chèvre</t>
  </si>
  <si>
    <t>Tarte normande aux pommes (garniture farine, œufs, crème, sucre, calvados)</t>
  </si>
  <si>
    <t>Tarte ou tartelette aux fruits</t>
  </si>
  <si>
    <t>Tarte ou tartelette aux pommes</t>
  </si>
  <si>
    <t>Tarte ou Tourte aux poireaux</t>
  </si>
  <si>
    <t>Tarte Tatin aux pommes</t>
  </si>
  <si>
    <t>Tartiflette</t>
  </si>
  <si>
    <t>Tartine craquante, extrudée et grillée</t>
  </si>
  <si>
    <t>Tartine craquante, extrudée et grillée, fourrée au chocolat</t>
  </si>
  <si>
    <t>Tartine craquante, extrudée et grillée, fourrée aux fruits</t>
  </si>
  <si>
    <t>Tempeh</t>
  </si>
  <si>
    <t>Terrine de canard</t>
  </si>
  <si>
    <t>Terrine de fruits de mer, avec ou sans poisson</t>
  </si>
  <si>
    <t>Terrine de lapin</t>
  </si>
  <si>
    <t>Terrine de poisson</t>
  </si>
  <si>
    <t>Terrine ou mousse de légumes</t>
  </si>
  <si>
    <t>Tétragone cornue, cuite</t>
  </si>
  <si>
    <t>Thé infusé, non sucré</t>
  </si>
  <si>
    <t>Thé noir, infusé, non sucré</t>
  </si>
  <si>
    <t>Thé oolong, infusé, non sucré</t>
  </si>
  <si>
    <t>Thé vert, infusé, non sucré</t>
  </si>
  <si>
    <t>Thon à l'huile, appertisé, égoutté</t>
  </si>
  <si>
    <t>Thon albacore ou thon jaune, au naturel, appertisé, égoutté</t>
  </si>
  <si>
    <t>Thon albacore ou thon jaune, cru</t>
  </si>
  <si>
    <t>Thon germon ou thon blanc, à l'huile d'olive, appertisé, égoutté</t>
  </si>
  <si>
    <t>Thon germon ou thon blanc, cru</t>
  </si>
  <si>
    <t>Thon germon ou thon blanc, cuit à la vapeur sous pression</t>
  </si>
  <si>
    <t>Thon listao ou Bonite à ventre rayé, cru</t>
  </si>
  <si>
    <t>Thon, à la catalane ou à l'escabèche (sauce tomate), appertisé</t>
  </si>
  <si>
    <t>Thon, au naturel, appertisé, égoutté</t>
  </si>
  <si>
    <t>Thon, cru</t>
  </si>
  <si>
    <t>Thon, rôti/cuit au four</t>
  </si>
  <si>
    <t>Thym, frais</t>
  </si>
  <si>
    <t>Thym, séché</t>
  </si>
  <si>
    <t>Tielle sétoise</t>
  </si>
  <si>
    <t>Tiramisu, rayon frais</t>
  </si>
  <si>
    <t>Tisane infusée, non sucrée</t>
  </si>
  <si>
    <t>Toasts ou Canapés salés, garnitures diverses</t>
  </si>
  <si>
    <t>Tofu, nature</t>
  </si>
  <si>
    <t>Tomate à la provençale</t>
  </si>
  <si>
    <t>Tomate cerise, crue</t>
  </si>
  <si>
    <t>Tomate de saison, crue</t>
  </si>
  <si>
    <t>Tomate farcie</t>
  </si>
  <si>
    <t>Tomate hors saison, crue</t>
  </si>
  <si>
    <t>Tomate verte, crue</t>
  </si>
  <si>
    <t>Tomate, concentré, appertisé</t>
  </si>
  <si>
    <t>Tomate, coulis, appertisé (purée de tomates mi-réduite à 11%)</t>
  </si>
  <si>
    <t>Tomate, crue</t>
  </si>
  <si>
    <t>Tomate, double concentré, appertisé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</si>
  <si>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</si>
  <si>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</si>
  <si>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</si>
  <si>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</si>
  <si>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Tomate, purée, appertisée</t>
  </si>
  <si>
    <t>Tomate, séchée</t>
  </si>
  <si>
    <t>Tomate, séchée, à l'huile</t>
  </si>
  <si>
    <t>Tome des Bauges</t>
  </si>
  <si>
    <t>Tomme ou tome de montagne ou de Savoie</t>
  </si>
  <si>
    <t>Tomme ou tome de vache</t>
  </si>
  <si>
    <t>Tomme ou tome, allégée en matière grasse, environ 13% MG</t>
  </si>
  <si>
    <t>Tonic ou bitter, non sucré, avec édulcorants</t>
  </si>
  <si>
    <t>Tonic ou bitter, sucré</t>
  </si>
  <si>
    <t>Tonic ou bitter, sucré, avec édulcorants</t>
  </si>
  <si>
    <t>Topinambour, cru</t>
  </si>
  <si>
    <t>Topinambour, cuit</t>
  </si>
  <si>
    <t>Tortilla espagnole aux oignons (omelette aux pommes de terre et oignons)</t>
  </si>
  <si>
    <t>Tortilla souple (à garnir), à base de blé</t>
  </si>
  <si>
    <t>Tortilla souple (à garnir), à base de maïs</t>
  </si>
  <si>
    <t>Tournesol, graine</t>
  </si>
  <si>
    <t>Tournesol, graine, grillé, salé</t>
  </si>
  <si>
    <t>Tourte au riesling</t>
  </si>
  <si>
    <t>Tripes à la mode de Caen</t>
  </si>
  <si>
    <t>Tripes à la mode de Caen, préemballées</t>
  </si>
  <si>
    <t>Tripes à la tomate ou à la provençale</t>
  </si>
  <si>
    <t>Tripes, boeuf, crues</t>
  </si>
  <si>
    <t>Truite arc en ciel, crue, élevage</t>
  </si>
  <si>
    <t>Truite arc en ciel, élevage, cuite à la vapeur</t>
  </si>
  <si>
    <t>Truite arc en ciel, élevage, rôtie/cuite au four</t>
  </si>
  <si>
    <t>Truite de mer, crue</t>
  </si>
  <si>
    <t>Truite d'élevage, crue</t>
  </si>
  <si>
    <t>Truite d'élevage, fumée</t>
  </si>
  <si>
    <t>Truite saumonée, crue</t>
  </si>
  <si>
    <t>Truite, cuite à la vapeur</t>
  </si>
  <si>
    <t>Truite, rôtie/cuite au four</t>
  </si>
  <si>
    <t>Turbot d'élevage, cru</t>
  </si>
  <si>
    <t>Turbot sauvage, cru</t>
  </si>
  <si>
    <t>Turbot, cru</t>
  </si>
  <si>
    <t>Turbot, rôti/cuit au four</t>
  </si>
  <si>
    <t>Valençay (fromage de chèvre)</t>
  </si>
  <si>
    <t>Vanille, extrait alcoolique</t>
  </si>
  <si>
    <t>Vanille, extrait aqueux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</si>
  <si>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</si>
  <si>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</si>
  <si>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</si>
  <si>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</si>
  <si>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</si>
  <si>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</si>
  <si>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</si>
  <si>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</si>
  <si>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</si>
  <si>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</si>
  <si>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</si>
  <si>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</si>
  <si>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</si>
  <si>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</si>
  <si>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</si>
  <si>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</si>
  <si>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</si>
  <si>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</si>
  <si>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</si>
  <si>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</si>
  <si>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</si>
  <si>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</si>
  <si>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</si>
  <si>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</si>
  <si>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</si>
  <si>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</si>
  <si>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Vermicelle de riz, cuite, non salée</t>
  </si>
  <si>
    <t>Vermicelle de riz, sèche</t>
  </si>
  <si>
    <t>Vin blanc mousseux</t>
  </si>
  <si>
    <t>Vin blanc mousseux aromatisé</t>
  </si>
  <si>
    <t>Vin doux</t>
  </si>
  <si>
    <t>Vinaigre</t>
  </si>
  <si>
    <t>Vinaigre balsamique</t>
  </si>
  <si>
    <t>Vinaigre de cidre</t>
  </si>
  <si>
    <t>Vivaneau, cru</t>
  </si>
  <si>
    <t>Vivaneau, cuit</t>
  </si>
  <si>
    <t>Vodka</t>
  </si>
  <si>
    <t>Volaille, croquette panée ou nuggets</t>
  </si>
  <si>
    <t>Wakamé (Undaria pinnatifida), séchée ou déshydratée</t>
  </si>
  <si>
    <t>Wakamé atlantique (Alaria esculenta), séchée ou déshydratée</t>
  </si>
  <si>
    <t>Whisky</t>
  </si>
  <si>
    <t>Yakitori (brochettes japonaises grillées en sauce)</t>
  </si>
  <si>
    <t>Yaourt à la grecque, au lait de brebis</t>
  </si>
  <si>
    <t>Yaourt à la grecque, nature</t>
  </si>
  <si>
    <t>Yaourt à la grecque, sur lit de fruits</t>
  </si>
  <si>
    <t>Yaourt au lait de chèvre, nature, 5% MG environ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</si>
  <si>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</si>
  <si>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</si>
  <si>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</si>
  <si>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</si>
  <si>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</si>
  <si>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</si>
  <si>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</si>
  <si>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</si>
  <si>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</si>
  <si>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</si>
  <si>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</si>
  <si>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</si>
  <si>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</si>
  <si>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à la crème</t>
  </si>
  <si>
    <t>Yaourt, lait fermenté ou spécialité laitière, nature, sucré</t>
  </si>
  <si>
    <t>Oirgine 1</t>
  </si>
  <si>
    <t>Transport</t>
  </si>
  <si>
    <t>Politique environnementale</t>
  </si>
  <si>
    <t>3168930010906</t>
  </si>
  <si>
    <t>Cruesli Chocolat noir</t>
  </si>
  <si>
    <t>Quaker</t>
  </si>
  <si>
    <t>Avoine</t>
  </si>
  <si>
    <t>ACV</t>
  </si>
  <si>
    <t>Paille</t>
  </si>
  <si>
    <t>X</t>
  </si>
  <si>
    <t>Non recyclable</t>
  </si>
  <si>
    <t>Plastique non recyclable</t>
  </si>
  <si>
    <t>Espèce</t>
  </si>
  <si>
    <t>Zone de pêche</t>
  </si>
  <si>
    <t>Sous-zone</t>
  </si>
  <si>
    <t>Menacé ?</t>
  </si>
  <si>
    <r>
      <t xml:space="preserve">Nom produit
</t>
    </r>
    <r>
      <rPr>
        <i/>
        <sz val="12"/>
        <color theme="1"/>
        <rFont val="Calibri"/>
        <family val="2"/>
        <scheme val="minor"/>
      </rPr>
      <t>(renseigné automatiquement)</t>
    </r>
  </si>
  <si>
    <t>Code FAO</t>
  </si>
  <si>
    <t>FAO 37</t>
  </si>
  <si>
    <t>FAO 27</t>
  </si>
  <si>
    <t>FAO 21</t>
  </si>
  <si>
    <t>FAO 34</t>
  </si>
  <si>
    <t>FAO 31</t>
  </si>
  <si>
    <t>FAO 47</t>
  </si>
  <si>
    <t>FAO 41</t>
  </si>
  <si>
    <t>FAO 48</t>
  </si>
  <si>
    <t>FAO 67</t>
  </si>
  <si>
    <t>FAO 61</t>
  </si>
  <si>
    <t>FAO 77</t>
  </si>
  <si>
    <t>FAO 71</t>
  </si>
  <si>
    <t>FAO 87</t>
  </si>
  <si>
    <t>FAO 81</t>
  </si>
  <si>
    <t>FAO 88</t>
  </si>
  <si>
    <t>FAO 57</t>
  </si>
  <si>
    <t>FAO 51</t>
  </si>
  <si>
    <t>FAO 58</t>
  </si>
  <si>
    <t>FAO 18</t>
  </si>
  <si>
    <t>Océan / Mer</t>
  </si>
  <si>
    <t>Méditerranée
et mer noire</t>
  </si>
  <si>
    <t>Atlantique</t>
  </si>
  <si>
    <t>Pacifique</t>
  </si>
  <si>
    <t>Indien</t>
  </si>
  <si>
    <t>Arctique</t>
  </si>
  <si>
    <t>Espèce ↓ / Zone→</t>
  </si>
  <si>
    <t>Nord-Est</t>
  </si>
  <si>
    <t>Nord-Ouest</t>
  </si>
  <si>
    <t>Centre-Est</t>
  </si>
  <si>
    <t>Centre-Ouest</t>
  </si>
  <si>
    <t>Sud-Est</t>
  </si>
  <si>
    <t>Sud-Ouest</t>
  </si>
  <si>
    <t>Est</t>
  </si>
  <si>
    <t>Ouest</t>
  </si>
  <si>
    <t>Anchois</t>
  </si>
  <si>
    <t>KO</t>
  </si>
  <si>
    <t>OK</t>
  </si>
  <si>
    <t>Anguille</t>
  </si>
  <si>
    <t>Araignée de mer</t>
  </si>
  <si>
    <t>Bar</t>
  </si>
  <si>
    <t>KO sauf Golfe de Gascogne</t>
  </si>
  <si>
    <t>Barbue</t>
  </si>
  <si>
    <t>Bouquet</t>
  </si>
  <si>
    <t>Bulot</t>
  </si>
  <si>
    <t>Cabillaud</t>
  </si>
  <si>
    <t>Chinchard</t>
  </si>
  <si>
    <t>KO sauf Ouest Portugal, Açores</t>
  </si>
  <si>
    <t>Colin d'Alaska</t>
  </si>
  <si>
    <t>OK sauf Mer de Béring (Ouest)</t>
  </si>
  <si>
    <t>Coquille Saint-Jacques</t>
  </si>
  <si>
    <t>Crevette nordique</t>
  </si>
  <si>
    <t>OK sauf Mer du Nord, Islande et Féroé, Est Groenland</t>
  </si>
  <si>
    <t>Crevette rose</t>
  </si>
  <si>
    <t>Crevettes tropicales</t>
  </si>
  <si>
    <t>Crevette de Guyane</t>
  </si>
  <si>
    <t>Dorade Royale</t>
  </si>
  <si>
    <t>Dorade grise</t>
  </si>
  <si>
    <t>Dorade rose</t>
  </si>
  <si>
    <t>Eglefin</t>
  </si>
  <si>
    <t>Empereur</t>
  </si>
  <si>
    <t>Encornet</t>
  </si>
  <si>
    <t>Espadon</t>
  </si>
  <si>
    <t>Grenadier</t>
  </si>
  <si>
    <t>Hareng</t>
  </si>
  <si>
    <t>Homard</t>
  </si>
  <si>
    <t>Huître creuse</t>
  </si>
  <si>
    <t>Langoustine</t>
  </si>
  <si>
    <t>OK sauf Golfe de Gascogne</t>
  </si>
  <si>
    <t>Lieu jaune</t>
  </si>
  <si>
    <t>Lieu noir</t>
  </si>
  <si>
    <t>Lingue Bleue</t>
  </si>
  <si>
    <t>Lingue Franche</t>
  </si>
  <si>
    <t>Lompe</t>
  </si>
  <si>
    <t>Lotte</t>
  </si>
  <si>
    <t>Maquereau</t>
  </si>
  <si>
    <t>Merlan</t>
  </si>
  <si>
    <t>OK sauf Mer du Nord, Ouest Ecosse, Mer Celtique, Manche</t>
  </si>
  <si>
    <t>Merlan Bleu</t>
  </si>
  <si>
    <t>Merlu</t>
  </si>
  <si>
    <t>Moule</t>
  </si>
  <si>
    <t>Palourde</t>
  </si>
  <si>
    <t>Panga</t>
  </si>
  <si>
    <t>OK sauf Thaïlande</t>
  </si>
  <si>
    <t>Plie</t>
  </si>
  <si>
    <t>Poulpe</t>
  </si>
  <si>
    <t>OK sauf Maroc</t>
  </si>
  <si>
    <t>Rouget</t>
  </si>
  <si>
    <t>OK sauf Mer du Nord, Manche</t>
  </si>
  <si>
    <t>Sabre noir</t>
  </si>
  <si>
    <t>Sardine</t>
  </si>
  <si>
    <t>Saumon</t>
  </si>
  <si>
    <t>Sebase</t>
  </si>
  <si>
    <t>Seiche</t>
  </si>
  <si>
    <t>Sole</t>
  </si>
  <si>
    <t>Tacaud</t>
  </si>
  <si>
    <t>Thon Albacore</t>
  </si>
  <si>
    <t>Thon Germon</t>
  </si>
  <si>
    <t>Thon Listao</t>
  </si>
  <si>
    <t>Thon Obèse</t>
  </si>
  <si>
    <t>Thon Rouge</t>
  </si>
  <si>
    <t>Tourteau</t>
  </si>
  <si>
    <t>Truite</t>
  </si>
  <si>
    <t>Turbot</t>
  </si>
  <si>
    <t>Zone FAO</t>
  </si>
  <si>
    <r>
      <t xml:space="preserve">Sous-zone
</t>
    </r>
    <r>
      <rPr>
        <i/>
        <sz val="12"/>
        <color theme="1"/>
        <rFont val="Calibri"/>
        <family val="2"/>
        <scheme val="minor"/>
      </rPr>
      <t>(si applicable)</t>
    </r>
  </si>
  <si>
    <t>Océan Arctique</t>
  </si>
  <si>
    <t>Atlantique Nord-Ouest</t>
  </si>
  <si>
    <t>Atlantique Nord-Est</t>
  </si>
  <si>
    <t>Atlantique Centre-Ouest</t>
  </si>
  <si>
    <t>Atlantique Centre-Est</t>
  </si>
  <si>
    <t>Atlantique Sud-Ouest</t>
  </si>
  <si>
    <t>Méditéranée et mer Noire</t>
  </si>
  <si>
    <t>Atlantique Sud-Est</t>
  </si>
  <si>
    <t>Atlantique Antarctique</t>
  </si>
  <si>
    <t>Océan Indien Ouest</t>
  </si>
  <si>
    <t>Océan Indien Est</t>
  </si>
  <si>
    <t>Océan Indien Antarctique</t>
  </si>
  <si>
    <t>Pacifique Nord-Ouest</t>
  </si>
  <si>
    <t>Pacifique Nord-Est</t>
  </si>
  <si>
    <t>Pacifique Centre-Ouest</t>
  </si>
  <si>
    <t>Pacifique Centre-Est</t>
  </si>
  <si>
    <t>Pacifique Sud-Ouest</t>
  </si>
  <si>
    <t>Pacifique Sud-Est</t>
  </si>
  <si>
    <t>Pacifique Antarctique</t>
  </si>
  <si>
    <t>Mer de Béring (Ouest)</t>
  </si>
  <si>
    <t>Mer de Barents</t>
  </si>
  <si>
    <t>Mer de Norvège</t>
  </si>
  <si>
    <t>Mer du Nord</t>
  </si>
  <si>
    <t>Ouest Ecosse</t>
  </si>
  <si>
    <t>Mer Celtique</t>
  </si>
  <si>
    <t>Manche</t>
  </si>
  <si>
    <t>Golfe de Gascogne</t>
  </si>
  <si>
    <t>Ouest Portugal</t>
  </si>
  <si>
    <t>Açores</t>
  </si>
  <si>
    <t>Index</t>
  </si>
  <si>
    <t>Pour les produits qui contiennent plus de 30% de poisson sauvage indiquez ici : 
- l'EAN du produit
- l'espèce concernée
- la zone de pêche associée
Si le produit implique plusieurs espèces de poissons, renseignez 1 espèce par ligne.</t>
  </si>
  <si>
    <t>OK sauf Mer du Nord, Manche, Mer Celtique, Ouest Ecosse, Islande et Féroé, Mer Baltique</t>
  </si>
  <si>
    <t>Islande et Féroé</t>
  </si>
  <si>
    <t>Mer Baltique</t>
  </si>
  <si>
    <t>3263670011456</t>
  </si>
  <si>
    <t>Sardines de Bretagne</t>
  </si>
  <si>
    <t>Phare d’Eckmühl</t>
  </si>
  <si>
    <t>Sardines</t>
  </si>
  <si>
    <t>Stock</t>
  </si>
  <si>
    <t>Exception ?</t>
  </si>
  <si>
    <t>PP (Gourde)</t>
  </si>
  <si>
    <t>PE (Gourde)</t>
  </si>
  <si>
    <t>Limande commune</t>
  </si>
  <si>
    <t>Limande sole</t>
  </si>
  <si>
    <t>Huile de palme</t>
  </si>
  <si>
    <t>RSPO (IP ou SG)</t>
  </si>
  <si>
    <t>Oirgine 4</t>
  </si>
  <si>
    <t>Origine 5</t>
  </si>
  <si>
    <t>Origine 6</t>
  </si>
  <si>
    <t>Papier</t>
  </si>
  <si>
    <t>Crabe royal</t>
  </si>
  <si>
    <t>Hoki</t>
  </si>
  <si>
    <t>Bouillon de volaille</t>
  </si>
  <si>
    <t>Bouillon de boeuf, déshydraté reconstitué</t>
  </si>
  <si>
    <t>Jus d'orange, à base de concentré</t>
  </si>
  <si>
    <t>Nectar d'orange</t>
  </si>
  <si>
    <t>Jus de mangue, frais</t>
  </si>
  <si>
    <t>Nectar de mangue</t>
  </si>
  <si>
    <t>Jus multifruit - base pomme, standard</t>
  </si>
  <si>
    <t>Protéine de soja texturée</t>
  </si>
  <si>
    <t>Nectar d'abricot</t>
  </si>
  <si>
    <t>Nectar de banane</t>
  </si>
  <si>
    <t>Jus de carotte, pur jus</t>
  </si>
  <si>
    <t>Jus de raisin, pur jus</t>
  </si>
  <si>
    <t>Jus de tomate, pur jus (aliment moyen)</t>
  </si>
  <si>
    <t>Nectar de poire</t>
  </si>
  <si>
    <t>Carottes râpées, avec sauce, préemballées</t>
  </si>
  <si>
    <t>Jus de fruits rouges</t>
  </si>
  <si>
    <t>Boisson à la noix de coco, nature, préemballée</t>
  </si>
  <si>
    <t>Protéine de soja texturée, réhydratée</t>
  </si>
  <si>
    <t>Jus de betterave</t>
  </si>
  <si>
    <t>Tofu fumé, préemballé</t>
  </si>
  <si>
    <t>Seitan, préemballé</t>
  </si>
  <si>
    <t>Vin rosé</t>
  </si>
  <si>
    <t>Vin blanc sec</t>
  </si>
  <si>
    <t>Vin rouge</t>
  </si>
  <si>
    <t>Saucisse végétale au tofu (convient aux véganes ou végétaliens), préemballée</t>
  </si>
  <si>
    <t>Jus de citron, pur jus</t>
  </si>
  <si>
    <t>Galette de céréales aux légumes (sans soja), préemballé</t>
  </si>
  <si>
    <t>Nectar de pêche</t>
  </si>
  <si>
    <t>Sauce végétale type bolognaise, préemballée</t>
  </si>
  <si>
    <t>Spécialité végétale type jambon cuit, préemballée</t>
  </si>
  <si>
    <t>Nuggets soja et blé (convient aux véganes ou végétaliens), préemballé</t>
  </si>
  <si>
    <t>Sirop d'érable</t>
  </si>
  <si>
    <t>Wrap végétarien</t>
  </si>
  <si>
    <t>Galette ou pavé au blé et soja (convient aux véganes ou végétaliens), préemballé</t>
  </si>
  <si>
    <t>Escalope végétale ou steak à base de soja</t>
  </si>
  <si>
    <t>Galette ou pavé au soja et légumes, préemballé</t>
  </si>
  <si>
    <t>Saucisse végétale au blé ou seitan, préemballé</t>
  </si>
  <si>
    <t>Haché végétal à base de soja, préemballé</t>
  </si>
  <si>
    <t>Spécialité végétale type fromage à tartiner, au soja, préemballée</t>
  </si>
  <si>
    <t>Boulette végétale au soja et/ou blé, préemballée</t>
  </si>
  <si>
    <t>Burger végétarien</t>
  </si>
  <si>
    <t>Insecte (Mouche Soldat Noir)</t>
  </si>
  <si>
    <t>Bouchées ou émincé au soja et blé (ne convient pas aux véganes ou végétaliens), préemballé</t>
  </si>
  <si>
    <t>Coulis de fraise</t>
  </si>
  <si>
    <t>Coulis de framboise</t>
  </si>
  <si>
    <t>Spécialité végétale type fromage en tranche, sans soja, préemballée</t>
  </si>
  <si>
    <t>Spécialité végétale type fromage râpé, sans soja, préemballée</t>
  </si>
  <si>
    <t>Quinoa FR, cuit</t>
  </si>
  <si>
    <t>Jus d'ananas, à base de concentré</t>
  </si>
  <si>
    <t>Jus de pamplemousse (pomelo), pur jus</t>
  </si>
  <si>
    <t>Sirop d'agave</t>
  </si>
  <si>
    <t>Jus d'ananas, pur jus</t>
  </si>
  <si>
    <t>Quinoa FR, cru</t>
  </si>
  <si>
    <t>Huile d'avocat</t>
  </si>
  <si>
    <t>Crabe ou Tourteau, bouilli/cuit à l'eau</t>
  </si>
  <si>
    <t>Homard, bouilli/cuit à l'eau</t>
  </si>
  <si>
    <t>AGB 3.1 
Score unique EF (mPt/kg de produit)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</si>
</sst>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BDD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4BAE4"/>
        <bgColor indexed="64"/>
      </patternFill>
    </fill>
    <fill>
      <patternFill patternType="solid">
        <fgColor rgb="FFB3C5E8"/>
        <bgColor indexed="64"/>
      </patternFill>
    </fill>
    <fill>
      <patternFill patternType="solid">
        <fgColor rgb="FFC4D3EF"/>
        <bgColor indexed="64"/>
      </patternFill>
    </fill>
    <fill>
      <patternFill patternType="solid">
        <fgColor rgb="FFCDDAF3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9" fontId="0" fillId="0" borderId="0" xfId="1" applyFont="1"/>
    <xf numFmtId="49" fontId="0" fillId="0" borderId="0" xfId="0" applyNumberFormat="1"/>
    <xf numFmtId="0" fontId="0" fillId="0" borderId="0" xfId="0" applyAlignment="1">
      <alignment horizontal="right" wrapText="1"/>
    </xf>
    <xf numFmtId="0" fontId="0" fillId="3" borderId="0" xfId="0" applyFill="1" applyAlignment="1">
      <alignment vertical="center"/>
    </xf>
    <xf numFmtId="0" fontId="0" fillId="0" borderId="1" xfId="0" applyBorder="1"/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9" fontId="0" fillId="5" borderId="0" xfId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9" fontId="0" fillId="0" borderId="0" xfId="1" applyFont="1" applyAlignment="1" applyProtection="1">
      <alignment vertical="center" wrapText="1"/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9" fontId="0" fillId="0" borderId="0" xfId="1" applyFont="1" applyProtection="1"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Protection="1">
      <protection hidden="1"/>
    </xf>
    <xf numFmtId="0" fontId="0" fillId="8" borderId="0" xfId="0" applyFill="1" applyAlignment="1">
      <alignment vertical="center"/>
    </xf>
    <xf numFmtId="9" fontId="0" fillId="8" borderId="0" xfId="1" applyFont="1" applyFill="1" applyAlignment="1">
      <alignment vertical="center"/>
    </xf>
    <xf numFmtId="0" fontId="0" fillId="9" borderId="0" xfId="0" applyFill="1" applyAlignment="1">
      <alignment vertical="center"/>
    </xf>
    <xf numFmtId="9" fontId="0" fillId="9" borderId="0" xfId="1" applyFont="1" applyFill="1" applyAlignment="1">
      <alignment vertical="center"/>
    </xf>
    <xf numFmtId="0" fontId="0" fillId="10" borderId="0" xfId="0" applyFill="1" applyAlignment="1">
      <alignment vertical="center"/>
    </xf>
    <xf numFmtId="9" fontId="0" fillId="10" borderId="0" xfId="1" applyFont="1" applyFill="1" applyAlignment="1">
      <alignment vertical="center"/>
    </xf>
    <xf numFmtId="0" fontId="0" fillId="11" borderId="0" xfId="0" applyFill="1" applyAlignment="1">
      <alignment vertical="center"/>
    </xf>
    <xf numFmtId="9" fontId="0" fillId="11" borderId="0" xfId="1" applyFont="1" applyFill="1" applyAlignment="1">
      <alignment vertical="center"/>
    </xf>
    <xf numFmtId="0" fontId="0" fillId="12" borderId="0" xfId="0" applyFill="1" applyAlignment="1">
      <alignment vertical="center"/>
    </xf>
    <xf numFmtId="9" fontId="0" fillId="12" borderId="0" xfId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13" borderId="0" xfId="0" applyFont="1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49" fontId="7" fillId="18" borderId="0" xfId="0" applyNumberFormat="1" applyFont="1" applyFill="1"/>
    <xf numFmtId="49" fontId="6" fillId="19" borderId="0" xfId="0" applyNumberFormat="1" applyFont="1" applyFill="1"/>
    <xf numFmtId="49" fontId="5" fillId="0" borderId="0" xfId="0" applyNumberFormat="1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14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b val="0"/>
        <i val="0"/>
        <color theme="0"/>
      </font>
      <fill>
        <patternFill>
          <bgColor rgb="FF80B55C"/>
        </patternFill>
      </fill>
    </dxf>
  </dxfs>
  <tableStyles count="0" defaultTableStyle="TableStyleMedium2" defaultPivotStyle="PivotStyleLight16"/>
  <colors>
    <mruColors>
      <color rgb="FFCDDAF3"/>
      <color rgb="FFC5D3EF"/>
      <color rgb="FFCBD5EA"/>
      <color rgb="FFC4D3EF"/>
      <color rgb="FFB3C5E8"/>
      <color rgb="FFA4BAE4"/>
      <color rgb="FF80B55C"/>
      <color rgb="FFD9BDD8"/>
      <color rgb="FFD0B5CF"/>
      <color rgb="FFD0A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78A3-6A34-BA47-8416-3631836F93D2}">
  <dimension ref="A1:AP50"/>
  <sheetViews>
    <sheetView tabSelected="1" zoomScale="125" zoomScaleNormal="140" workbookViewId="0">
      <pane ySplit="2" topLeftCell="A3" activePane="bottomLeft" state="frozen"/>
      <selection pane="bottomLeft" activeCell="C6" sqref="C6"/>
    </sheetView>
  </sheetViews>
  <sheetFormatPr baseColWidth="10" defaultRowHeight="16" x14ac:dyDescent="0.2"/>
  <cols>
    <col min="1" max="1" width="15" style="11" customWidth="1"/>
    <col min="2" max="2" width="15.6640625" customWidth="1"/>
    <col min="3" max="3" width="12.6640625" customWidth="1"/>
    <col min="4" max="4" width="21" customWidth="1"/>
    <col min="5" max="5" width="7.83203125" customWidth="1"/>
    <col min="6" max="6" width="11.5" customWidth="1"/>
    <col min="7" max="7" width="11.1640625" customWidth="1"/>
    <col min="8" max="8" width="12.83203125" customWidth="1"/>
    <col min="9" max="9" width="11.5" customWidth="1"/>
    <col min="10" max="10" width="13.83203125" style="10" customWidth="1"/>
    <col min="11" max="11" width="13" customWidth="1"/>
    <col min="12" max="12" width="12.5" customWidth="1"/>
    <col min="13" max="13" width="14.5" style="10" customWidth="1"/>
    <col min="14" max="15" width="12" customWidth="1"/>
    <col min="16" max="16" width="13" style="10" customWidth="1"/>
    <col min="17" max="17" width="12.83203125" hidden="1" customWidth="1"/>
    <col min="18" max="18" width="11.5" hidden="1" customWidth="1"/>
    <col min="19" max="19" width="13.83203125" style="10" hidden="1" customWidth="1"/>
    <col min="20" max="20" width="13" hidden="1" customWidth="1"/>
    <col min="21" max="21" width="12.5" hidden="1" customWidth="1"/>
    <col min="22" max="22" width="14.5" style="10" hidden="1" customWidth="1"/>
    <col min="23" max="24" width="12" hidden="1" customWidth="1"/>
    <col min="25" max="25" width="13" style="10" hidden="1" customWidth="1"/>
    <col min="26" max="26" width="12" customWidth="1"/>
    <col min="28" max="28" width="12.33203125" customWidth="1"/>
    <col min="29" max="29" width="11.6640625" customWidth="1"/>
    <col min="30" max="30" width="12.33203125" customWidth="1"/>
    <col min="32" max="32" width="15.6640625" customWidth="1"/>
    <col min="33" max="33" width="14.1640625" style="14" customWidth="1"/>
    <col min="34" max="34" width="10.83203125" style="23"/>
    <col min="35" max="35" width="13.83203125" style="2" customWidth="1"/>
    <col min="36" max="36" width="13.5" style="2" customWidth="1"/>
    <col min="37" max="37" width="16.33203125" style="2" customWidth="1"/>
    <col min="38" max="38" width="17.83203125" style="2" customWidth="1"/>
    <col min="39" max="39" width="14" style="2" customWidth="1"/>
    <col min="40" max="40" width="10" style="2" customWidth="1"/>
    <col min="41" max="41" width="17.1640625" style="2" customWidth="1"/>
    <col min="42" max="42" width="10.83203125" style="2"/>
  </cols>
  <sheetData>
    <row r="1" spans="1:42" s="1" customFormat="1" x14ac:dyDescent="0.2">
      <c r="A1" s="56" t="s">
        <v>18</v>
      </c>
      <c r="B1" s="56"/>
      <c r="C1" s="56"/>
      <c r="D1" s="57" t="s">
        <v>2812</v>
      </c>
      <c r="E1" s="57"/>
      <c r="F1" s="58" t="s">
        <v>2</v>
      </c>
      <c r="G1" s="58"/>
      <c r="H1" s="64" t="s">
        <v>2805</v>
      </c>
      <c r="I1" s="64"/>
      <c r="J1" s="64"/>
      <c r="K1" s="65" t="s">
        <v>21</v>
      </c>
      <c r="L1" s="65"/>
      <c r="M1" s="65"/>
      <c r="N1" s="66" t="s">
        <v>22</v>
      </c>
      <c r="O1" s="66"/>
      <c r="P1" s="66"/>
      <c r="Q1" s="60" t="s">
        <v>2974</v>
      </c>
      <c r="R1" s="60"/>
      <c r="S1" s="60"/>
      <c r="T1" s="61" t="s">
        <v>2975</v>
      </c>
      <c r="U1" s="61"/>
      <c r="V1" s="61"/>
      <c r="W1" s="62" t="s">
        <v>2976</v>
      </c>
      <c r="X1" s="62"/>
      <c r="Y1" s="62"/>
      <c r="Z1" s="59" t="s">
        <v>23</v>
      </c>
      <c r="AA1" s="59"/>
      <c r="AB1" s="59" t="s">
        <v>24</v>
      </c>
      <c r="AC1" s="59"/>
      <c r="AD1" s="59" t="s">
        <v>345</v>
      </c>
      <c r="AE1" s="59"/>
      <c r="AF1" s="67" t="s">
        <v>16</v>
      </c>
      <c r="AG1" s="68"/>
      <c r="AH1" s="32"/>
      <c r="AI1" s="24"/>
      <c r="AJ1" s="63" t="s">
        <v>19</v>
      </c>
      <c r="AK1" s="63"/>
      <c r="AL1" s="63"/>
      <c r="AM1" s="63"/>
      <c r="AN1" s="63"/>
      <c r="AO1" s="63"/>
      <c r="AP1" s="24"/>
    </row>
    <row r="2" spans="1:42" s="3" customFormat="1" ht="34" x14ac:dyDescent="0.2">
      <c r="A2" s="15" t="s">
        <v>7</v>
      </c>
      <c r="B2" s="16" t="s">
        <v>0</v>
      </c>
      <c r="C2" s="16" t="s">
        <v>1</v>
      </c>
      <c r="D2" s="13" t="s">
        <v>8</v>
      </c>
      <c r="E2" s="13" t="s">
        <v>344</v>
      </c>
      <c r="F2" s="17" t="s">
        <v>4</v>
      </c>
      <c r="G2" s="17" t="s">
        <v>5</v>
      </c>
      <c r="H2" s="18" t="s">
        <v>11</v>
      </c>
      <c r="I2" s="18" t="s">
        <v>10</v>
      </c>
      <c r="J2" s="19" t="s">
        <v>9</v>
      </c>
      <c r="K2" s="47" t="s">
        <v>11</v>
      </c>
      <c r="L2" s="47" t="s">
        <v>10</v>
      </c>
      <c r="M2" s="48" t="s">
        <v>9</v>
      </c>
      <c r="N2" s="45" t="s">
        <v>11</v>
      </c>
      <c r="O2" s="45" t="s">
        <v>10</v>
      </c>
      <c r="P2" s="46" t="s">
        <v>9</v>
      </c>
      <c r="Q2" s="43" t="s">
        <v>11</v>
      </c>
      <c r="R2" s="43" t="s">
        <v>10</v>
      </c>
      <c r="S2" s="44" t="s">
        <v>9</v>
      </c>
      <c r="T2" s="41" t="s">
        <v>11</v>
      </c>
      <c r="U2" s="41" t="s">
        <v>10</v>
      </c>
      <c r="V2" s="42" t="s">
        <v>9</v>
      </c>
      <c r="W2" s="39" t="s">
        <v>11</v>
      </c>
      <c r="X2" s="39" t="s">
        <v>10</v>
      </c>
      <c r="Y2" s="40" t="s">
        <v>9</v>
      </c>
      <c r="Z2" s="20" t="s">
        <v>13</v>
      </c>
      <c r="AA2" s="20" t="s">
        <v>12</v>
      </c>
      <c r="AB2" s="20" t="s">
        <v>13</v>
      </c>
      <c r="AC2" s="20" t="s">
        <v>12</v>
      </c>
      <c r="AD2" s="20" t="s">
        <v>13</v>
      </c>
      <c r="AE2" s="20" t="s">
        <v>12</v>
      </c>
      <c r="AF2" s="21" t="s">
        <v>2972</v>
      </c>
      <c r="AG2" s="22" t="s">
        <v>6</v>
      </c>
      <c r="AH2" s="33" t="s">
        <v>14</v>
      </c>
      <c r="AI2" s="8" t="s">
        <v>20</v>
      </c>
      <c r="AJ2" s="7" t="s">
        <v>2</v>
      </c>
      <c r="AK2" s="6" t="s">
        <v>2806</v>
      </c>
      <c r="AL2" s="6" t="s">
        <v>2807</v>
      </c>
      <c r="AM2" s="9" t="s">
        <v>17</v>
      </c>
      <c r="AN2" s="9" t="s">
        <v>2815</v>
      </c>
      <c r="AO2" s="5" t="s">
        <v>16</v>
      </c>
      <c r="AP2" s="24" t="s">
        <v>15</v>
      </c>
    </row>
    <row r="3" spans="1:42" s="3" customFormat="1" ht="34" x14ac:dyDescent="0.2">
      <c r="A3" s="25" t="s">
        <v>25</v>
      </c>
      <c r="B3" s="26" t="s">
        <v>26</v>
      </c>
      <c r="C3" s="26" t="s">
        <v>27</v>
      </c>
      <c r="D3" s="26" t="s">
        <v>3000</v>
      </c>
      <c r="E3" s="26"/>
      <c r="F3" s="26"/>
      <c r="G3" s="26"/>
      <c r="H3" s="26" t="s">
        <v>343</v>
      </c>
      <c r="I3" s="26" t="s">
        <v>120</v>
      </c>
      <c r="J3" s="27">
        <v>0.48</v>
      </c>
      <c r="K3" s="26"/>
      <c r="L3" s="26"/>
      <c r="M3" s="27"/>
      <c r="N3" s="26"/>
      <c r="O3" s="26"/>
      <c r="P3" s="27"/>
      <c r="Q3" s="26"/>
      <c r="R3" s="26"/>
      <c r="S3" s="27"/>
      <c r="T3" s="26"/>
      <c r="U3" s="26"/>
      <c r="V3" s="27"/>
      <c r="W3" s="26"/>
      <c r="X3" s="26"/>
      <c r="Y3" s="27"/>
      <c r="Z3" s="26" t="s">
        <v>314</v>
      </c>
      <c r="AA3" s="26" t="s">
        <v>32</v>
      </c>
      <c r="AB3" s="26" t="s">
        <v>323</v>
      </c>
      <c r="AC3" s="26" t="s">
        <v>337</v>
      </c>
      <c r="AD3" s="26"/>
      <c r="AE3" s="26"/>
      <c r="AF3" s="26"/>
      <c r="AG3" s="36" t="str" cm="1">
        <f t="array" ref="AG3">IF(COUNTIF(Poissons!A:A,A3)&gt;0,IFERROR(INDEX(Poissons!A:H,MATCH(1,(A3=Poissons!A:A)*("Oui"=Poissons!H:H),0),8),
IFERROR(INDEX(Poissons!A:H,MATCH(1,(A3=Poissons!A:A)*("Non"=Poissons!H:H),0),8),"")),"")</f>
        <v/>
      </c>
      <c r="AH3" s="24" t="str">
        <f t="shared" ref="AH3:AH49" si="0">IF(NOT(OR(ISBLANK(D3),ISBLANK(H3),ISBLANK(Z3),ISBLANK(AA3))),IF(AP3&gt;=80,"A",IF(AP3&gt;=60,"B",IF(AP3&gt;=40,"C",IF(AP3&gt;=20,"D","E")))),"")</f>
        <v>A</v>
      </c>
      <c r="AI3" s="4">
        <f>IF(NOT(ISBLANK(D3)),
ROUND(MAX(0,MIN(100,
IF(E3="Oui",
-36*LN(INDEX(Agribalyse!A:B,MATCH(D3,Agribalyse!A:A,0),2)*100+1)+150,
100-20*LN(10*INDEX(Agribalyse!A:B,MATCH(D3,Agribalyse!A:A,0),2)+1)/LN(2+1/(100*INDEX(Agribalyse!A:B,MATCH(D3,Agribalyse!A:A,0),2)^4))
))),0),"")</f>
        <v>92</v>
      </c>
      <c r="AJ3" s="4">
        <f>IF(NOT(ISBLANK(D3)),MIN(
IF(
OR(AND(F3="ASC",G3="MSC"),AND(G3="ASC",F3="MSC")),Labels!B12,
IFERROR(INDEX(Labels!A:B,MATCH(F3,Labels!A:A,0),2),0)+IFERROR(INDEX(Labels!A:B,MATCH(G3,Labels!A:A,0),2),0)),
20),"")</f>
        <v>0</v>
      </c>
      <c r="AK3" s="4">
        <f>IF(NOT(ISBLANK(D3)),
ROUND(((
IFERROR(INDEX(Pays!A:B,MATCH(I3,Pays!A:A,0),2),0)*J3
+IFERROR(INDEX(Pays!A:B,MATCH(L3,Pays!A:A,0),2),0)*M3
+IFERROR(INDEX(Pays!A:B,MATCH(O3,Pays!A:A,0),2),0)*P3
+IFERROR(INDEX(Pays!A:B,MATCH(R3,Pays!A:A,0),2),0)*S3
+IFERROR(INDEX(Pays!A:B,MATCH(U3,Pays!A:A,0),2),0)*V3
+IFERROR(INDEX(Pays!A:B,MATCH(X3,Pays!A:A,0),2),0)*Y3
)/100)*15,0),"")</f>
        <v>7</v>
      </c>
      <c r="AL3" s="4">
        <f>IF(NOT(ISBLANK(D3)),ROUND(((
IFERROR(INDEX(Pays!A:C,MATCH(I3,Pays!A:A,0),3),0)*J3
+IFERROR(INDEX(Pays!A:C,MATCH(L3,Pays!A:A,0),3),0)*M3
+IFERROR(INDEX(Pays!A:C,MATCH(O3,Pays!A:A,0),3),0)*P3
+IFERROR(INDEX(Pays!A:C,MATCH(R3,Pays!A:A,0),3),0)*S3
+IFERROR(INDEX(Pays!A:C,MATCH(U3,Pays!A:A,0),3),0)*V3
+IFERROR(INDEX(Pays!A:C,MATCH(X3,Pays!A:A,0),3),0)*Y3
)/100)*10-5,0),"")</f>
        <v>-1</v>
      </c>
      <c r="AM3" s="4">
        <f>IF(NOT(ISBLANK(D3)),MAX(ROUND((
100-(
(100-IFERROR(INDEX(Matériaux!A:B,MATCH(AA3,Matériaux!A:A,0),2),100))*IFERROR(INDEX(Formats!A:B,MATCH(Z3,Formats!A:A,0),2),1)
+(100-IFERROR(INDEX(Matériaux!A:B,MATCH(AC3,Matériaux!A:A,0),2),100))*IFERROR(INDEX(Formats!A:B,MATCH(AB3,Formats!A:A,0),2),1)
+(100-IFERROR(INDEX(Matériaux!A:B,MATCH(AD3,Matériaux!A:A,0),2),100))*IFERROR(INDEX(Formats!A:B,MATCH(AE3,Formats!A:A,0),2),1)
))/10-10,0),-15),"")</f>
        <v>-2</v>
      </c>
      <c r="AN3" s="4" t="str">
        <f>IF(OR(
IFERROR(IF(AND(INDEX(Matériaux!A:C,MATCH(AA3,Matériaux!A:A,0),3)="X",INDEX(Formats!A:B,MATCH(Z3,Formats!A:A,0),2)&gt;=1),1,0),0),
IFERROR(IF(AND(INDEX(Matériaux!A:C,MATCH(AC3,Matériaux!A:A,0),3)="X",INDEX(Formats!A:B,MATCH(AB3,Formats!A:A,0),2)&gt;=1),1,0),0),
IFERROR(IF(AND(INDEX(Matériaux!A:C,MATCH(AE3,Matériaux!A:A,0),3)="X",INDEX(Formats!A:B,MATCH(AD3,Formats!A:A,0),2)&gt;=1),1,0),0)
),"X","")</f>
        <v/>
      </c>
      <c r="AO3" s="4">
        <f t="shared" ref="AO3:AO49" si="1">IF(NOT(ISBLANK(D3)),IF(AF3="Oui",IF(AND(NOT(F3="RSPO (IP ou SG)"),NOT(G3="RSPO (IP ou SG)")),-10,0),0),"")</f>
        <v>0</v>
      </c>
      <c r="AP3" s="4">
        <f t="shared" ref="AP3:AP49" si="2">IF(NOT(ISBLANK(D3)),MIN(IF(AG3="Oui",19,IF(AN3="X",79,100)),AI3+MIN(SUM(AJ3:AO3),25)),"")</f>
        <v>96</v>
      </c>
    </row>
    <row r="4" spans="1:42" ht="50" customHeight="1" x14ac:dyDescent="0.2">
      <c r="A4" s="25" t="s">
        <v>2808</v>
      </c>
      <c r="B4" s="26" t="s">
        <v>2809</v>
      </c>
      <c r="C4" s="26" t="s">
        <v>2810</v>
      </c>
      <c r="D4" s="26" t="s">
        <v>2985</v>
      </c>
      <c r="E4" s="26"/>
      <c r="F4" s="26"/>
      <c r="G4" s="26"/>
      <c r="H4" s="26" t="s">
        <v>2811</v>
      </c>
      <c r="I4" s="26" t="s">
        <v>240</v>
      </c>
      <c r="J4" s="27">
        <v>0.37</v>
      </c>
      <c r="K4" s="26"/>
      <c r="L4" s="26"/>
      <c r="M4" s="27"/>
      <c r="N4" s="26"/>
      <c r="O4" s="26"/>
      <c r="P4" s="27"/>
      <c r="Q4" s="26"/>
      <c r="R4" s="26"/>
      <c r="S4" s="27"/>
      <c r="T4" s="26"/>
      <c r="U4" s="26"/>
      <c r="V4" s="27"/>
      <c r="W4" s="26"/>
      <c r="X4" s="26"/>
      <c r="Y4" s="27"/>
      <c r="Z4" s="26" t="s">
        <v>301</v>
      </c>
      <c r="AA4" s="26" t="s">
        <v>32</v>
      </c>
      <c r="AB4" s="26" t="s">
        <v>309</v>
      </c>
      <c r="AC4" s="26" t="s">
        <v>337</v>
      </c>
      <c r="AD4" s="26"/>
      <c r="AE4" s="26"/>
      <c r="AF4" s="26"/>
      <c r="AG4" s="36" t="str" cm="1">
        <f t="array" ref="AG4">IF(COUNTIF(Poissons!A:A,A4)&gt;0,IFERROR(INDEX(Poissons!A:H,MATCH(1,(A4=Poissons!A:A)*("Oui"=Poissons!H:H),0),8),
IFERROR(INDEX(Poissons!A:H,MATCH(1,(A4=Poissons!A:A)*("Non"=Poissons!H:H),0),8),"")),"")</f>
        <v/>
      </c>
      <c r="AH4" s="24" t="str">
        <f t="shared" si="0"/>
        <v>B</v>
      </c>
      <c r="AI4" s="4">
        <f>IF(NOT(ISBLANK(D4)),
ROUND(MAX(0,MIN(100,
IF(E4="Oui",
-36*LN(INDEX(Agribalyse!A:B,MATCH(D4,Agribalyse!A:A,0),2)*100+1)+150,
100-20*LN(10*INDEX(Agribalyse!A:B,MATCH(D4,Agribalyse!A:A,0),2)+1)/LN(2+1/(100*INDEX(Agribalyse!A:B,MATCH(D4,Agribalyse!A:A,0),2)^4))
))),0),"")</f>
        <v>99</v>
      </c>
      <c r="AJ4" s="4">
        <f>IF(NOT(ISBLANK(D4)),MIN(
IF(
OR(AND(F4="ASC",G4="MSC"),AND(G4="ASC",F4="MSC")),Labels!B13,
IFERROR(INDEX(Labels!A:B,MATCH(F4,Labels!A:A,0),2),0)+IFERROR(INDEX(Labels!A:B,MATCH(G4,Labels!A:A,0),2),0)),
20),"")</f>
        <v>0</v>
      </c>
      <c r="AK4" s="4">
        <f>IF(NOT(ISBLANK(D4)),
ROUND(((
IFERROR(INDEX(Pays!A:B,MATCH(I4,Pays!A:A,0),2),0)*J4
+IFERROR(INDEX(Pays!A:B,MATCH(L4,Pays!A:A,0),2),0)*M4
+IFERROR(INDEX(Pays!A:B,MATCH(O4,Pays!A:A,0),2),0)*P4
+IFERROR(INDEX(Pays!A:B,MATCH(R4,Pays!A:A,0),2),0)*S4
+IFERROR(INDEX(Pays!A:B,MATCH(U4,Pays!A:A,0),2),0)*V4
+IFERROR(INDEX(Pays!A:B,MATCH(X4,Pays!A:A,0),2),0)*Y4
)/100)*15,0),"")</f>
        <v>4</v>
      </c>
      <c r="AL4" s="4">
        <f>IF(NOT(ISBLANK(D4)),ROUND(((
IFERROR(INDEX(Pays!A:C,MATCH(I4,Pays!A:A,0),3),0)*J4
+IFERROR(INDEX(Pays!A:C,MATCH(L4,Pays!A:A,0),3),0)*M4
+IFERROR(INDEX(Pays!A:C,MATCH(O4,Pays!A:A,0),3),0)*P4
+IFERROR(INDEX(Pays!A:C,MATCH(R4,Pays!A:A,0),3),0)*S4
+IFERROR(INDEX(Pays!A:C,MATCH(U4,Pays!A:A,0),3),0)*V4
+IFERROR(INDEX(Pays!A:C,MATCH(X4,Pays!A:A,0),3),0)*Y4
)/100)*10-5,0),"")</f>
        <v>-1</v>
      </c>
      <c r="AM4" s="4">
        <f>IF(NOT(ISBLANK(D4)),MAX(ROUND((
100-(
(100-IFERROR(INDEX(Matériaux!A:B,MATCH(AA4,Matériaux!A:A,0),2),100))*IFERROR(INDEX(Formats!A:B,MATCH(Z4,Formats!A:A,0),2),1)
+(100-IFERROR(INDEX(Matériaux!A:B,MATCH(AC4,Matériaux!A:A,0),2),100))*IFERROR(INDEX(Formats!A:B,MATCH(AB4,Formats!A:A,0),2),1)
+(100-IFERROR(INDEX(Matériaux!A:B,MATCH(AD4,Matériaux!A:A,0),2),100))*IFERROR(INDEX(Formats!A:B,MATCH(AE4,Formats!A:A,0),2),1)
))/10-10,0),-15),"")</f>
        <v>-11</v>
      </c>
      <c r="AN4" s="4" t="str">
        <f>IF(OR(
IFERROR(IF(AND(INDEX(Matériaux!A:C,MATCH(AA4,Matériaux!A:A,0),3)="X",INDEX(Formats!A:B,MATCH(Z4,Formats!A:A,0),2)&gt;=1),1,0),0),
IFERROR(IF(AND(INDEX(Matériaux!A:C,MATCH(AC4,Matériaux!A:A,0),3)="X",INDEX(Formats!A:B,MATCH(AB4,Formats!A:A,0),2)&gt;=1),1,0),0),
IFERROR(IF(AND(INDEX(Matériaux!A:C,MATCH(AE4,Matériaux!A:A,0),3)="X",INDEX(Formats!A:B,MATCH(AD4,Formats!A:A,0),2)&gt;=1),1,0),0)
),"X","")</f>
        <v>X</v>
      </c>
      <c r="AO4" s="4">
        <f t="shared" si="1"/>
        <v>0</v>
      </c>
      <c r="AP4" s="4">
        <f t="shared" si="2"/>
        <v>79</v>
      </c>
    </row>
    <row r="5" spans="1:42" ht="51" x14ac:dyDescent="0.2">
      <c r="A5" s="25" t="s">
        <v>2962</v>
      </c>
      <c r="B5" s="26" t="s">
        <v>2963</v>
      </c>
      <c r="C5" s="26" t="s">
        <v>2964</v>
      </c>
      <c r="D5" s="26" t="s">
        <v>347</v>
      </c>
      <c r="E5" s="26"/>
      <c r="F5" s="26" t="s">
        <v>47</v>
      </c>
      <c r="G5" s="26"/>
      <c r="H5" s="26" t="s">
        <v>2965</v>
      </c>
      <c r="I5" s="26" t="s">
        <v>2930</v>
      </c>
      <c r="J5" s="27">
        <v>1</v>
      </c>
      <c r="K5" s="26"/>
      <c r="L5" s="26"/>
      <c r="M5" s="27"/>
      <c r="N5" s="26"/>
      <c r="O5" s="26"/>
      <c r="P5" s="27"/>
      <c r="Q5" s="26"/>
      <c r="R5" s="26"/>
      <c r="S5" s="27"/>
      <c r="T5" s="26"/>
      <c r="U5" s="26"/>
      <c r="V5" s="27"/>
      <c r="W5" s="26"/>
      <c r="X5" s="26"/>
      <c r="Y5" s="27"/>
      <c r="Z5" s="26" t="s">
        <v>305</v>
      </c>
      <c r="AA5" s="26" t="s">
        <v>329</v>
      </c>
      <c r="AB5" s="26"/>
      <c r="AC5" s="26"/>
      <c r="AD5" s="26"/>
      <c r="AE5" s="26"/>
      <c r="AF5" s="26"/>
      <c r="AG5" s="36" t="str" cm="1">
        <f t="array" ref="AG5">IF(COUNTIF(Poissons!A:A,A5)&gt;0,IFERROR(INDEX(Poissons!A:H,MATCH(1,(A5=Poissons!A:A)*("Oui"=Poissons!H:H),0),8),
IFERROR(INDEX(Poissons!A:H,MATCH(1,(A5=Poissons!A:A)*("Non"=Poissons!H:H),0),8),"")),"")</f>
        <v>Non</v>
      </c>
      <c r="AH5" s="24" t="str">
        <f t="shared" si="0"/>
        <v>A</v>
      </c>
      <c r="AI5" s="4">
        <f>IF(NOT(ISBLANK(D5)),
ROUND(MAX(0,MIN(100,
IF(E5="Oui",
-36*LN(INDEX(Agribalyse!A:B,MATCH(D5,Agribalyse!A:A,0),2)*100+1)+150,
100-20*LN(10*INDEX(Agribalyse!A:B,MATCH(D5,Agribalyse!A:A,0),2)+1)/LN(2+1/(100*INDEX(Agribalyse!A:B,MATCH(D5,Agribalyse!A:A,0),2)^4))
))),0),"")</f>
        <v>92</v>
      </c>
      <c r="AJ5" s="4">
        <f>IF(NOT(ISBLANK(D5)),MIN(
IF(
OR(AND(F5="ASC",G5="MSC"),AND(G5="ASC",F5="MSC")),Labels!B14,
IFERROR(INDEX(Labels!A:B,MATCH(F5,Labels!A:A,0),2),0)+IFERROR(INDEX(Labels!A:B,MATCH(G5,Labels!A:A,0),2),0)),
20),"")</f>
        <v>10</v>
      </c>
      <c r="AK5" s="4">
        <f>IF(NOT(ISBLANK(D5)),
ROUND(((
IFERROR(INDEX(Pays!A:B,MATCH(I5,Pays!A:A,0),2),0)*J5
+IFERROR(INDEX(Pays!A:B,MATCH(L5,Pays!A:A,0),2),0)*M5
+IFERROR(INDEX(Pays!A:B,MATCH(O5,Pays!A:A,0),2),0)*P5
+IFERROR(INDEX(Pays!A:B,MATCH(R5,Pays!A:A,0),2),0)*S5
+IFERROR(INDEX(Pays!A:B,MATCH(U5,Pays!A:A,0),2),0)*V5
+IFERROR(INDEX(Pays!A:B,MATCH(X5,Pays!A:A,0),2),0)*Y5
)/100)*15,0),"")</f>
        <v>10</v>
      </c>
      <c r="AL5" s="4">
        <f>IF(NOT(ISBLANK(D5)),ROUND(((
IFERROR(INDEX(Pays!A:C,MATCH(I5,Pays!A:A,0),3),0)*J5
+IFERROR(INDEX(Pays!A:C,MATCH(L5,Pays!A:A,0),3),0)*M5
+IFERROR(INDEX(Pays!A:C,MATCH(O5,Pays!A:A,0),3),0)*P5
+IFERROR(INDEX(Pays!A:C,MATCH(R5,Pays!A:A,0),3),0)*S5
+IFERROR(INDEX(Pays!A:C,MATCH(U5,Pays!A:A,0),3),0)*V5
+IFERROR(INDEX(Pays!A:C,MATCH(X5,Pays!A:A,0),3),0)*Y5
)/100)*10-5,0),"")</f>
        <v>0</v>
      </c>
      <c r="AM5" s="4">
        <f>IF(NOT(ISBLANK(D5)),MAX(ROUND((
100-(
(100-IFERROR(INDEX(Matériaux!A:B,MATCH(AA5,Matériaux!A:A,0),2),100))*IFERROR(INDEX(Formats!A:B,MATCH(Z5,Formats!A:A,0),2),1)
+(100-IFERROR(INDEX(Matériaux!A:B,MATCH(AC5,Matériaux!A:A,0),2),100))*IFERROR(INDEX(Formats!A:B,MATCH(AB5,Formats!A:A,0),2),1)
+(100-IFERROR(INDEX(Matériaux!A:B,MATCH(AD5,Matériaux!A:A,0),2),100))*IFERROR(INDEX(Formats!A:B,MATCH(AE5,Formats!A:A,0),2),1)
))/10-10,0),-15),"")</f>
        <v>-3</v>
      </c>
      <c r="AN5" s="4" t="str">
        <f>IF(OR(
IFERROR(IF(AND(INDEX(Matériaux!A:C,MATCH(AA5,Matériaux!A:A,0),3)="X",INDEX(Formats!A:B,MATCH(Z5,Formats!A:A,0),2)&gt;=1),1,0),0),
IFERROR(IF(AND(INDEX(Matériaux!A:C,MATCH(AC5,Matériaux!A:A,0),3)="X",INDEX(Formats!A:B,MATCH(AB5,Formats!A:A,0),2)&gt;=1),1,0),0),
IFERROR(IF(AND(INDEX(Matériaux!A:C,MATCH(AE5,Matériaux!A:A,0),3)="X",INDEX(Formats!A:B,MATCH(AD5,Formats!A:A,0),2)&gt;=1),1,0),0)
),"X","")</f>
        <v/>
      </c>
      <c r="AO5" s="4">
        <f t="shared" si="1"/>
        <v>0</v>
      </c>
      <c r="AP5" s="4">
        <f t="shared" si="2"/>
        <v>100</v>
      </c>
    </row>
    <row r="6" spans="1:42" ht="17" x14ac:dyDescent="0.2">
      <c r="A6" s="25"/>
      <c r="B6" s="26"/>
      <c r="C6" s="26"/>
      <c r="D6" s="26"/>
      <c r="E6" s="26"/>
      <c r="F6" s="26"/>
      <c r="G6" s="26"/>
      <c r="H6" s="26"/>
      <c r="I6" s="26"/>
      <c r="J6" s="27"/>
      <c r="K6" s="26"/>
      <c r="L6" s="26"/>
      <c r="M6" s="27"/>
      <c r="N6" s="26"/>
      <c r="O6" s="26"/>
      <c r="P6" s="27"/>
      <c r="Q6" s="26"/>
      <c r="R6" s="26"/>
      <c r="S6" s="27"/>
      <c r="T6" s="26"/>
      <c r="U6" s="26"/>
      <c r="V6" s="27"/>
      <c r="W6" s="26"/>
      <c r="X6" s="26"/>
      <c r="Y6" s="27"/>
      <c r="Z6" s="26"/>
      <c r="AA6" s="26"/>
      <c r="AB6" s="26"/>
      <c r="AC6" s="26"/>
      <c r="AD6" s="26"/>
      <c r="AE6" s="26"/>
      <c r="AF6" s="26"/>
      <c r="AG6" s="36" t="str" cm="1">
        <f t="array" ref="AG6">IF(COUNTIF(Poissons!A:A,A6)&gt;0,IFERROR(INDEX(Poissons!A:H,MATCH(1,(A6=Poissons!A:A)*("Oui"=Poissons!H:H),0),8),
IFERROR(INDEX(Poissons!A:H,MATCH(1,(A6=Poissons!A:A)*("Non"=Poissons!H:H),0),8),"")),"")</f>
        <v/>
      </c>
      <c r="AH6" s="24" t="str">
        <f t="shared" si="0"/>
        <v/>
      </c>
      <c r="AI6" s="4" t="str">
        <f>IF(NOT(ISBLANK(D6)),
ROUND(MAX(0,MIN(100,
IF(E6="Oui",
-36*LN(INDEX(Agribalyse!A:B,MATCH(D6,Agribalyse!A:A,0),2)*100+1)+150,
100-20*LN(10*INDEX(Agribalyse!A:B,MATCH(D6,Agribalyse!A:A,0),2)+1)/LN(2+1/(100*INDEX(Agribalyse!A:B,MATCH(D6,Agribalyse!A:A,0),2)^4))
))),0),"")</f>
        <v/>
      </c>
      <c r="AJ6" s="4" t="str">
        <f>IF(NOT(ISBLANK(D6)),MIN(
IF(
OR(AND(F6="ASC",G6="MSC"),AND(G6="ASC",F6="MSC")),Labels!B15,
IFERROR(INDEX(Labels!A:B,MATCH(F6,Labels!A:A,0),2),0)+IFERROR(INDEX(Labels!A:B,MATCH(G6,Labels!A:A,0),2),0)),
20),"")</f>
        <v/>
      </c>
      <c r="AK6" s="4" t="str">
        <f>IF(NOT(ISBLANK(D6)),
ROUND(((
IFERROR(INDEX(Pays!A:B,MATCH(I6,Pays!A:A,0),2),0)*J6
+IFERROR(INDEX(Pays!A:B,MATCH(L6,Pays!A:A,0),2),0)*M6
+IFERROR(INDEX(Pays!A:B,MATCH(O6,Pays!A:A,0),2),0)*P6
+IFERROR(INDEX(Pays!A:B,MATCH(R6,Pays!A:A,0),2),0)*S6
+IFERROR(INDEX(Pays!A:B,MATCH(U6,Pays!A:A,0),2),0)*V6
+IFERROR(INDEX(Pays!A:B,MATCH(X6,Pays!A:A,0),2),0)*Y6
)/100)*15,0),"")</f>
        <v/>
      </c>
      <c r="AL6" s="4" t="str">
        <f>IF(NOT(ISBLANK(D6)),ROUND(((
IFERROR(INDEX(Pays!A:C,MATCH(I6,Pays!A:A,0),3),0)*J6
+IFERROR(INDEX(Pays!A:C,MATCH(L6,Pays!A:A,0),3),0)*M6
+IFERROR(INDEX(Pays!A:C,MATCH(O6,Pays!A:A,0),3),0)*P6
+IFERROR(INDEX(Pays!A:C,MATCH(R6,Pays!A:A,0),3),0)*S6
+IFERROR(INDEX(Pays!A:C,MATCH(U6,Pays!A:A,0),3),0)*V6
+IFERROR(INDEX(Pays!A:C,MATCH(X6,Pays!A:A,0),3),0)*Y6
)/100)*10-5,0),"")</f>
        <v/>
      </c>
      <c r="AM6" s="4" t="str">
        <f>IF(NOT(ISBLANK(D6)),MAX(ROUND((
100-(
(100-IFERROR(INDEX(Matériaux!A:B,MATCH(AA6,Matériaux!A:A,0),2),100))*IFERROR(INDEX(Formats!A:B,MATCH(Z6,Formats!A:A,0),2),1)
+(100-IFERROR(INDEX(Matériaux!A:B,MATCH(AC6,Matériaux!A:A,0),2),100))*IFERROR(INDEX(Formats!A:B,MATCH(AB6,Formats!A:A,0),2),1)
+(100-IFERROR(INDEX(Matériaux!A:B,MATCH(AD6,Matériaux!A:A,0),2),100))*IFERROR(INDEX(Formats!A:B,MATCH(AE6,Formats!A:A,0),2),1)
))/10-10,0),-15),"")</f>
        <v/>
      </c>
      <c r="AN6" s="4" t="str">
        <f>IF(OR(
IFERROR(IF(AND(INDEX(Matériaux!A:C,MATCH(AA6,Matériaux!A:A,0),3)="X",INDEX(Formats!A:B,MATCH(Z6,Formats!A:A,0),2)&gt;=1),1,0),0),
IFERROR(IF(AND(INDEX(Matériaux!A:C,MATCH(AC6,Matériaux!A:A,0),3)="X",INDEX(Formats!A:B,MATCH(AB6,Formats!A:A,0),2)&gt;=1),1,0),0),
IFERROR(IF(AND(INDEX(Matériaux!A:C,MATCH(AE6,Matériaux!A:A,0),3)="X",INDEX(Formats!A:B,MATCH(AD6,Formats!A:A,0),2)&gt;=1),1,0),0)
),"X","")</f>
        <v/>
      </c>
      <c r="AO6" s="4" t="str">
        <f t="shared" si="1"/>
        <v/>
      </c>
      <c r="AP6" s="4" t="str">
        <f t="shared" si="2"/>
        <v/>
      </c>
    </row>
    <row r="7" spans="1:42" ht="17" x14ac:dyDescent="0.2">
      <c r="A7" s="25"/>
      <c r="B7" s="26"/>
      <c r="C7" s="26"/>
      <c r="D7" s="26"/>
      <c r="E7" s="26"/>
      <c r="F7" s="26"/>
      <c r="G7" s="26"/>
      <c r="H7" s="26"/>
      <c r="I7" s="26"/>
      <c r="J7" s="27"/>
      <c r="K7" s="26"/>
      <c r="L7" s="26"/>
      <c r="M7" s="27"/>
      <c r="N7" s="26"/>
      <c r="O7" s="26"/>
      <c r="P7" s="27"/>
      <c r="Q7" s="26"/>
      <c r="R7" s="26"/>
      <c r="S7" s="27"/>
      <c r="T7" s="26"/>
      <c r="U7" s="26"/>
      <c r="V7" s="27"/>
      <c r="W7" s="26"/>
      <c r="X7" s="26"/>
      <c r="Y7" s="27"/>
      <c r="Z7" s="26"/>
      <c r="AA7" s="26"/>
      <c r="AB7" s="26"/>
      <c r="AC7" s="26"/>
      <c r="AD7" s="26"/>
      <c r="AE7" s="26"/>
      <c r="AF7" s="26"/>
      <c r="AG7" s="36" t="str" cm="1">
        <f t="array" ref="AG7">IF(COUNTIF(Poissons!A:A,A7)&gt;0,IFERROR(INDEX(Poissons!A:H,MATCH(1,(A7=Poissons!A:A)*("Oui"=Poissons!H:H),0),8),
IFERROR(INDEX(Poissons!A:H,MATCH(1,(A7=Poissons!A:A)*("Non"=Poissons!H:H),0),8),"")),"")</f>
        <v/>
      </c>
      <c r="AH7" s="24" t="str">
        <f t="shared" si="0"/>
        <v/>
      </c>
      <c r="AI7" s="4" t="str">
        <f>IF(NOT(ISBLANK(D7)),
ROUND(MAX(0,MIN(100,
IF(E7="Oui",
-36*LN(INDEX(Agribalyse!A:B,MATCH(D7,Agribalyse!A:A,0),2)*100+1)+150,
100-20*LN(10*INDEX(Agribalyse!A:B,MATCH(D7,Agribalyse!A:A,0),2)+1)/LN(2+1/(100*INDEX(Agribalyse!A:B,MATCH(D7,Agribalyse!A:A,0),2)^4))
))),0),"")</f>
        <v/>
      </c>
      <c r="AJ7" s="4" t="str">
        <f>IF(NOT(ISBLANK(D7)),MIN(
IF(
OR(AND(F7="ASC",G7="MSC"),AND(G7="ASC",F7="MSC")),Labels!B16,
IFERROR(INDEX(Labels!A:B,MATCH(F7,Labels!A:A,0),2),0)+IFERROR(INDEX(Labels!A:B,MATCH(G7,Labels!A:A,0),2),0)),
20),"")</f>
        <v/>
      </c>
      <c r="AK7" s="4" t="str">
        <f>IF(NOT(ISBLANK(D7)),
ROUND(((
IFERROR(INDEX(Pays!A:B,MATCH(I7,Pays!A:A,0),2),0)*J7
+IFERROR(INDEX(Pays!A:B,MATCH(L7,Pays!A:A,0),2),0)*M7
+IFERROR(INDEX(Pays!A:B,MATCH(O7,Pays!A:A,0),2),0)*P7
+IFERROR(INDEX(Pays!A:B,MATCH(R7,Pays!A:A,0),2),0)*S7
+IFERROR(INDEX(Pays!A:B,MATCH(U7,Pays!A:A,0),2),0)*V7
+IFERROR(INDEX(Pays!A:B,MATCH(X7,Pays!A:A,0),2),0)*Y7
)/100)*15,0),"")</f>
        <v/>
      </c>
      <c r="AL7" s="4" t="str">
        <f>IF(NOT(ISBLANK(D7)),ROUND(((
IFERROR(INDEX(Pays!A:C,MATCH(I7,Pays!A:A,0),3),0)*J7
+IFERROR(INDEX(Pays!A:C,MATCH(L7,Pays!A:A,0),3),0)*M7
+IFERROR(INDEX(Pays!A:C,MATCH(O7,Pays!A:A,0),3),0)*P7
+IFERROR(INDEX(Pays!A:C,MATCH(R7,Pays!A:A,0),3),0)*S7
+IFERROR(INDEX(Pays!A:C,MATCH(U7,Pays!A:A,0),3),0)*V7
+IFERROR(INDEX(Pays!A:C,MATCH(X7,Pays!A:A,0),3),0)*Y7
)/100)*10-5,0),"")</f>
        <v/>
      </c>
      <c r="AM7" s="4" t="str">
        <f>IF(NOT(ISBLANK(D7)),MAX(ROUND((
100-(
(100-IFERROR(INDEX(Matériaux!A:B,MATCH(AA7,Matériaux!A:A,0),2),100))*IFERROR(INDEX(Formats!A:B,MATCH(Z7,Formats!A:A,0),2),1)
+(100-IFERROR(INDEX(Matériaux!A:B,MATCH(AC7,Matériaux!A:A,0),2),100))*IFERROR(INDEX(Formats!A:B,MATCH(AB7,Formats!A:A,0),2),1)
+(100-IFERROR(INDEX(Matériaux!A:B,MATCH(AD7,Matériaux!A:A,0),2),100))*IFERROR(INDEX(Formats!A:B,MATCH(AE7,Formats!A:A,0),2),1)
))/10-10,0),-15),"")</f>
        <v/>
      </c>
      <c r="AN7" s="4" t="str">
        <f>IF(OR(
IFERROR(IF(AND(INDEX(Matériaux!A:C,MATCH(AA7,Matériaux!A:A,0),3)="X",INDEX(Formats!A:B,MATCH(Z7,Formats!A:A,0),2)&gt;=1),1,0),0),
IFERROR(IF(AND(INDEX(Matériaux!A:C,MATCH(AC7,Matériaux!A:A,0),3)="X",INDEX(Formats!A:B,MATCH(AB7,Formats!A:A,0),2)&gt;=1),1,0),0),
IFERROR(IF(AND(INDEX(Matériaux!A:C,MATCH(AE7,Matériaux!A:A,0),3)="X",INDEX(Formats!A:B,MATCH(AD7,Formats!A:A,0),2)&gt;=1),1,0),0)
),"X","")</f>
        <v/>
      </c>
      <c r="AO7" s="4" t="str">
        <f t="shared" si="1"/>
        <v/>
      </c>
      <c r="AP7" s="4" t="str">
        <f t="shared" si="2"/>
        <v/>
      </c>
    </row>
    <row r="8" spans="1:42" ht="17" x14ac:dyDescent="0.2">
      <c r="A8" s="25"/>
      <c r="B8" s="26"/>
      <c r="C8" s="26"/>
      <c r="D8" s="26"/>
      <c r="E8" s="26"/>
      <c r="F8" s="26"/>
      <c r="G8" s="26"/>
      <c r="H8" s="26"/>
      <c r="I8" s="26"/>
      <c r="J8" s="27"/>
      <c r="K8" s="26"/>
      <c r="L8" s="26"/>
      <c r="M8" s="27"/>
      <c r="N8" s="26"/>
      <c r="O8" s="26"/>
      <c r="P8" s="27"/>
      <c r="Q8" s="26"/>
      <c r="R8" s="26"/>
      <c r="S8" s="27"/>
      <c r="T8" s="26"/>
      <c r="U8" s="26"/>
      <c r="V8" s="27"/>
      <c r="W8" s="26"/>
      <c r="X8" s="26"/>
      <c r="Y8" s="27"/>
      <c r="Z8" s="26"/>
      <c r="AA8" s="26"/>
      <c r="AB8" s="26"/>
      <c r="AC8" s="26"/>
      <c r="AD8" s="26"/>
      <c r="AE8" s="26"/>
      <c r="AF8" s="26"/>
      <c r="AG8" s="36" t="str" cm="1">
        <f t="array" ref="AG8">IF(COUNTIF(Poissons!A:A,A8)&gt;0,IFERROR(INDEX(Poissons!A:H,MATCH(1,(A8=Poissons!A:A)*("Oui"=Poissons!H:H),0),8),
IFERROR(INDEX(Poissons!A:H,MATCH(1,(A8=Poissons!A:A)*("Non"=Poissons!H:H),0),8),"")),"")</f>
        <v/>
      </c>
      <c r="AH8" s="24" t="str">
        <f t="shared" si="0"/>
        <v/>
      </c>
      <c r="AI8" s="4" t="str">
        <f>IF(NOT(ISBLANK(D8)),
ROUND(MAX(0,MIN(100,
IF(E8="Oui",
-36*LN(INDEX(Agribalyse!A:B,MATCH(D8,Agribalyse!A:A,0),2)*100+1)+150,
100-20*LN(10*INDEX(Agribalyse!A:B,MATCH(D8,Agribalyse!A:A,0),2)+1)/LN(2+1/(100*INDEX(Agribalyse!A:B,MATCH(D8,Agribalyse!A:A,0),2)^4))
))),0),"")</f>
        <v/>
      </c>
      <c r="AJ8" s="4" t="str">
        <f>IF(NOT(ISBLANK(D8)),MIN(
IF(
OR(AND(F8="ASC",G8="MSC"),AND(G8="ASC",F8="MSC")),Labels!B17,
IFERROR(INDEX(Labels!A:B,MATCH(F8,Labels!A:A,0),2),0)+IFERROR(INDEX(Labels!A:B,MATCH(G8,Labels!A:A,0),2),0)),
20),"")</f>
        <v/>
      </c>
      <c r="AK8" s="4" t="str">
        <f>IF(NOT(ISBLANK(D8)),
ROUND(((
IFERROR(INDEX(Pays!A:B,MATCH(I8,Pays!A:A,0),2),0)*J8
+IFERROR(INDEX(Pays!A:B,MATCH(L8,Pays!A:A,0),2),0)*M8
+IFERROR(INDEX(Pays!A:B,MATCH(O8,Pays!A:A,0),2),0)*P8
+IFERROR(INDEX(Pays!A:B,MATCH(R8,Pays!A:A,0),2),0)*S8
+IFERROR(INDEX(Pays!A:B,MATCH(U8,Pays!A:A,0),2),0)*V8
+IFERROR(INDEX(Pays!A:B,MATCH(X8,Pays!A:A,0),2),0)*Y8
)/100)*15,0),"")</f>
        <v/>
      </c>
      <c r="AL8" s="4" t="str">
        <f>IF(NOT(ISBLANK(D8)),ROUND(((
IFERROR(INDEX(Pays!A:C,MATCH(I8,Pays!A:A,0),3),0)*J8
+IFERROR(INDEX(Pays!A:C,MATCH(L8,Pays!A:A,0),3),0)*M8
+IFERROR(INDEX(Pays!A:C,MATCH(O8,Pays!A:A,0),3),0)*P8
+IFERROR(INDEX(Pays!A:C,MATCH(R8,Pays!A:A,0),3),0)*S8
+IFERROR(INDEX(Pays!A:C,MATCH(U8,Pays!A:A,0),3),0)*V8
+IFERROR(INDEX(Pays!A:C,MATCH(X8,Pays!A:A,0),3),0)*Y8
)/100)*10-5,0),"")</f>
        <v/>
      </c>
      <c r="AM8" s="4" t="str">
        <f>IF(NOT(ISBLANK(D8)),MAX(ROUND((
100-(
(100-IFERROR(INDEX(Matériaux!A:B,MATCH(AA8,Matériaux!A:A,0),2),100))*IFERROR(INDEX(Formats!A:B,MATCH(Z8,Formats!A:A,0),2),1)
+(100-IFERROR(INDEX(Matériaux!A:B,MATCH(AC8,Matériaux!A:A,0),2),100))*IFERROR(INDEX(Formats!A:B,MATCH(AB8,Formats!A:A,0),2),1)
+(100-IFERROR(INDEX(Matériaux!A:B,MATCH(AD8,Matériaux!A:A,0),2),100))*IFERROR(INDEX(Formats!A:B,MATCH(AE8,Formats!A:A,0),2),1)
))/10-10,0),-15),"")</f>
        <v/>
      </c>
      <c r="AN8" s="4" t="str">
        <f>IF(OR(
IFERROR(IF(AND(INDEX(Matériaux!A:C,MATCH(AA8,Matériaux!A:A,0),3)="X",INDEX(Formats!A:B,MATCH(Z8,Formats!A:A,0),2)&gt;=1),1,0),0),
IFERROR(IF(AND(INDEX(Matériaux!A:C,MATCH(AC8,Matériaux!A:A,0),3)="X",INDEX(Formats!A:B,MATCH(AB8,Formats!A:A,0),2)&gt;=1),1,0),0),
IFERROR(IF(AND(INDEX(Matériaux!A:C,MATCH(AE8,Matériaux!A:A,0),3)="X",INDEX(Formats!A:B,MATCH(AD8,Formats!A:A,0),2)&gt;=1),1,0),0)
),"X","")</f>
        <v/>
      </c>
      <c r="AO8" s="4" t="str">
        <f t="shared" si="1"/>
        <v/>
      </c>
      <c r="AP8" s="4" t="str">
        <f t="shared" si="2"/>
        <v/>
      </c>
    </row>
    <row r="9" spans="1:42" ht="17" x14ac:dyDescent="0.2">
      <c r="A9" s="25"/>
      <c r="B9" s="26"/>
      <c r="C9" s="26"/>
      <c r="D9" s="26"/>
      <c r="E9" s="26"/>
      <c r="F9" s="26"/>
      <c r="G9" s="26"/>
      <c r="H9" s="26"/>
      <c r="I9" s="26"/>
      <c r="J9" s="27"/>
      <c r="K9" s="26"/>
      <c r="L9" s="26"/>
      <c r="M9" s="27"/>
      <c r="N9" s="26"/>
      <c r="O9" s="26"/>
      <c r="P9" s="27"/>
      <c r="Q9" s="26"/>
      <c r="R9" s="26"/>
      <c r="S9" s="27"/>
      <c r="T9" s="26"/>
      <c r="U9" s="26"/>
      <c r="V9" s="27"/>
      <c r="W9" s="26"/>
      <c r="X9" s="26"/>
      <c r="Y9" s="27"/>
      <c r="Z9" s="26"/>
      <c r="AA9" s="26"/>
      <c r="AB9" s="26"/>
      <c r="AC9" s="26"/>
      <c r="AD9" s="26"/>
      <c r="AE9" s="26"/>
      <c r="AF9" s="26"/>
      <c r="AG9" s="36" t="str" cm="1">
        <f t="array" ref="AG9">IF(COUNTIF(Poissons!A:A,A9)&gt;0,IFERROR(INDEX(Poissons!A:H,MATCH(1,(A9=Poissons!A:A)*("Oui"=Poissons!H:H),0),8),
IFERROR(INDEX(Poissons!A:H,MATCH(1,(A9=Poissons!A:A)*("Non"=Poissons!H:H),0),8),"")),"")</f>
        <v/>
      </c>
      <c r="AH9" s="24" t="str">
        <f t="shared" si="0"/>
        <v/>
      </c>
      <c r="AI9" s="4" t="str">
        <f>IF(NOT(ISBLANK(D9)),
ROUND(MAX(0,MIN(100,
IF(E9="Oui",
-36*LN(INDEX(Agribalyse!A:B,MATCH(D9,Agribalyse!A:A,0),2)*100+1)+150,
100-20*LN(10*INDEX(Agribalyse!A:B,MATCH(D9,Agribalyse!A:A,0),2)+1)/LN(2+1/(100*INDEX(Agribalyse!A:B,MATCH(D9,Agribalyse!A:A,0),2)^4))
))),0),"")</f>
        <v/>
      </c>
      <c r="AJ9" s="4" t="str">
        <f>IF(NOT(ISBLANK(D9)),MIN(
IF(
OR(AND(F9="ASC",G9="MSC"),AND(G9="ASC",F9="MSC")),Labels!B18,
IFERROR(INDEX(Labels!A:B,MATCH(F9,Labels!A:A,0),2),0)+IFERROR(INDEX(Labels!A:B,MATCH(G9,Labels!A:A,0),2),0)),
20),"")</f>
        <v/>
      </c>
      <c r="AK9" s="4" t="str">
        <f>IF(NOT(ISBLANK(D9)),
ROUND(((
IFERROR(INDEX(Pays!A:B,MATCH(I9,Pays!A:A,0),2),0)*J9
+IFERROR(INDEX(Pays!A:B,MATCH(L9,Pays!A:A,0),2),0)*M9
+IFERROR(INDEX(Pays!A:B,MATCH(O9,Pays!A:A,0),2),0)*P9
+IFERROR(INDEX(Pays!A:B,MATCH(R9,Pays!A:A,0),2),0)*S9
+IFERROR(INDEX(Pays!A:B,MATCH(U9,Pays!A:A,0),2),0)*V9
+IFERROR(INDEX(Pays!A:B,MATCH(X9,Pays!A:A,0),2),0)*Y9
)/100)*15,0),"")</f>
        <v/>
      </c>
      <c r="AL9" s="4" t="str">
        <f>IF(NOT(ISBLANK(D9)),ROUND(((
IFERROR(INDEX(Pays!A:C,MATCH(I9,Pays!A:A,0),3),0)*J9
+IFERROR(INDEX(Pays!A:C,MATCH(L9,Pays!A:A,0),3),0)*M9
+IFERROR(INDEX(Pays!A:C,MATCH(O9,Pays!A:A,0),3),0)*P9
+IFERROR(INDEX(Pays!A:C,MATCH(R9,Pays!A:A,0),3),0)*S9
+IFERROR(INDEX(Pays!A:C,MATCH(U9,Pays!A:A,0),3),0)*V9
+IFERROR(INDEX(Pays!A:C,MATCH(X9,Pays!A:A,0),3),0)*Y9
)/100)*10-5,0),"")</f>
        <v/>
      </c>
      <c r="AM9" s="4" t="str">
        <f>IF(NOT(ISBLANK(D9)),MAX(ROUND((
100-(
(100-IFERROR(INDEX(Matériaux!A:B,MATCH(AA9,Matériaux!A:A,0),2),100))*IFERROR(INDEX(Formats!A:B,MATCH(Z9,Formats!A:A,0),2),1)
+(100-IFERROR(INDEX(Matériaux!A:B,MATCH(AC9,Matériaux!A:A,0),2),100))*IFERROR(INDEX(Formats!A:B,MATCH(AB9,Formats!A:A,0),2),1)
+(100-IFERROR(INDEX(Matériaux!A:B,MATCH(AD9,Matériaux!A:A,0),2),100))*IFERROR(INDEX(Formats!A:B,MATCH(AE9,Formats!A:A,0),2),1)
))/10-10,0),-15),"")</f>
        <v/>
      </c>
      <c r="AN9" s="4" t="str">
        <f>IF(OR(
IFERROR(IF(AND(INDEX(Matériaux!A:C,MATCH(AA9,Matériaux!A:A,0),3)="X",INDEX(Formats!A:B,MATCH(Z9,Formats!A:A,0),2)&gt;=1),1,0),0),
IFERROR(IF(AND(INDEX(Matériaux!A:C,MATCH(AC9,Matériaux!A:A,0),3)="X",INDEX(Formats!A:B,MATCH(AB9,Formats!A:A,0),2)&gt;=1),1,0),0),
IFERROR(IF(AND(INDEX(Matériaux!A:C,MATCH(AE9,Matériaux!A:A,0),3)="X",INDEX(Formats!A:B,MATCH(AD9,Formats!A:A,0),2)&gt;=1),1,0),0)
),"X","")</f>
        <v/>
      </c>
      <c r="AO9" s="4" t="str">
        <f t="shared" si="1"/>
        <v/>
      </c>
      <c r="AP9" s="4" t="str">
        <f t="shared" si="2"/>
        <v/>
      </c>
    </row>
    <row r="10" spans="1:42" ht="17" x14ac:dyDescent="0.2">
      <c r="A10" s="25"/>
      <c r="B10" s="26"/>
      <c r="C10" s="26"/>
      <c r="D10" s="26"/>
      <c r="E10" s="26"/>
      <c r="F10" s="26"/>
      <c r="G10" s="26"/>
      <c r="H10" s="26"/>
      <c r="I10" s="26"/>
      <c r="J10" s="27"/>
      <c r="K10" s="26"/>
      <c r="L10" s="26"/>
      <c r="M10" s="27"/>
      <c r="N10" s="26"/>
      <c r="O10" s="26"/>
      <c r="P10" s="27"/>
      <c r="Q10" s="26"/>
      <c r="R10" s="26"/>
      <c r="S10" s="27"/>
      <c r="T10" s="26"/>
      <c r="U10" s="26"/>
      <c r="V10" s="27"/>
      <c r="W10" s="26"/>
      <c r="X10" s="26"/>
      <c r="Y10" s="27"/>
      <c r="Z10" s="26"/>
      <c r="AA10" s="26"/>
      <c r="AB10" s="26"/>
      <c r="AC10" s="26"/>
      <c r="AD10" s="26"/>
      <c r="AE10" s="26"/>
      <c r="AF10" s="26"/>
      <c r="AG10" s="36" t="str" cm="1">
        <f t="array" ref="AG10">IF(COUNTIF(Poissons!A:A,A10)&gt;0,IFERROR(INDEX(Poissons!A:H,MATCH(1,(A10=Poissons!A:A)*("Oui"=Poissons!H:H),0),8),
IFERROR(INDEX(Poissons!A:H,MATCH(1,(A10=Poissons!A:A)*("Non"=Poissons!H:H),0),8),"")),"")</f>
        <v/>
      </c>
      <c r="AH10" s="24" t="str">
        <f t="shared" si="0"/>
        <v/>
      </c>
      <c r="AI10" s="4" t="str">
        <f>IF(NOT(ISBLANK(D10)),
ROUND(MAX(0,MIN(100,
IF(E10="Oui",
-36*LN(INDEX(Agribalyse!A:B,MATCH(D10,Agribalyse!A:A,0),2)*100+1)+150,
100-20*LN(10*INDEX(Agribalyse!A:B,MATCH(D10,Agribalyse!A:A,0),2)+1)/LN(2+1/(100*INDEX(Agribalyse!A:B,MATCH(D10,Agribalyse!A:A,0),2)^4))
))),0),"")</f>
        <v/>
      </c>
      <c r="AJ10" s="4" t="str">
        <f>IF(NOT(ISBLANK(D10)),MIN(
IF(
OR(AND(F10="ASC",G10="MSC"),AND(G10="ASC",F10="MSC")),Labels!B19,
IFERROR(INDEX(Labels!A:B,MATCH(F10,Labels!A:A,0),2),0)+IFERROR(INDEX(Labels!A:B,MATCH(G10,Labels!A:A,0),2),0)),
20),"")</f>
        <v/>
      </c>
      <c r="AK10" s="4" t="str">
        <f>IF(NOT(ISBLANK(D10)),
ROUND(((
IFERROR(INDEX(Pays!A:B,MATCH(I10,Pays!A:A,0),2),0)*J10
+IFERROR(INDEX(Pays!A:B,MATCH(L10,Pays!A:A,0),2),0)*M10
+IFERROR(INDEX(Pays!A:B,MATCH(O10,Pays!A:A,0),2),0)*P10
+IFERROR(INDEX(Pays!A:B,MATCH(R10,Pays!A:A,0),2),0)*S10
+IFERROR(INDEX(Pays!A:B,MATCH(U10,Pays!A:A,0),2),0)*V10
+IFERROR(INDEX(Pays!A:B,MATCH(X10,Pays!A:A,0),2),0)*Y10
)/100)*15,0),"")</f>
        <v/>
      </c>
      <c r="AL10" s="4" t="str">
        <f>IF(NOT(ISBLANK(D10)),ROUND(((
IFERROR(INDEX(Pays!A:C,MATCH(I10,Pays!A:A,0),3),0)*J10
+IFERROR(INDEX(Pays!A:C,MATCH(L10,Pays!A:A,0),3),0)*M10
+IFERROR(INDEX(Pays!A:C,MATCH(O10,Pays!A:A,0),3),0)*P10
+IFERROR(INDEX(Pays!A:C,MATCH(R10,Pays!A:A,0),3),0)*S10
+IFERROR(INDEX(Pays!A:C,MATCH(U10,Pays!A:A,0),3),0)*V10
+IFERROR(INDEX(Pays!A:C,MATCH(X10,Pays!A:A,0),3),0)*Y10
)/100)*10-5,0),"")</f>
        <v/>
      </c>
      <c r="AM10" s="4" t="str">
        <f>IF(NOT(ISBLANK(D10)),MAX(ROUND((
100-(
(100-IFERROR(INDEX(Matériaux!A:B,MATCH(AA10,Matériaux!A:A,0),2),100))*IFERROR(INDEX(Formats!A:B,MATCH(Z10,Formats!A:A,0),2),1)
+(100-IFERROR(INDEX(Matériaux!A:B,MATCH(AC10,Matériaux!A:A,0),2),100))*IFERROR(INDEX(Formats!A:B,MATCH(AB10,Formats!A:A,0),2),1)
+(100-IFERROR(INDEX(Matériaux!A:B,MATCH(AD10,Matériaux!A:A,0),2),100))*IFERROR(INDEX(Formats!A:B,MATCH(AE10,Formats!A:A,0),2),1)
))/10-10,0),-15),"")</f>
        <v/>
      </c>
      <c r="AN10" s="4" t="str">
        <f>IF(OR(
IFERROR(IF(AND(INDEX(Matériaux!A:C,MATCH(AA10,Matériaux!A:A,0),3)="X",INDEX(Formats!A:B,MATCH(Z10,Formats!A:A,0),2)&gt;=1),1,0),0),
IFERROR(IF(AND(INDEX(Matériaux!A:C,MATCH(AC10,Matériaux!A:A,0),3)="X",INDEX(Formats!A:B,MATCH(AB10,Formats!A:A,0),2)&gt;=1),1,0),0),
IFERROR(IF(AND(INDEX(Matériaux!A:C,MATCH(AE10,Matériaux!A:A,0),3)="X",INDEX(Formats!A:B,MATCH(AD10,Formats!A:A,0),2)&gt;=1),1,0),0)
),"X","")</f>
        <v/>
      </c>
      <c r="AO10" s="4" t="str">
        <f t="shared" si="1"/>
        <v/>
      </c>
      <c r="AP10" s="4" t="str">
        <f t="shared" si="2"/>
        <v/>
      </c>
    </row>
    <row r="11" spans="1:42" ht="17" x14ac:dyDescent="0.2">
      <c r="A11" s="25"/>
      <c r="B11" s="26"/>
      <c r="C11" s="26"/>
      <c r="D11" s="26"/>
      <c r="E11" s="26"/>
      <c r="F11" s="26"/>
      <c r="G11" s="26"/>
      <c r="H11" s="26"/>
      <c r="I11" s="26"/>
      <c r="J11" s="27"/>
      <c r="K11" s="26"/>
      <c r="L11" s="26"/>
      <c r="M11" s="27"/>
      <c r="N11" s="26"/>
      <c r="O11" s="26"/>
      <c r="P11" s="27"/>
      <c r="Q11" s="26"/>
      <c r="R11" s="26"/>
      <c r="S11" s="27"/>
      <c r="T11" s="26"/>
      <c r="U11" s="26"/>
      <c r="V11" s="27"/>
      <c r="W11" s="26"/>
      <c r="X11" s="26"/>
      <c r="Y11" s="27"/>
      <c r="Z11" s="26"/>
      <c r="AA11" s="26"/>
      <c r="AB11" s="26"/>
      <c r="AC11" s="26"/>
      <c r="AD11" s="26"/>
      <c r="AE11" s="26"/>
      <c r="AF11" s="26"/>
      <c r="AG11" s="36" t="str" cm="1">
        <f t="array" ref="AG11">IF(COUNTIF(Poissons!A:A,A11)&gt;0,IFERROR(INDEX(Poissons!A:H,MATCH(1,(A11=Poissons!A:A)*("Oui"=Poissons!H:H),0),8),
IFERROR(INDEX(Poissons!A:H,MATCH(1,(A11=Poissons!A:A)*("Non"=Poissons!H:H),0),8),"")),"")</f>
        <v/>
      </c>
      <c r="AH11" s="24" t="str">
        <f t="shared" si="0"/>
        <v/>
      </c>
      <c r="AI11" s="4" t="str">
        <f>IF(NOT(ISBLANK(D11)),
ROUND(MAX(0,MIN(100,
IF(E11="Oui",
-36*LN(INDEX(Agribalyse!A:B,MATCH(D11,Agribalyse!A:A,0),2)*100+1)+150,
100-20*LN(10*INDEX(Agribalyse!A:B,MATCH(D11,Agribalyse!A:A,0),2)+1)/LN(2+1/(100*INDEX(Agribalyse!A:B,MATCH(D11,Agribalyse!A:A,0),2)^4))
))),0),"")</f>
        <v/>
      </c>
      <c r="AJ11" s="4" t="str">
        <f>IF(NOT(ISBLANK(D11)),MIN(
IF(
OR(AND(F11="ASC",G11="MSC"),AND(G11="ASC",F11="MSC")),Labels!B20,
IFERROR(INDEX(Labels!A:B,MATCH(F11,Labels!A:A,0),2),0)+IFERROR(INDEX(Labels!A:B,MATCH(G11,Labels!A:A,0),2),0)),
20),"")</f>
        <v/>
      </c>
      <c r="AK11" s="4" t="str">
        <f>IF(NOT(ISBLANK(D11)),
ROUND(((
IFERROR(INDEX(Pays!A:B,MATCH(I11,Pays!A:A,0),2),0)*J11
+IFERROR(INDEX(Pays!A:B,MATCH(L11,Pays!A:A,0),2),0)*M11
+IFERROR(INDEX(Pays!A:B,MATCH(O11,Pays!A:A,0),2),0)*P11
+IFERROR(INDEX(Pays!A:B,MATCH(R11,Pays!A:A,0),2),0)*S11
+IFERROR(INDEX(Pays!A:B,MATCH(U11,Pays!A:A,0),2),0)*V11
+IFERROR(INDEX(Pays!A:B,MATCH(X11,Pays!A:A,0),2),0)*Y11
)/100)*15,0),"")</f>
        <v/>
      </c>
      <c r="AL11" s="4" t="str">
        <f>IF(NOT(ISBLANK(D11)),ROUND(((
IFERROR(INDEX(Pays!A:C,MATCH(I11,Pays!A:A,0),3),0)*J11
+IFERROR(INDEX(Pays!A:C,MATCH(L11,Pays!A:A,0),3),0)*M11
+IFERROR(INDEX(Pays!A:C,MATCH(O11,Pays!A:A,0),3),0)*P11
+IFERROR(INDEX(Pays!A:C,MATCH(R11,Pays!A:A,0),3),0)*S11
+IFERROR(INDEX(Pays!A:C,MATCH(U11,Pays!A:A,0),3),0)*V11
+IFERROR(INDEX(Pays!A:C,MATCH(X11,Pays!A:A,0),3),0)*Y11
)/100)*10-5,0),"")</f>
        <v/>
      </c>
      <c r="AM11" s="4" t="str">
        <f>IF(NOT(ISBLANK(D11)),MAX(ROUND((
100-(
(100-IFERROR(INDEX(Matériaux!A:B,MATCH(AA11,Matériaux!A:A,0),2),100))*IFERROR(INDEX(Formats!A:B,MATCH(Z11,Formats!A:A,0),2),1)
+(100-IFERROR(INDEX(Matériaux!A:B,MATCH(AC11,Matériaux!A:A,0),2),100))*IFERROR(INDEX(Formats!A:B,MATCH(AB11,Formats!A:A,0),2),1)
+(100-IFERROR(INDEX(Matériaux!A:B,MATCH(AD11,Matériaux!A:A,0),2),100))*IFERROR(INDEX(Formats!A:B,MATCH(AE11,Formats!A:A,0),2),1)
))/10-10,0),-15),"")</f>
        <v/>
      </c>
      <c r="AN11" s="4" t="str">
        <f>IF(OR(
IFERROR(IF(AND(INDEX(Matériaux!A:C,MATCH(AA11,Matériaux!A:A,0),3)="X",INDEX(Formats!A:B,MATCH(Z11,Formats!A:A,0),2)&gt;=1),1,0),0),
IFERROR(IF(AND(INDEX(Matériaux!A:C,MATCH(AC11,Matériaux!A:A,0),3)="X",INDEX(Formats!A:B,MATCH(AB11,Formats!A:A,0),2)&gt;=1),1,0),0),
IFERROR(IF(AND(INDEX(Matériaux!A:C,MATCH(AE11,Matériaux!A:A,0),3)="X",INDEX(Formats!A:B,MATCH(AD11,Formats!A:A,0),2)&gt;=1),1,0),0)
),"X","")</f>
        <v/>
      </c>
      <c r="AO11" s="4" t="str">
        <f t="shared" si="1"/>
        <v/>
      </c>
      <c r="AP11" s="4" t="str">
        <f t="shared" si="2"/>
        <v/>
      </c>
    </row>
    <row r="12" spans="1:42" ht="17" x14ac:dyDescent="0.2">
      <c r="A12" s="25"/>
      <c r="B12" s="26"/>
      <c r="C12" s="26"/>
      <c r="D12" s="26"/>
      <c r="E12" s="26"/>
      <c r="F12" s="26"/>
      <c r="G12" s="26"/>
      <c r="H12" s="26"/>
      <c r="I12" s="26"/>
      <c r="J12" s="27"/>
      <c r="K12" s="26"/>
      <c r="L12" s="26"/>
      <c r="M12" s="27"/>
      <c r="N12" s="26"/>
      <c r="O12" s="26"/>
      <c r="P12" s="27"/>
      <c r="Q12" s="26"/>
      <c r="R12" s="26"/>
      <c r="S12" s="27"/>
      <c r="T12" s="26"/>
      <c r="U12" s="26"/>
      <c r="V12" s="27"/>
      <c r="W12" s="26"/>
      <c r="X12" s="26"/>
      <c r="Y12" s="27"/>
      <c r="Z12" s="26"/>
      <c r="AA12" s="26"/>
      <c r="AB12" s="26"/>
      <c r="AC12" s="26"/>
      <c r="AD12" s="26"/>
      <c r="AE12" s="26"/>
      <c r="AF12" s="26"/>
      <c r="AG12" s="36" t="str" cm="1">
        <f t="array" ref="AG12">IF(COUNTIF(Poissons!A:A,A12)&gt;0,IFERROR(INDEX(Poissons!A:H,MATCH(1,(A12=Poissons!A:A)*("Oui"=Poissons!H:H),0),8),
IFERROR(INDEX(Poissons!A:H,MATCH(1,(A12=Poissons!A:A)*("Non"=Poissons!H:H),0),8),"")),"")</f>
        <v/>
      </c>
      <c r="AH12" s="24" t="str">
        <f t="shared" si="0"/>
        <v/>
      </c>
      <c r="AI12" s="4" t="str">
        <f>IF(NOT(ISBLANK(D12)),
ROUND(MAX(0,MIN(100,
IF(E12="Oui",
-36*LN(INDEX(Agribalyse!A:B,MATCH(D12,Agribalyse!A:A,0),2)*100+1)+150,
100-20*LN(10*INDEX(Agribalyse!A:B,MATCH(D12,Agribalyse!A:A,0),2)+1)/LN(2+1/(100*INDEX(Agribalyse!A:B,MATCH(D12,Agribalyse!A:A,0),2)^4))
))),0),"")</f>
        <v/>
      </c>
      <c r="AJ12" s="4" t="str">
        <f>IF(NOT(ISBLANK(D12)),MIN(
IF(
OR(AND(F12="ASC",G12="MSC"),AND(G12="ASC",F12="MSC")),Labels!B21,
IFERROR(INDEX(Labels!A:B,MATCH(F12,Labels!A:A,0),2),0)+IFERROR(INDEX(Labels!A:B,MATCH(G12,Labels!A:A,0),2),0)),
20),"")</f>
        <v/>
      </c>
      <c r="AK12" s="4" t="str">
        <f>IF(NOT(ISBLANK(D12)),
ROUND(((
IFERROR(INDEX(Pays!A:B,MATCH(I12,Pays!A:A,0),2),0)*J12
+IFERROR(INDEX(Pays!A:B,MATCH(L12,Pays!A:A,0),2),0)*M12
+IFERROR(INDEX(Pays!A:B,MATCH(O12,Pays!A:A,0),2),0)*P12
+IFERROR(INDEX(Pays!A:B,MATCH(R12,Pays!A:A,0),2),0)*S12
+IFERROR(INDEX(Pays!A:B,MATCH(U12,Pays!A:A,0),2),0)*V12
+IFERROR(INDEX(Pays!A:B,MATCH(X12,Pays!A:A,0),2),0)*Y12
)/100)*15,0),"")</f>
        <v/>
      </c>
      <c r="AL12" s="4" t="str">
        <f>IF(NOT(ISBLANK(D12)),ROUND(((
IFERROR(INDEX(Pays!A:C,MATCH(I12,Pays!A:A,0),3),0)*J12
+IFERROR(INDEX(Pays!A:C,MATCH(L12,Pays!A:A,0),3),0)*M12
+IFERROR(INDEX(Pays!A:C,MATCH(O12,Pays!A:A,0),3),0)*P12
+IFERROR(INDEX(Pays!A:C,MATCH(R12,Pays!A:A,0),3),0)*S12
+IFERROR(INDEX(Pays!A:C,MATCH(U12,Pays!A:A,0),3),0)*V12
+IFERROR(INDEX(Pays!A:C,MATCH(X12,Pays!A:A,0),3),0)*Y12
)/100)*10-5,0),"")</f>
        <v/>
      </c>
      <c r="AM12" s="4" t="str">
        <f>IF(NOT(ISBLANK(D12)),MAX(ROUND((
100-(
(100-IFERROR(INDEX(Matériaux!A:B,MATCH(AA12,Matériaux!A:A,0),2),100))*IFERROR(INDEX(Formats!A:B,MATCH(Z12,Formats!A:A,0),2),1)
+(100-IFERROR(INDEX(Matériaux!A:B,MATCH(AC12,Matériaux!A:A,0),2),100))*IFERROR(INDEX(Formats!A:B,MATCH(AB12,Formats!A:A,0),2),1)
+(100-IFERROR(INDEX(Matériaux!A:B,MATCH(AD12,Matériaux!A:A,0),2),100))*IFERROR(INDEX(Formats!A:B,MATCH(AE12,Formats!A:A,0),2),1)
))/10-10,0),-15),"")</f>
        <v/>
      </c>
      <c r="AN12" s="4" t="str">
        <f>IF(OR(
IFERROR(IF(AND(INDEX(Matériaux!A:C,MATCH(AA12,Matériaux!A:A,0),3)="X",INDEX(Formats!A:B,MATCH(Z12,Formats!A:A,0),2)&gt;=1),1,0),0),
IFERROR(IF(AND(INDEX(Matériaux!A:C,MATCH(AC12,Matériaux!A:A,0),3)="X",INDEX(Formats!A:B,MATCH(AB12,Formats!A:A,0),2)&gt;=1),1,0),0),
IFERROR(IF(AND(INDEX(Matériaux!A:C,MATCH(AE12,Matériaux!A:A,0),3)="X",INDEX(Formats!A:B,MATCH(AD12,Formats!A:A,0),2)&gt;=1),1,0),0)
),"X","")</f>
        <v/>
      </c>
      <c r="AO12" s="4" t="str">
        <f t="shared" si="1"/>
        <v/>
      </c>
      <c r="AP12" s="4" t="str">
        <f t="shared" si="2"/>
        <v/>
      </c>
    </row>
    <row r="13" spans="1:42" ht="17" x14ac:dyDescent="0.2">
      <c r="A13" s="25"/>
      <c r="B13" s="26"/>
      <c r="C13" s="26"/>
      <c r="D13" s="26"/>
      <c r="E13" s="26"/>
      <c r="F13" s="26"/>
      <c r="G13" s="26"/>
      <c r="H13" s="26"/>
      <c r="I13" s="26"/>
      <c r="J13" s="27"/>
      <c r="K13" s="26"/>
      <c r="L13" s="26"/>
      <c r="M13" s="27"/>
      <c r="N13" s="26"/>
      <c r="O13" s="26"/>
      <c r="P13" s="27"/>
      <c r="Q13" s="26"/>
      <c r="R13" s="26"/>
      <c r="S13" s="27"/>
      <c r="T13" s="26"/>
      <c r="U13" s="26"/>
      <c r="V13" s="27"/>
      <c r="W13" s="26"/>
      <c r="X13" s="26"/>
      <c r="Y13" s="27"/>
      <c r="Z13" s="26"/>
      <c r="AA13" s="26"/>
      <c r="AB13" s="26"/>
      <c r="AC13" s="26"/>
      <c r="AD13" s="26"/>
      <c r="AE13" s="26"/>
      <c r="AF13" s="26"/>
      <c r="AG13" s="36" t="str" cm="1">
        <f t="array" ref="AG13">IF(COUNTIF(Poissons!A:A,A13)&gt;0,IFERROR(INDEX(Poissons!A:H,MATCH(1,(A13=Poissons!A:A)*("Oui"=Poissons!H:H),0),8),
IFERROR(INDEX(Poissons!A:H,MATCH(1,(A13=Poissons!A:A)*("Non"=Poissons!H:H),0),8),"")),"")</f>
        <v/>
      </c>
      <c r="AH13" s="24" t="str">
        <f t="shared" si="0"/>
        <v/>
      </c>
      <c r="AI13" s="4" t="str">
        <f>IF(NOT(ISBLANK(D13)),
ROUND(MAX(0,MIN(100,
IF(E13="Oui",
-36*LN(INDEX(Agribalyse!A:B,MATCH(D13,Agribalyse!A:A,0),2)*100+1)+150,
100-20*LN(10*INDEX(Agribalyse!A:B,MATCH(D13,Agribalyse!A:A,0),2)+1)/LN(2+1/(100*INDEX(Agribalyse!A:B,MATCH(D13,Agribalyse!A:A,0),2)^4))
))),0),"")</f>
        <v/>
      </c>
      <c r="AJ13" s="4" t="str">
        <f>IF(NOT(ISBLANK(D13)),MIN(
IF(
OR(AND(F13="ASC",G13="MSC"),AND(G13="ASC",F13="MSC")),Labels!B22,
IFERROR(INDEX(Labels!A:B,MATCH(F13,Labels!A:A,0),2),0)+IFERROR(INDEX(Labels!A:B,MATCH(G13,Labels!A:A,0),2),0)),
20),"")</f>
        <v/>
      </c>
      <c r="AK13" s="4" t="str">
        <f>IF(NOT(ISBLANK(D13)),
ROUND(((
IFERROR(INDEX(Pays!A:B,MATCH(I13,Pays!A:A,0),2),0)*J13
+IFERROR(INDEX(Pays!A:B,MATCH(L13,Pays!A:A,0),2),0)*M13
+IFERROR(INDEX(Pays!A:B,MATCH(O13,Pays!A:A,0),2),0)*P13
+IFERROR(INDEX(Pays!A:B,MATCH(R13,Pays!A:A,0),2),0)*S13
+IFERROR(INDEX(Pays!A:B,MATCH(U13,Pays!A:A,0),2),0)*V13
+IFERROR(INDEX(Pays!A:B,MATCH(X13,Pays!A:A,0),2),0)*Y13
)/100)*15,0),"")</f>
        <v/>
      </c>
      <c r="AL13" s="4" t="str">
        <f>IF(NOT(ISBLANK(D13)),ROUND(((
IFERROR(INDEX(Pays!A:C,MATCH(I13,Pays!A:A,0),3),0)*J13
+IFERROR(INDEX(Pays!A:C,MATCH(L13,Pays!A:A,0),3),0)*M13
+IFERROR(INDEX(Pays!A:C,MATCH(O13,Pays!A:A,0),3),0)*P13
+IFERROR(INDEX(Pays!A:C,MATCH(R13,Pays!A:A,0),3),0)*S13
+IFERROR(INDEX(Pays!A:C,MATCH(U13,Pays!A:A,0),3),0)*V13
+IFERROR(INDEX(Pays!A:C,MATCH(X13,Pays!A:A,0),3),0)*Y13
)/100)*10-5,0),"")</f>
        <v/>
      </c>
      <c r="AM13" s="4" t="str">
        <f>IF(NOT(ISBLANK(D13)),MAX(ROUND((
100-(
(100-IFERROR(INDEX(Matériaux!A:B,MATCH(AA13,Matériaux!A:A,0),2),100))*IFERROR(INDEX(Formats!A:B,MATCH(Z13,Formats!A:A,0),2),1)
+(100-IFERROR(INDEX(Matériaux!A:B,MATCH(AC13,Matériaux!A:A,0),2),100))*IFERROR(INDEX(Formats!A:B,MATCH(AB13,Formats!A:A,0),2),1)
+(100-IFERROR(INDEX(Matériaux!A:B,MATCH(AD13,Matériaux!A:A,0),2),100))*IFERROR(INDEX(Formats!A:B,MATCH(AE13,Formats!A:A,0),2),1)
))/10-10,0),-15),"")</f>
        <v/>
      </c>
      <c r="AN13" s="4" t="str">
        <f>IF(OR(
IFERROR(IF(AND(INDEX(Matériaux!A:C,MATCH(AA13,Matériaux!A:A,0),3)="X",INDEX(Formats!A:B,MATCH(Z13,Formats!A:A,0),2)&gt;=1),1,0),0),
IFERROR(IF(AND(INDEX(Matériaux!A:C,MATCH(AC13,Matériaux!A:A,0),3)="X",INDEX(Formats!A:B,MATCH(AB13,Formats!A:A,0),2)&gt;=1),1,0),0),
IFERROR(IF(AND(INDEX(Matériaux!A:C,MATCH(AE13,Matériaux!A:A,0),3)="X",INDEX(Formats!A:B,MATCH(AD13,Formats!A:A,0),2)&gt;=1),1,0),0)
),"X","")</f>
        <v/>
      </c>
      <c r="AO13" s="4" t="str">
        <f t="shared" si="1"/>
        <v/>
      </c>
      <c r="AP13" s="4" t="str">
        <f t="shared" si="2"/>
        <v/>
      </c>
    </row>
    <row r="14" spans="1:42" ht="17" x14ac:dyDescent="0.2">
      <c r="A14" s="25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26"/>
      <c r="M14" s="27"/>
      <c r="N14" s="26"/>
      <c r="O14" s="26"/>
      <c r="P14" s="27"/>
      <c r="Q14" s="26"/>
      <c r="R14" s="26"/>
      <c r="S14" s="27"/>
      <c r="T14" s="26"/>
      <c r="U14" s="26"/>
      <c r="V14" s="27"/>
      <c r="W14" s="26"/>
      <c r="X14" s="26"/>
      <c r="Y14" s="27"/>
      <c r="Z14" s="26"/>
      <c r="AA14" s="26"/>
      <c r="AB14" s="26"/>
      <c r="AC14" s="26"/>
      <c r="AD14" s="26"/>
      <c r="AE14" s="26"/>
      <c r="AF14" s="26"/>
      <c r="AG14" s="36" t="str" cm="1">
        <f t="array" ref="AG14">IF(COUNTIF(Poissons!A:A,A14)&gt;0,IFERROR(INDEX(Poissons!A:H,MATCH(1,(A14=Poissons!A:A)*("Oui"=Poissons!H:H),0),8),
IFERROR(INDEX(Poissons!A:H,MATCH(1,(A14=Poissons!A:A)*("Non"=Poissons!H:H),0),8),"")),"")</f>
        <v/>
      </c>
      <c r="AH14" s="24" t="str">
        <f t="shared" si="0"/>
        <v/>
      </c>
      <c r="AI14" s="4" t="str">
        <f>IF(NOT(ISBLANK(D14)),
ROUND(MAX(0,MIN(100,
IF(E14="Oui",
-36*LN(INDEX(Agribalyse!A:B,MATCH(D14,Agribalyse!A:A,0),2)*100+1)+150,
100-20*LN(10*INDEX(Agribalyse!A:B,MATCH(D14,Agribalyse!A:A,0),2)+1)/LN(2+1/(100*INDEX(Agribalyse!A:B,MATCH(D14,Agribalyse!A:A,0),2)^4))
))),0),"")</f>
        <v/>
      </c>
      <c r="AJ14" s="4" t="str">
        <f>IF(NOT(ISBLANK(D14)),MIN(
IF(
OR(AND(F14="ASC",G14="MSC"),AND(G14="ASC",F14="MSC")),Labels!B23,
IFERROR(INDEX(Labels!A:B,MATCH(F14,Labels!A:A,0),2),0)+IFERROR(INDEX(Labels!A:B,MATCH(G14,Labels!A:A,0),2),0)),
20),"")</f>
        <v/>
      </c>
      <c r="AK14" s="4" t="str">
        <f>IF(NOT(ISBLANK(D14)),
ROUND(((
IFERROR(INDEX(Pays!A:B,MATCH(I14,Pays!A:A,0),2),0)*J14
+IFERROR(INDEX(Pays!A:B,MATCH(L14,Pays!A:A,0),2),0)*M14
+IFERROR(INDEX(Pays!A:B,MATCH(O14,Pays!A:A,0),2),0)*P14
+IFERROR(INDEX(Pays!A:B,MATCH(R14,Pays!A:A,0),2),0)*S14
+IFERROR(INDEX(Pays!A:B,MATCH(U14,Pays!A:A,0),2),0)*V14
+IFERROR(INDEX(Pays!A:B,MATCH(X14,Pays!A:A,0),2),0)*Y14
)/100)*15,0),"")</f>
        <v/>
      </c>
      <c r="AL14" s="4" t="str">
        <f>IF(NOT(ISBLANK(D14)),ROUND(((
IFERROR(INDEX(Pays!A:C,MATCH(I14,Pays!A:A,0),3),0)*J14
+IFERROR(INDEX(Pays!A:C,MATCH(L14,Pays!A:A,0),3),0)*M14
+IFERROR(INDEX(Pays!A:C,MATCH(O14,Pays!A:A,0),3),0)*P14
+IFERROR(INDEX(Pays!A:C,MATCH(R14,Pays!A:A,0),3),0)*S14
+IFERROR(INDEX(Pays!A:C,MATCH(U14,Pays!A:A,0),3),0)*V14
+IFERROR(INDEX(Pays!A:C,MATCH(X14,Pays!A:A,0),3),0)*Y14
)/100)*10-5,0),"")</f>
        <v/>
      </c>
      <c r="AM14" s="4" t="str">
        <f>IF(NOT(ISBLANK(D14)),MAX(ROUND((
100-(
(100-IFERROR(INDEX(Matériaux!A:B,MATCH(AA14,Matériaux!A:A,0),2),100))*IFERROR(INDEX(Formats!A:B,MATCH(Z14,Formats!A:A,0),2),1)
+(100-IFERROR(INDEX(Matériaux!A:B,MATCH(AC14,Matériaux!A:A,0),2),100))*IFERROR(INDEX(Formats!A:B,MATCH(AB14,Formats!A:A,0),2),1)
+(100-IFERROR(INDEX(Matériaux!A:B,MATCH(AD14,Matériaux!A:A,0),2),100))*IFERROR(INDEX(Formats!A:B,MATCH(AE14,Formats!A:A,0),2),1)
))/10-10,0),-15),"")</f>
        <v/>
      </c>
      <c r="AN14" s="4" t="str">
        <f>IF(OR(
IFERROR(IF(AND(INDEX(Matériaux!A:C,MATCH(AA14,Matériaux!A:A,0),3)="X",INDEX(Formats!A:B,MATCH(Z14,Formats!A:A,0),2)&gt;=1),1,0),0),
IFERROR(IF(AND(INDEX(Matériaux!A:C,MATCH(AC14,Matériaux!A:A,0),3)="X",INDEX(Formats!A:B,MATCH(AB14,Formats!A:A,0),2)&gt;=1),1,0),0),
IFERROR(IF(AND(INDEX(Matériaux!A:C,MATCH(AE14,Matériaux!A:A,0),3)="X",INDEX(Formats!A:B,MATCH(AD14,Formats!A:A,0),2)&gt;=1),1,0),0)
),"X","")</f>
        <v/>
      </c>
      <c r="AO14" s="4" t="str">
        <f t="shared" si="1"/>
        <v/>
      </c>
      <c r="AP14" s="4" t="str">
        <f t="shared" si="2"/>
        <v/>
      </c>
    </row>
    <row r="15" spans="1:42" ht="17" x14ac:dyDescent="0.2">
      <c r="A15" s="25"/>
      <c r="B15" s="26"/>
      <c r="C15" s="26"/>
      <c r="D15" s="26"/>
      <c r="E15" s="26"/>
      <c r="F15" s="26"/>
      <c r="G15" s="26"/>
      <c r="H15" s="26"/>
      <c r="I15" s="26"/>
      <c r="J15" s="27"/>
      <c r="K15" s="26"/>
      <c r="L15" s="26"/>
      <c r="M15" s="27"/>
      <c r="N15" s="26"/>
      <c r="O15" s="26"/>
      <c r="P15" s="27"/>
      <c r="Q15" s="26"/>
      <c r="R15" s="26"/>
      <c r="S15" s="27"/>
      <c r="T15" s="26"/>
      <c r="U15" s="26"/>
      <c r="V15" s="27"/>
      <c r="W15" s="26"/>
      <c r="X15" s="26"/>
      <c r="Y15" s="27"/>
      <c r="Z15" s="26"/>
      <c r="AA15" s="26"/>
      <c r="AB15" s="26"/>
      <c r="AC15" s="26"/>
      <c r="AD15" s="26"/>
      <c r="AE15" s="26"/>
      <c r="AF15" s="26"/>
      <c r="AG15" s="36" t="str" cm="1">
        <f t="array" ref="AG15">IF(COUNTIF(Poissons!A:A,A15)&gt;0,IFERROR(INDEX(Poissons!A:H,MATCH(1,(A15=Poissons!A:A)*("Oui"=Poissons!H:H),0),8),
IFERROR(INDEX(Poissons!A:H,MATCH(1,(A15=Poissons!A:A)*("Non"=Poissons!H:H),0),8),"")),"")</f>
        <v/>
      </c>
      <c r="AH15" s="24" t="str">
        <f t="shared" si="0"/>
        <v/>
      </c>
      <c r="AI15" s="4" t="str">
        <f>IF(NOT(ISBLANK(D15)),
ROUND(MAX(0,MIN(100,
IF(E15="Oui",
-36*LN(INDEX(Agribalyse!A:B,MATCH(D15,Agribalyse!A:A,0),2)*100+1)+150,
100-20*LN(10*INDEX(Agribalyse!A:B,MATCH(D15,Agribalyse!A:A,0),2)+1)/LN(2+1/(100*INDEX(Agribalyse!A:B,MATCH(D15,Agribalyse!A:A,0),2)^4))
))),0),"")</f>
        <v/>
      </c>
      <c r="AJ15" s="4" t="str">
        <f>IF(NOT(ISBLANK(D15)),MIN(
IF(
OR(AND(F15="ASC",G15="MSC"),AND(G15="ASC",F15="MSC")),Labels!B24,
IFERROR(INDEX(Labels!A:B,MATCH(F15,Labels!A:A,0),2),0)+IFERROR(INDEX(Labels!A:B,MATCH(G15,Labels!A:A,0),2),0)),
20),"")</f>
        <v/>
      </c>
      <c r="AK15" s="4" t="str">
        <f>IF(NOT(ISBLANK(D15)),
ROUND(((
IFERROR(INDEX(Pays!A:B,MATCH(I15,Pays!A:A,0),2),0)*J15
+IFERROR(INDEX(Pays!A:B,MATCH(L15,Pays!A:A,0),2),0)*M15
+IFERROR(INDEX(Pays!A:B,MATCH(O15,Pays!A:A,0),2),0)*P15
+IFERROR(INDEX(Pays!A:B,MATCH(R15,Pays!A:A,0),2),0)*S15
+IFERROR(INDEX(Pays!A:B,MATCH(U15,Pays!A:A,0),2),0)*V15
+IFERROR(INDEX(Pays!A:B,MATCH(X15,Pays!A:A,0),2),0)*Y15
)/100)*15,0),"")</f>
        <v/>
      </c>
      <c r="AL15" s="4" t="str">
        <f>IF(NOT(ISBLANK(D15)),ROUND(((
IFERROR(INDEX(Pays!A:C,MATCH(I15,Pays!A:A,0),3),0)*J15
+IFERROR(INDEX(Pays!A:C,MATCH(L15,Pays!A:A,0),3),0)*M15
+IFERROR(INDEX(Pays!A:C,MATCH(O15,Pays!A:A,0),3),0)*P15
+IFERROR(INDEX(Pays!A:C,MATCH(R15,Pays!A:A,0),3),0)*S15
+IFERROR(INDEX(Pays!A:C,MATCH(U15,Pays!A:A,0),3),0)*V15
+IFERROR(INDEX(Pays!A:C,MATCH(X15,Pays!A:A,0),3),0)*Y15
)/100)*10-5,0),"")</f>
        <v/>
      </c>
      <c r="AM15" s="4" t="str">
        <f>IF(NOT(ISBLANK(D15)),MAX(ROUND((
100-(
(100-IFERROR(INDEX(Matériaux!A:B,MATCH(AA15,Matériaux!A:A,0),2),100))*IFERROR(INDEX(Formats!A:B,MATCH(Z15,Formats!A:A,0),2),1)
+(100-IFERROR(INDEX(Matériaux!A:B,MATCH(AC15,Matériaux!A:A,0),2),100))*IFERROR(INDEX(Formats!A:B,MATCH(AB15,Formats!A:A,0),2),1)
+(100-IFERROR(INDEX(Matériaux!A:B,MATCH(AD15,Matériaux!A:A,0),2),100))*IFERROR(INDEX(Formats!A:B,MATCH(AE15,Formats!A:A,0),2),1)
))/10-10,0),-15),"")</f>
        <v/>
      </c>
      <c r="AN15" s="4" t="str">
        <f>IF(OR(
IFERROR(IF(AND(INDEX(Matériaux!A:C,MATCH(AA15,Matériaux!A:A,0),3)="X",INDEX(Formats!A:B,MATCH(Z15,Formats!A:A,0),2)&gt;=1),1,0),0),
IFERROR(IF(AND(INDEX(Matériaux!A:C,MATCH(AC15,Matériaux!A:A,0),3)="X",INDEX(Formats!A:B,MATCH(AB15,Formats!A:A,0),2)&gt;=1),1,0),0),
IFERROR(IF(AND(INDEX(Matériaux!A:C,MATCH(AE15,Matériaux!A:A,0),3)="X",INDEX(Formats!A:B,MATCH(AD15,Formats!A:A,0),2)&gt;=1),1,0),0)
),"X","")</f>
        <v/>
      </c>
      <c r="AO15" s="4" t="str">
        <f t="shared" si="1"/>
        <v/>
      </c>
      <c r="AP15" s="4" t="str">
        <f t="shared" si="2"/>
        <v/>
      </c>
    </row>
    <row r="16" spans="1:42" ht="17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7"/>
      <c r="K16" s="26"/>
      <c r="L16" s="26"/>
      <c r="M16" s="27"/>
      <c r="N16" s="26"/>
      <c r="O16" s="26"/>
      <c r="P16" s="27"/>
      <c r="Q16" s="26"/>
      <c r="R16" s="26"/>
      <c r="S16" s="27"/>
      <c r="T16" s="26"/>
      <c r="U16" s="26"/>
      <c r="V16" s="27"/>
      <c r="W16" s="26"/>
      <c r="X16" s="26"/>
      <c r="Y16" s="27"/>
      <c r="Z16" s="26"/>
      <c r="AA16" s="26"/>
      <c r="AB16" s="26"/>
      <c r="AC16" s="26"/>
      <c r="AD16" s="26"/>
      <c r="AE16" s="26"/>
      <c r="AF16" s="26"/>
      <c r="AG16" s="36" t="str" cm="1">
        <f t="array" ref="AG16">IF(COUNTIF(Poissons!A:A,A16)&gt;0,IFERROR(INDEX(Poissons!A:H,MATCH(1,(A16=Poissons!A:A)*("Oui"=Poissons!H:H),0),8),
IFERROR(INDEX(Poissons!A:H,MATCH(1,(A16=Poissons!A:A)*("Non"=Poissons!H:H),0),8),"")),"")</f>
        <v/>
      </c>
      <c r="AH16" s="24" t="str">
        <f t="shared" si="0"/>
        <v/>
      </c>
      <c r="AI16" s="4" t="str">
        <f>IF(NOT(ISBLANK(D16)),
ROUND(MAX(0,MIN(100,
IF(E16="Oui",
-36*LN(INDEX(Agribalyse!A:B,MATCH(D16,Agribalyse!A:A,0),2)*100+1)+150,
100-20*LN(10*INDEX(Agribalyse!A:B,MATCH(D16,Agribalyse!A:A,0),2)+1)/LN(2+1/(100*INDEX(Agribalyse!A:B,MATCH(D16,Agribalyse!A:A,0),2)^4))
))),0),"")</f>
        <v/>
      </c>
      <c r="AJ16" s="4" t="str">
        <f>IF(NOT(ISBLANK(D16)),MIN(
IF(
OR(AND(F16="ASC",G16="MSC"),AND(G16="ASC",F16="MSC")),Labels!B25,
IFERROR(INDEX(Labels!A:B,MATCH(F16,Labels!A:A,0),2),0)+IFERROR(INDEX(Labels!A:B,MATCH(G16,Labels!A:A,0),2),0)),
20),"")</f>
        <v/>
      </c>
      <c r="AK16" s="4" t="str">
        <f>IF(NOT(ISBLANK(D16)),
ROUND(((
IFERROR(INDEX(Pays!A:B,MATCH(I16,Pays!A:A,0),2),0)*J16
+IFERROR(INDEX(Pays!A:B,MATCH(L16,Pays!A:A,0),2),0)*M16
+IFERROR(INDEX(Pays!A:B,MATCH(O16,Pays!A:A,0),2),0)*P16
+IFERROR(INDEX(Pays!A:B,MATCH(R16,Pays!A:A,0),2),0)*S16
+IFERROR(INDEX(Pays!A:B,MATCH(U16,Pays!A:A,0),2),0)*V16
+IFERROR(INDEX(Pays!A:B,MATCH(X16,Pays!A:A,0),2),0)*Y16
)/100)*15,0),"")</f>
        <v/>
      </c>
      <c r="AL16" s="4" t="str">
        <f>IF(NOT(ISBLANK(D16)),ROUND(((
IFERROR(INDEX(Pays!A:C,MATCH(I16,Pays!A:A,0),3),0)*J16
+IFERROR(INDEX(Pays!A:C,MATCH(L16,Pays!A:A,0),3),0)*M16
+IFERROR(INDEX(Pays!A:C,MATCH(O16,Pays!A:A,0),3),0)*P16
+IFERROR(INDEX(Pays!A:C,MATCH(R16,Pays!A:A,0),3),0)*S16
+IFERROR(INDEX(Pays!A:C,MATCH(U16,Pays!A:A,0),3),0)*V16
+IFERROR(INDEX(Pays!A:C,MATCH(X16,Pays!A:A,0),3),0)*Y16
)/100)*10-5,0),"")</f>
        <v/>
      </c>
      <c r="AM16" s="4" t="str">
        <f>IF(NOT(ISBLANK(D16)),MAX(ROUND((
100-(
(100-IFERROR(INDEX(Matériaux!A:B,MATCH(AA16,Matériaux!A:A,0),2),100))*IFERROR(INDEX(Formats!A:B,MATCH(Z16,Formats!A:A,0),2),1)
+(100-IFERROR(INDEX(Matériaux!A:B,MATCH(AC16,Matériaux!A:A,0),2),100))*IFERROR(INDEX(Formats!A:B,MATCH(AB16,Formats!A:A,0),2),1)
+(100-IFERROR(INDEX(Matériaux!A:B,MATCH(AD16,Matériaux!A:A,0),2),100))*IFERROR(INDEX(Formats!A:B,MATCH(AE16,Formats!A:A,0),2),1)
))/10-10,0),-15),"")</f>
        <v/>
      </c>
      <c r="AN16" s="4" t="str">
        <f>IF(OR(
IFERROR(IF(AND(INDEX(Matériaux!A:C,MATCH(AA16,Matériaux!A:A,0),3)="X",INDEX(Formats!A:B,MATCH(Z16,Formats!A:A,0),2)&gt;=1),1,0),0),
IFERROR(IF(AND(INDEX(Matériaux!A:C,MATCH(AC16,Matériaux!A:A,0),3)="X",INDEX(Formats!A:B,MATCH(AB16,Formats!A:A,0),2)&gt;=1),1,0),0),
IFERROR(IF(AND(INDEX(Matériaux!A:C,MATCH(AE16,Matériaux!A:A,0),3)="X",INDEX(Formats!A:B,MATCH(AD16,Formats!A:A,0),2)&gt;=1),1,0),0)
),"X","")</f>
        <v/>
      </c>
      <c r="AO16" s="4" t="str">
        <f t="shared" si="1"/>
        <v/>
      </c>
      <c r="AP16" s="4" t="str">
        <f t="shared" si="2"/>
        <v/>
      </c>
    </row>
    <row r="17" spans="1:42" ht="17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7"/>
      <c r="K17" s="26"/>
      <c r="L17" s="26"/>
      <c r="M17" s="27"/>
      <c r="N17" s="26"/>
      <c r="O17" s="26"/>
      <c r="P17" s="27"/>
      <c r="Q17" s="26"/>
      <c r="R17" s="26"/>
      <c r="S17" s="27"/>
      <c r="T17" s="26"/>
      <c r="U17" s="26"/>
      <c r="V17" s="27"/>
      <c r="W17" s="26"/>
      <c r="X17" s="26"/>
      <c r="Y17" s="27"/>
      <c r="Z17" s="26"/>
      <c r="AA17" s="26"/>
      <c r="AB17" s="26"/>
      <c r="AC17" s="26"/>
      <c r="AD17" s="26"/>
      <c r="AE17" s="26"/>
      <c r="AF17" s="26"/>
      <c r="AG17" s="36" t="str" cm="1">
        <f t="array" ref="AG17">IF(COUNTIF(Poissons!A:A,A17)&gt;0,IFERROR(INDEX(Poissons!A:H,MATCH(1,(A17=Poissons!A:A)*("Oui"=Poissons!H:H),0),8),
IFERROR(INDEX(Poissons!A:H,MATCH(1,(A17=Poissons!A:A)*("Non"=Poissons!H:H),0),8),"")),"")</f>
        <v/>
      </c>
      <c r="AH17" s="24" t="str">
        <f t="shared" si="0"/>
        <v/>
      </c>
      <c r="AI17" s="4" t="str">
        <f>IF(NOT(ISBLANK(D17)),
ROUND(MAX(0,MIN(100,
IF(E17="Oui",
-36*LN(INDEX(Agribalyse!A:B,MATCH(D17,Agribalyse!A:A,0),2)*100+1)+150,
100-20*LN(10*INDEX(Agribalyse!A:B,MATCH(D17,Agribalyse!A:A,0),2)+1)/LN(2+1/(100*INDEX(Agribalyse!A:B,MATCH(D17,Agribalyse!A:A,0),2)^4))
))),0),"")</f>
        <v/>
      </c>
      <c r="AJ17" s="4" t="str">
        <f>IF(NOT(ISBLANK(D17)),MIN(
IF(
OR(AND(F17="ASC",G17="MSC"),AND(G17="ASC",F17="MSC")),Labels!B26,
IFERROR(INDEX(Labels!A:B,MATCH(F17,Labels!A:A,0),2),0)+IFERROR(INDEX(Labels!A:B,MATCH(G17,Labels!A:A,0),2),0)),
20),"")</f>
        <v/>
      </c>
      <c r="AK17" s="4" t="str">
        <f>IF(NOT(ISBLANK(D17)),
ROUND(((
IFERROR(INDEX(Pays!A:B,MATCH(I17,Pays!A:A,0),2),0)*J17
+IFERROR(INDEX(Pays!A:B,MATCH(L17,Pays!A:A,0),2),0)*M17
+IFERROR(INDEX(Pays!A:B,MATCH(O17,Pays!A:A,0),2),0)*P17
+IFERROR(INDEX(Pays!A:B,MATCH(R17,Pays!A:A,0),2),0)*S17
+IFERROR(INDEX(Pays!A:B,MATCH(U17,Pays!A:A,0),2),0)*V17
+IFERROR(INDEX(Pays!A:B,MATCH(X17,Pays!A:A,0),2),0)*Y17
)/100)*15,0),"")</f>
        <v/>
      </c>
      <c r="AL17" s="4" t="str">
        <f>IF(NOT(ISBLANK(D17)),ROUND(((
IFERROR(INDEX(Pays!A:C,MATCH(I17,Pays!A:A,0),3),0)*J17
+IFERROR(INDEX(Pays!A:C,MATCH(L17,Pays!A:A,0),3),0)*M17
+IFERROR(INDEX(Pays!A:C,MATCH(O17,Pays!A:A,0),3),0)*P17
+IFERROR(INDEX(Pays!A:C,MATCH(R17,Pays!A:A,0),3),0)*S17
+IFERROR(INDEX(Pays!A:C,MATCH(U17,Pays!A:A,0),3),0)*V17
+IFERROR(INDEX(Pays!A:C,MATCH(X17,Pays!A:A,0),3),0)*Y17
)/100)*10-5,0),"")</f>
        <v/>
      </c>
      <c r="AM17" s="4" t="str">
        <f>IF(NOT(ISBLANK(D17)),MAX(ROUND((
100-(
(100-IFERROR(INDEX(Matériaux!A:B,MATCH(AA17,Matériaux!A:A,0),2),100))*IFERROR(INDEX(Formats!A:B,MATCH(Z17,Formats!A:A,0),2),1)
+(100-IFERROR(INDEX(Matériaux!A:B,MATCH(AC17,Matériaux!A:A,0),2),100))*IFERROR(INDEX(Formats!A:B,MATCH(AB17,Formats!A:A,0),2),1)
+(100-IFERROR(INDEX(Matériaux!A:B,MATCH(AD17,Matériaux!A:A,0),2),100))*IFERROR(INDEX(Formats!A:B,MATCH(AE17,Formats!A:A,0),2),1)
))/10-10,0),-15),"")</f>
        <v/>
      </c>
      <c r="AN17" s="4" t="str">
        <f>IF(OR(
IFERROR(IF(AND(INDEX(Matériaux!A:C,MATCH(AA17,Matériaux!A:A,0),3)="X",INDEX(Formats!A:B,MATCH(Z17,Formats!A:A,0),2)&gt;=1),1,0),0),
IFERROR(IF(AND(INDEX(Matériaux!A:C,MATCH(AC17,Matériaux!A:A,0),3)="X",INDEX(Formats!A:B,MATCH(AB17,Formats!A:A,0),2)&gt;=1),1,0),0),
IFERROR(IF(AND(INDEX(Matériaux!A:C,MATCH(AE17,Matériaux!A:A,0),3)="X",INDEX(Formats!A:B,MATCH(AD17,Formats!A:A,0),2)&gt;=1),1,0),0)
),"X","")</f>
        <v/>
      </c>
      <c r="AO17" s="4" t="str">
        <f t="shared" si="1"/>
        <v/>
      </c>
      <c r="AP17" s="4" t="str">
        <f t="shared" si="2"/>
        <v/>
      </c>
    </row>
    <row r="18" spans="1:42" ht="17" x14ac:dyDescent="0.2">
      <c r="A18" s="25"/>
      <c r="B18" s="26"/>
      <c r="C18" s="26"/>
      <c r="D18" s="26"/>
      <c r="E18" s="26"/>
      <c r="F18" s="26"/>
      <c r="G18" s="26"/>
      <c r="H18" s="26"/>
      <c r="I18" s="26"/>
      <c r="J18" s="27"/>
      <c r="K18" s="26"/>
      <c r="L18" s="26"/>
      <c r="M18" s="27"/>
      <c r="N18" s="26"/>
      <c r="O18" s="26"/>
      <c r="P18" s="27"/>
      <c r="Q18" s="26"/>
      <c r="R18" s="26"/>
      <c r="S18" s="27"/>
      <c r="T18" s="26"/>
      <c r="U18" s="26"/>
      <c r="V18" s="27"/>
      <c r="W18" s="26"/>
      <c r="X18" s="26"/>
      <c r="Y18" s="27"/>
      <c r="Z18" s="26"/>
      <c r="AA18" s="26"/>
      <c r="AB18" s="26"/>
      <c r="AC18" s="26"/>
      <c r="AD18" s="26"/>
      <c r="AE18" s="26"/>
      <c r="AF18" s="26"/>
      <c r="AG18" s="36" t="str" cm="1">
        <f t="array" ref="AG18">IF(COUNTIF(Poissons!A:A,A18)&gt;0,IFERROR(INDEX(Poissons!A:H,MATCH(1,(A18=Poissons!A:A)*("Oui"=Poissons!H:H),0),8),
IFERROR(INDEX(Poissons!A:H,MATCH(1,(A18=Poissons!A:A)*("Non"=Poissons!H:H),0),8),"")),"")</f>
        <v/>
      </c>
      <c r="AH18" s="24" t="str">
        <f t="shared" si="0"/>
        <v/>
      </c>
      <c r="AI18" s="4" t="str">
        <f>IF(NOT(ISBLANK(D18)),
ROUND(MAX(0,MIN(100,
IF(E18="Oui",
-36*LN(INDEX(Agribalyse!A:B,MATCH(D18,Agribalyse!A:A,0),2)*100+1)+150,
100-20*LN(10*INDEX(Agribalyse!A:B,MATCH(D18,Agribalyse!A:A,0),2)+1)/LN(2+1/(100*INDEX(Agribalyse!A:B,MATCH(D18,Agribalyse!A:A,0),2)^4))
))),0),"")</f>
        <v/>
      </c>
      <c r="AJ18" s="4" t="str">
        <f>IF(NOT(ISBLANK(D18)),MIN(
IF(
OR(AND(F18="ASC",G18="MSC"),AND(G18="ASC",F18="MSC")),Labels!B27,
IFERROR(INDEX(Labels!A:B,MATCH(F18,Labels!A:A,0),2),0)+IFERROR(INDEX(Labels!A:B,MATCH(G18,Labels!A:A,0),2),0)),
20),"")</f>
        <v/>
      </c>
      <c r="AK18" s="4" t="str">
        <f>IF(NOT(ISBLANK(D18)),
ROUND(((
IFERROR(INDEX(Pays!A:B,MATCH(I18,Pays!A:A,0),2),0)*J18
+IFERROR(INDEX(Pays!A:B,MATCH(L18,Pays!A:A,0),2),0)*M18
+IFERROR(INDEX(Pays!A:B,MATCH(O18,Pays!A:A,0),2),0)*P18
+IFERROR(INDEX(Pays!A:B,MATCH(R18,Pays!A:A,0),2),0)*S18
+IFERROR(INDEX(Pays!A:B,MATCH(U18,Pays!A:A,0),2),0)*V18
+IFERROR(INDEX(Pays!A:B,MATCH(X18,Pays!A:A,0),2),0)*Y18
)/100)*15,0),"")</f>
        <v/>
      </c>
      <c r="AL18" s="4" t="str">
        <f>IF(NOT(ISBLANK(D18)),ROUND(((
IFERROR(INDEX(Pays!A:C,MATCH(I18,Pays!A:A,0),3),0)*J18
+IFERROR(INDEX(Pays!A:C,MATCH(L18,Pays!A:A,0),3),0)*M18
+IFERROR(INDEX(Pays!A:C,MATCH(O18,Pays!A:A,0),3),0)*P18
+IFERROR(INDEX(Pays!A:C,MATCH(R18,Pays!A:A,0),3),0)*S18
+IFERROR(INDEX(Pays!A:C,MATCH(U18,Pays!A:A,0),3),0)*V18
+IFERROR(INDEX(Pays!A:C,MATCH(X18,Pays!A:A,0),3),0)*Y18
)/100)*10-5,0),"")</f>
        <v/>
      </c>
      <c r="AM18" s="4" t="str">
        <f>IF(NOT(ISBLANK(D18)),MAX(ROUND((
100-(
(100-IFERROR(INDEX(Matériaux!A:B,MATCH(AA18,Matériaux!A:A,0),2),100))*IFERROR(INDEX(Formats!A:B,MATCH(Z18,Formats!A:A,0),2),1)
+(100-IFERROR(INDEX(Matériaux!A:B,MATCH(AC18,Matériaux!A:A,0),2),100))*IFERROR(INDEX(Formats!A:B,MATCH(AB18,Formats!A:A,0),2),1)
+(100-IFERROR(INDEX(Matériaux!A:B,MATCH(AD18,Matériaux!A:A,0),2),100))*IFERROR(INDEX(Formats!A:B,MATCH(AE18,Formats!A:A,0),2),1)
))/10-10,0),-15),"")</f>
        <v/>
      </c>
      <c r="AN18" s="4" t="str">
        <f>IF(OR(
IFERROR(IF(AND(INDEX(Matériaux!A:C,MATCH(AA18,Matériaux!A:A,0),3)="X",INDEX(Formats!A:B,MATCH(Z18,Formats!A:A,0),2)&gt;=1),1,0),0),
IFERROR(IF(AND(INDEX(Matériaux!A:C,MATCH(AC18,Matériaux!A:A,0),3)="X",INDEX(Formats!A:B,MATCH(AB18,Formats!A:A,0),2)&gt;=1),1,0),0),
IFERROR(IF(AND(INDEX(Matériaux!A:C,MATCH(AE18,Matériaux!A:A,0),3)="X",INDEX(Formats!A:B,MATCH(AD18,Formats!A:A,0),2)&gt;=1),1,0),0)
),"X","")</f>
        <v/>
      </c>
      <c r="AO18" s="4" t="str">
        <f t="shared" si="1"/>
        <v/>
      </c>
      <c r="AP18" s="4" t="str">
        <f t="shared" si="2"/>
        <v/>
      </c>
    </row>
    <row r="19" spans="1:42" ht="17" x14ac:dyDescent="0.2">
      <c r="A19" s="25"/>
      <c r="B19" s="26"/>
      <c r="C19" s="26"/>
      <c r="D19" s="26"/>
      <c r="E19" s="26"/>
      <c r="F19" s="26"/>
      <c r="G19" s="26"/>
      <c r="H19" s="26"/>
      <c r="I19" s="26"/>
      <c r="J19" s="27"/>
      <c r="K19" s="26"/>
      <c r="L19" s="26"/>
      <c r="M19" s="27"/>
      <c r="N19" s="26"/>
      <c r="O19" s="26"/>
      <c r="P19" s="27"/>
      <c r="Q19" s="26"/>
      <c r="R19" s="26"/>
      <c r="S19" s="27"/>
      <c r="T19" s="26"/>
      <c r="U19" s="26"/>
      <c r="V19" s="27"/>
      <c r="W19" s="26"/>
      <c r="X19" s="26"/>
      <c r="Y19" s="27"/>
      <c r="Z19" s="26"/>
      <c r="AA19" s="26"/>
      <c r="AB19" s="26"/>
      <c r="AC19" s="26"/>
      <c r="AD19" s="26"/>
      <c r="AE19" s="26"/>
      <c r="AF19" s="26"/>
      <c r="AG19" s="36" t="str" cm="1">
        <f t="array" ref="AG19">IF(COUNTIF(Poissons!A:A,A19)&gt;0,IFERROR(INDEX(Poissons!A:H,MATCH(1,(A19=Poissons!A:A)*("Oui"=Poissons!H:H),0),8),
IFERROR(INDEX(Poissons!A:H,MATCH(1,(A19=Poissons!A:A)*("Non"=Poissons!H:H),0),8),"")),"")</f>
        <v/>
      </c>
      <c r="AH19" s="24" t="str">
        <f t="shared" si="0"/>
        <v/>
      </c>
      <c r="AI19" s="4" t="str">
        <f>IF(NOT(ISBLANK(D19)),
ROUND(MAX(0,MIN(100,
IF(E19="Oui",
-36*LN(INDEX(Agribalyse!A:B,MATCH(D19,Agribalyse!A:A,0),2)*100+1)+150,
100-20*LN(10*INDEX(Agribalyse!A:B,MATCH(D19,Agribalyse!A:A,0),2)+1)/LN(2+1/(100*INDEX(Agribalyse!A:B,MATCH(D19,Agribalyse!A:A,0),2)^4))
))),0),"")</f>
        <v/>
      </c>
      <c r="AJ19" s="4" t="str">
        <f>IF(NOT(ISBLANK(D19)),MIN(
IF(
OR(AND(F19="ASC",G19="MSC"),AND(G19="ASC",F19="MSC")),Labels!B28,
IFERROR(INDEX(Labels!A:B,MATCH(F19,Labels!A:A,0),2),0)+IFERROR(INDEX(Labels!A:B,MATCH(G19,Labels!A:A,0),2),0)),
20),"")</f>
        <v/>
      </c>
      <c r="AK19" s="4" t="str">
        <f>IF(NOT(ISBLANK(D19)),
ROUND(((
IFERROR(INDEX(Pays!A:B,MATCH(I19,Pays!A:A,0),2),0)*J19
+IFERROR(INDEX(Pays!A:B,MATCH(L19,Pays!A:A,0),2),0)*M19
+IFERROR(INDEX(Pays!A:B,MATCH(O19,Pays!A:A,0),2),0)*P19
+IFERROR(INDEX(Pays!A:B,MATCH(R19,Pays!A:A,0),2),0)*S19
+IFERROR(INDEX(Pays!A:B,MATCH(U19,Pays!A:A,0),2),0)*V19
+IFERROR(INDEX(Pays!A:B,MATCH(X19,Pays!A:A,0),2),0)*Y19
)/100)*15,0),"")</f>
        <v/>
      </c>
      <c r="AL19" s="4" t="str">
        <f>IF(NOT(ISBLANK(D19)),ROUND(((
IFERROR(INDEX(Pays!A:C,MATCH(I19,Pays!A:A,0),3),0)*J19
+IFERROR(INDEX(Pays!A:C,MATCH(L19,Pays!A:A,0),3),0)*M19
+IFERROR(INDEX(Pays!A:C,MATCH(O19,Pays!A:A,0),3),0)*P19
+IFERROR(INDEX(Pays!A:C,MATCH(R19,Pays!A:A,0),3),0)*S19
+IFERROR(INDEX(Pays!A:C,MATCH(U19,Pays!A:A,0),3),0)*V19
+IFERROR(INDEX(Pays!A:C,MATCH(X19,Pays!A:A,0),3),0)*Y19
)/100)*10-5,0),"")</f>
        <v/>
      </c>
      <c r="AM19" s="4" t="str">
        <f>IF(NOT(ISBLANK(D19)),MAX(ROUND((
100-(
(100-IFERROR(INDEX(Matériaux!A:B,MATCH(AA19,Matériaux!A:A,0),2),100))*IFERROR(INDEX(Formats!A:B,MATCH(Z19,Formats!A:A,0),2),1)
+(100-IFERROR(INDEX(Matériaux!A:B,MATCH(AC19,Matériaux!A:A,0),2),100))*IFERROR(INDEX(Formats!A:B,MATCH(AB19,Formats!A:A,0),2),1)
+(100-IFERROR(INDEX(Matériaux!A:B,MATCH(AD19,Matériaux!A:A,0),2),100))*IFERROR(INDEX(Formats!A:B,MATCH(AE19,Formats!A:A,0),2),1)
))/10-10,0),-15),"")</f>
        <v/>
      </c>
      <c r="AN19" s="4" t="str">
        <f>IF(OR(
IFERROR(IF(AND(INDEX(Matériaux!A:C,MATCH(AA19,Matériaux!A:A,0),3)="X",INDEX(Formats!A:B,MATCH(Z19,Formats!A:A,0),2)&gt;=1),1,0),0),
IFERROR(IF(AND(INDEX(Matériaux!A:C,MATCH(AC19,Matériaux!A:A,0),3)="X",INDEX(Formats!A:B,MATCH(AB19,Formats!A:A,0),2)&gt;=1),1,0),0),
IFERROR(IF(AND(INDEX(Matériaux!A:C,MATCH(AE19,Matériaux!A:A,0),3)="X",INDEX(Formats!A:B,MATCH(AD19,Formats!A:A,0),2)&gt;=1),1,0),0)
),"X","")</f>
        <v/>
      </c>
      <c r="AO19" s="4" t="str">
        <f t="shared" si="1"/>
        <v/>
      </c>
      <c r="AP19" s="4" t="str">
        <f t="shared" si="2"/>
        <v/>
      </c>
    </row>
    <row r="20" spans="1:42" ht="17" x14ac:dyDescent="0.2">
      <c r="A20" s="25"/>
      <c r="B20" s="26"/>
      <c r="C20" s="26"/>
      <c r="D20" s="26"/>
      <c r="E20" s="26"/>
      <c r="F20" s="26"/>
      <c r="G20" s="26"/>
      <c r="H20" s="26"/>
      <c r="I20" s="26"/>
      <c r="J20" s="27"/>
      <c r="K20" s="26"/>
      <c r="L20" s="26"/>
      <c r="M20" s="27"/>
      <c r="N20" s="26"/>
      <c r="O20" s="26"/>
      <c r="P20" s="27"/>
      <c r="Q20" s="26"/>
      <c r="R20" s="26"/>
      <c r="S20" s="27"/>
      <c r="T20" s="26"/>
      <c r="U20" s="26"/>
      <c r="V20" s="27"/>
      <c r="W20" s="26"/>
      <c r="X20" s="26"/>
      <c r="Y20" s="27"/>
      <c r="Z20" s="26"/>
      <c r="AA20" s="26"/>
      <c r="AB20" s="26"/>
      <c r="AC20" s="26"/>
      <c r="AD20" s="26"/>
      <c r="AE20" s="26"/>
      <c r="AF20" s="26"/>
      <c r="AG20" s="36" t="str" cm="1">
        <f t="array" ref="AG20">IF(COUNTIF(Poissons!A:A,A20)&gt;0,IFERROR(INDEX(Poissons!A:H,MATCH(1,(A20=Poissons!A:A)*("Oui"=Poissons!H:H),0),8),
IFERROR(INDEX(Poissons!A:H,MATCH(1,(A20=Poissons!A:A)*("Non"=Poissons!H:H),0),8),"")),"")</f>
        <v/>
      </c>
      <c r="AH20" s="24" t="str">
        <f t="shared" si="0"/>
        <v/>
      </c>
      <c r="AI20" s="4" t="str">
        <f>IF(NOT(ISBLANK(D20)),
ROUND(MAX(0,MIN(100,
IF(E20="Oui",
-36*LN(INDEX(Agribalyse!A:B,MATCH(D20,Agribalyse!A:A,0),2)*100+1)+150,
100-20*LN(10*INDEX(Agribalyse!A:B,MATCH(D20,Agribalyse!A:A,0),2)+1)/LN(2+1/(100*INDEX(Agribalyse!A:B,MATCH(D20,Agribalyse!A:A,0),2)^4))
))),0),"")</f>
        <v/>
      </c>
      <c r="AJ20" s="4" t="str">
        <f>IF(NOT(ISBLANK(D20)),MIN(
IF(
OR(AND(F20="ASC",G20="MSC"),AND(G20="ASC",F20="MSC")),Labels!B29,
IFERROR(INDEX(Labels!A:B,MATCH(F20,Labels!A:A,0),2),0)+IFERROR(INDEX(Labels!A:B,MATCH(G20,Labels!A:A,0),2),0)),
20),"")</f>
        <v/>
      </c>
      <c r="AK20" s="4" t="str">
        <f>IF(NOT(ISBLANK(D20)),
ROUND(((
IFERROR(INDEX(Pays!A:B,MATCH(I20,Pays!A:A,0),2),0)*J20
+IFERROR(INDEX(Pays!A:B,MATCH(L20,Pays!A:A,0),2),0)*M20
+IFERROR(INDEX(Pays!A:B,MATCH(O20,Pays!A:A,0),2),0)*P20
+IFERROR(INDEX(Pays!A:B,MATCH(R20,Pays!A:A,0),2),0)*S20
+IFERROR(INDEX(Pays!A:B,MATCH(U20,Pays!A:A,0),2),0)*V20
+IFERROR(INDEX(Pays!A:B,MATCH(X20,Pays!A:A,0),2),0)*Y20
)/100)*15,0),"")</f>
        <v/>
      </c>
      <c r="AL20" s="4" t="str">
        <f>IF(NOT(ISBLANK(D20)),ROUND(((
IFERROR(INDEX(Pays!A:C,MATCH(I20,Pays!A:A,0),3),0)*J20
+IFERROR(INDEX(Pays!A:C,MATCH(L20,Pays!A:A,0),3),0)*M20
+IFERROR(INDEX(Pays!A:C,MATCH(O20,Pays!A:A,0),3),0)*P20
+IFERROR(INDEX(Pays!A:C,MATCH(R20,Pays!A:A,0),3),0)*S20
+IFERROR(INDEX(Pays!A:C,MATCH(U20,Pays!A:A,0),3),0)*V20
+IFERROR(INDEX(Pays!A:C,MATCH(X20,Pays!A:A,0),3),0)*Y20
)/100)*10-5,0),"")</f>
        <v/>
      </c>
      <c r="AM20" s="4" t="str">
        <f>IF(NOT(ISBLANK(D20)),MAX(ROUND((
100-(
(100-IFERROR(INDEX(Matériaux!A:B,MATCH(AA20,Matériaux!A:A,0),2),100))*IFERROR(INDEX(Formats!A:B,MATCH(Z20,Formats!A:A,0),2),1)
+(100-IFERROR(INDEX(Matériaux!A:B,MATCH(AC20,Matériaux!A:A,0),2),100))*IFERROR(INDEX(Formats!A:B,MATCH(AB20,Formats!A:A,0),2),1)
+(100-IFERROR(INDEX(Matériaux!A:B,MATCH(AD20,Matériaux!A:A,0),2),100))*IFERROR(INDEX(Formats!A:B,MATCH(AE20,Formats!A:A,0),2),1)
))/10-10,0),-15),"")</f>
        <v/>
      </c>
      <c r="AN20" s="4" t="str">
        <f>IF(OR(
IFERROR(IF(AND(INDEX(Matériaux!A:C,MATCH(AA20,Matériaux!A:A,0),3)="X",INDEX(Formats!A:B,MATCH(Z20,Formats!A:A,0),2)&gt;=1),1,0),0),
IFERROR(IF(AND(INDEX(Matériaux!A:C,MATCH(AC20,Matériaux!A:A,0),3)="X",INDEX(Formats!A:B,MATCH(AB20,Formats!A:A,0),2)&gt;=1),1,0),0),
IFERROR(IF(AND(INDEX(Matériaux!A:C,MATCH(AE20,Matériaux!A:A,0),3)="X",INDEX(Formats!A:B,MATCH(AD20,Formats!A:A,0),2)&gt;=1),1,0),0)
),"X","")</f>
        <v/>
      </c>
      <c r="AO20" s="4" t="str">
        <f t="shared" si="1"/>
        <v/>
      </c>
      <c r="AP20" s="4" t="str">
        <f t="shared" si="2"/>
        <v/>
      </c>
    </row>
    <row r="21" spans="1:42" ht="17" x14ac:dyDescent="0.2">
      <c r="A21" s="25"/>
      <c r="B21" s="26"/>
      <c r="C21" s="26"/>
      <c r="D21" s="26"/>
      <c r="E21" s="26"/>
      <c r="F21" s="26"/>
      <c r="G21" s="26"/>
      <c r="H21" s="26"/>
      <c r="I21" s="26"/>
      <c r="J21" s="27"/>
      <c r="K21" s="26"/>
      <c r="L21" s="26"/>
      <c r="M21" s="27"/>
      <c r="N21" s="26"/>
      <c r="O21" s="26"/>
      <c r="P21" s="27"/>
      <c r="Q21" s="26"/>
      <c r="R21" s="26"/>
      <c r="S21" s="27"/>
      <c r="T21" s="26"/>
      <c r="U21" s="26"/>
      <c r="V21" s="27"/>
      <c r="W21" s="26"/>
      <c r="X21" s="26"/>
      <c r="Y21" s="27"/>
      <c r="Z21" s="26"/>
      <c r="AA21" s="26"/>
      <c r="AB21" s="26"/>
      <c r="AC21" s="26"/>
      <c r="AD21" s="26"/>
      <c r="AE21" s="26"/>
      <c r="AF21" s="26"/>
      <c r="AG21" s="36" t="str" cm="1">
        <f t="array" ref="AG21">IF(COUNTIF(Poissons!A:A,A21)&gt;0,IFERROR(INDEX(Poissons!A:H,MATCH(1,(A21=Poissons!A:A)*("Oui"=Poissons!H:H),0),8),
IFERROR(INDEX(Poissons!A:H,MATCH(1,(A21=Poissons!A:A)*("Non"=Poissons!H:H),0),8),"")),"")</f>
        <v/>
      </c>
      <c r="AH21" s="24" t="str">
        <f t="shared" si="0"/>
        <v/>
      </c>
      <c r="AI21" s="4" t="str">
        <f>IF(NOT(ISBLANK(D21)),
ROUND(MAX(0,MIN(100,
IF(E21="Oui",
-36*LN(INDEX(Agribalyse!A:B,MATCH(D21,Agribalyse!A:A,0),2)*100+1)+150,
100-20*LN(10*INDEX(Agribalyse!A:B,MATCH(D21,Agribalyse!A:A,0),2)+1)/LN(2+1/(100*INDEX(Agribalyse!A:B,MATCH(D21,Agribalyse!A:A,0),2)^4))
))),0),"")</f>
        <v/>
      </c>
      <c r="AJ21" s="4" t="str">
        <f>IF(NOT(ISBLANK(D21)),MIN(
IF(
OR(AND(F21="ASC",G21="MSC"),AND(G21="ASC",F21="MSC")),Labels!B30,
IFERROR(INDEX(Labels!A:B,MATCH(F21,Labels!A:A,0),2),0)+IFERROR(INDEX(Labels!A:B,MATCH(G21,Labels!A:A,0),2),0)),
20),"")</f>
        <v/>
      </c>
      <c r="AK21" s="4" t="str">
        <f>IF(NOT(ISBLANK(D21)),
ROUND(((
IFERROR(INDEX(Pays!A:B,MATCH(I21,Pays!A:A,0),2),0)*J21
+IFERROR(INDEX(Pays!A:B,MATCH(L21,Pays!A:A,0),2),0)*M21
+IFERROR(INDEX(Pays!A:B,MATCH(O21,Pays!A:A,0),2),0)*P21
+IFERROR(INDEX(Pays!A:B,MATCH(R21,Pays!A:A,0),2),0)*S21
+IFERROR(INDEX(Pays!A:B,MATCH(U21,Pays!A:A,0),2),0)*V21
+IFERROR(INDEX(Pays!A:B,MATCH(X21,Pays!A:A,0),2),0)*Y21
)/100)*15,0),"")</f>
        <v/>
      </c>
      <c r="AL21" s="4" t="str">
        <f>IF(NOT(ISBLANK(D21)),ROUND(((
IFERROR(INDEX(Pays!A:C,MATCH(I21,Pays!A:A,0),3),0)*J21
+IFERROR(INDEX(Pays!A:C,MATCH(L21,Pays!A:A,0),3),0)*M21
+IFERROR(INDEX(Pays!A:C,MATCH(O21,Pays!A:A,0),3),0)*P21
+IFERROR(INDEX(Pays!A:C,MATCH(R21,Pays!A:A,0),3),0)*S21
+IFERROR(INDEX(Pays!A:C,MATCH(U21,Pays!A:A,0),3),0)*V21
+IFERROR(INDEX(Pays!A:C,MATCH(X21,Pays!A:A,0),3),0)*Y21
)/100)*10-5,0),"")</f>
        <v/>
      </c>
      <c r="AM21" s="4" t="str">
        <f>IF(NOT(ISBLANK(D21)),MAX(ROUND((
100-(
(100-IFERROR(INDEX(Matériaux!A:B,MATCH(AA21,Matériaux!A:A,0),2),100))*IFERROR(INDEX(Formats!A:B,MATCH(Z21,Formats!A:A,0),2),1)
+(100-IFERROR(INDEX(Matériaux!A:B,MATCH(AC21,Matériaux!A:A,0),2),100))*IFERROR(INDEX(Formats!A:B,MATCH(AB21,Formats!A:A,0),2),1)
+(100-IFERROR(INDEX(Matériaux!A:B,MATCH(AD21,Matériaux!A:A,0),2),100))*IFERROR(INDEX(Formats!A:B,MATCH(AE21,Formats!A:A,0),2),1)
))/10-10,0),-15),"")</f>
        <v/>
      </c>
      <c r="AN21" s="4" t="str">
        <f>IF(OR(
IFERROR(IF(AND(INDEX(Matériaux!A:C,MATCH(AA21,Matériaux!A:A,0),3)="X",INDEX(Formats!A:B,MATCH(Z21,Formats!A:A,0),2)&gt;=1),1,0),0),
IFERROR(IF(AND(INDEX(Matériaux!A:C,MATCH(AC21,Matériaux!A:A,0),3)="X",INDEX(Formats!A:B,MATCH(AB21,Formats!A:A,0),2)&gt;=1),1,0),0),
IFERROR(IF(AND(INDEX(Matériaux!A:C,MATCH(AE21,Matériaux!A:A,0),3)="X",INDEX(Formats!A:B,MATCH(AD21,Formats!A:A,0),2)&gt;=1),1,0),0)
),"X","")</f>
        <v/>
      </c>
      <c r="AO21" s="4" t="str">
        <f t="shared" si="1"/>
        <v/>
      </c>
      <c r="AP21" s="4" t="str">
        <f t="shared" si="2"/>
        <v/>
      </c>
    </row>
    <row r="22" spans="1:42" ht="17" x14ac:dyDescent="0.2">
      <c r="A22" s="25"/>
      <c r="B22" s="26"/>
      <c r="C22" s="26"/>
      <c r="D22" s="26"/>
      <c r="E22" s="26"/>
      <c r="F22" s="26"/>
      <c r="G22" s="26"/>
      <c r="H22" s="26"/>
      <c r="I22" s="26"/>
      <c r="J22" s="27"/>
      <c r="K22" s="26"/>
      <c r="L22" s="26"/>
      <c r="M22" s="27"/>
      <c r="N22" s="26"/>
      <c r="O22" s="26"/>
      <c r="P22" s="27"/>
      <c r="Q22" s="26"/>
      <c r="R22" s="26"/>
      <c r="S22" s="27"/>
      <c r="T22" s="26"/>
      <c r="U22" s="26"/>
      <c r="V22" s="27"/>
      <c r="W22" s="26"/>
      <c r="X22" s="26"/>
      <c r="Y22" s="27"/>
      <c r="Z22" s="26"/>
      <c r="AA22" s="26"/>
      <c r="AB22" s="26"/>
      <c r="AC22" s="26"/>
      <c r="AD22" s="26"/>
      <c r="AE22" s="26"/>
      <c r="AF22" s="26"/>
      <c r="AG22" s="36" t="str" cm="1">
        <f t="array" ref="AG22">IF(COUNTIF(Poissons!A:A,A22)&gt;0,IFERROR(INDEX(Poissons!A:H,MATCH(1,(A22=Poissons!A:A)*("Oui"=Poissons!H:H),0),8),
IFERROR(INDEX(Poissons!A:H,MATCH(1,(A22=Poissons!A:A)*("Non"=Poissons!H:H),0),8),"")),"")</f>
        <v/>
      </c>
      <c r="AH22" s="24" t="str">
        <f t="shared" si="0"/>
        <v/>
      </c>
      <c r="AI22" s="4" t="str">
        <f>IF(NOT(ISBLANK(D22)),
ROUND(MAX(0,MIN(100,
IF(E22="Oui",
-36*LN(INDEX(Agribalyse!A:B,MATCH(D22,Agribalyse!A:A,0),2)*100+1)+150,
100-20*LN(10*INDEX(Agribalyse!A:B,MATCH(D22,Agribalyse!A:A,0),2)+1)/LN(2+1/(100*INDEX(Agribalyse!A:B,MATCH(D22,Agribalyse!A:A,0),2)^4))
))),0),"")</f>
        <v/>
      </c>
      <c r="AJ22" s="4" t="str">
        <f>IF(NOT(ISBLANK(D22)),MIN(
IF(
OR(AND(F22="ASC",G22="MSC"),AND(G22="ASC",F22="MSC")),Labels!B31,
IFERROR(INDEX(Labels!A:B,MATCH(F22,Labels!A:A,0),2),0)+IFERROR(INDEX(Labels!A:B,MATCH(G22,Labels!A:A,0),2),0)),
20),"")</f>
        <v/>
      </c>
      <c r="AK22" s="4" t="str">
        <f>IF(NOT(ISBLANK(D22)),
ROUND(((
IFERROR(INDEX(Pays!A:B,MATCH(I22,Pays!A:A,0),2),0)*J22
+IFERROR(INDEX(Pays!A:B,MATCH(L22,Pays!A:A,0),2),0)*M22
+IFERROR(INDEX(Pays!A:B,MATCH(O22,Pays!A:A,0),2),0)*P22
+IFERROR(INDEX(Pays!A:B,MATCH(R22,Pays!A:A,0),2),0)*S22
+IFERROR(INDEX(Pays!A:B,MATCH(U22,Pays!A:A,0),2),0)*V22
+IFERROR(INDEX(Pays!A:B,MATCH(X22,Pays!A:A,0),2),0)*Y22
)/100)*15,0),"")</f>
        <v/>
      </c>
      <c r="AL22" s="4" t="str">
        <f>IF(NOT(ISBLANK(D22)),ROUND(((
IFERROR(INDEX(Pays!A:C,MATCH(I22,Pays!A:A,0),3),0)*J22
+IFERROR(INDEX(Pays!A:C,MATCH(L22,Pays!A:A,0),3),0)*M22
+IFERROR(INDEX(Pays!A:C,MATCH(O22,Pays!A:A,0),3),0)*P22
+IFERROR(INDEX(Pays!A:C,MATCH(R22,Pays!A:A,0),3),0)*S22
+IFERROR(INDEX(Pays!A:C,MATCH(U22,Pays!A:A,0),3),0)*V22
+IFERROR(INDEX(Pays!A:C,MATCH(X22,Pays!A:A,0),3),0)*Y22
)/100)*10-5,0),"")</f>
        <v/>
      </c>
      <c r="AM22" s="4" t="str">
        <f>IF(NOT(ISBLANK(D22)),MAX(ROUND((
100-(
(100-IFERROR(INDEX(Matériaux!A:B,MATCH(AA22,Matériaux!A:A,0),2),100))*IFERROR(INDEX(Formats!A:B,MATCH(Z22,Formats!A:A,0),2),1)
+(100-IFERROR(INDEX(Matériaux!A:B,MATCH(AC22,Matériaux!A:A,0),2),100))*IFERROR(INDEX(Formats!A:B,MATCH(AB22,Formats!A:A,0),2),1)
+(100-IFERROR(INDEX(Matériaux!A:B,MATCH(AD22,Matériaux!A:A,0),2),100))*IFERROR(INDEX(Formats!A:B,MATCH(AE22,Formats!A:A,0),2),1)
))/10-10,0),-15),"")</f>
        <v/>
      </c>
      <c r="AN22" s="4" t="str">
        <f>IF(OR(
IFERROR(IF(AND(INDEX(Matériaux!A:C,MATCH(AA22,Matériaux!A:A,0),3)="X",INDEX(Formats!A:B,MATCH(Z22,Formats!A:A,0),2)&gt;=1),1,0),0),
IFERROR(IF(AND(INDEX(Matériaux!A:C,MATCH(AC22,Matériaux!A:A,0),3)="X",INDEX(Formats!A:B,MATCH(AB22,Formats!A:A,0),2)&gt;=1),1,0),0),
IFERROR(IF(AND(INDEX(Matériaux!A:C,MATCH(AE22,Matériaux!A:A,0),3)="X",INDEX(Formats!A:B,MATCH(AD22,Formats!A:A,0),2)&gt;=1),1,0),0)
),"X","")</f>
        <v/>
      </c>
      <c r="AO22" s="4" t="str">
        <f t="shared" si="1"/>
        <v/>
      </c>
      <c r="AP22" s="4" t="str">
        <f t="shared" si="2"/>
        <v/>
      </c>
    </row>
    <row r="23" spans="1:42" ht="17" x14ac:dyDescent="0.2">
      <c r="A23" s="25"/>
      <c r="B23" s="26"/>
      <c r="C23" s="26"/>
      <c r="D23" s="26"/>
      <c r="E23" s="26"/>
      <c r="F23" s="26"/>
      <c r="G23" s="26"/>
      <c r="H23" s="26"/>
      <c r="I23" s="26"/>
      <c r="J23" s="27"/>
      <c r="K23" s="26"/>
      <c r="L23" s="26"/>
      <c r="M23" s="27"/>
      <c r="N23" s="26"/>
      <c r="O23" s="26"/>
      <c r="P23" s="27"/>
      <c r="Q23" s="26"/>
      <c r="R23" s="26"/>
      <c r="S23" s="27"/>
      <c r="T23" s="26"/>
      <c r="U23" s="26"/>
      <c r="V23" s="27"/>
      <c r="W23" s="26"/>
      <c r="X23" s="26"/>
      <c r="Y23" s="27"/>
      <c r="Z23" s="26"/>
      <c r="AA23" s="26"/>
      <c r="AB23" s="26"/>
      <c r="AC23" s="26"/>
      <c r="AD23" s="26"/>
      <c r="AE23" s="26"/>
      <c r="AF23" s="26"/>
      <c r="AG23" s="36" t="str" cm="1">
        <f t="array" ref="AG23">IF(COUNTIF(Poissons!A:A,A23)&gt;0,IFERROR(INDEX(Poissons!A:H,MATCH(1,(A23=Poissons!A:A)*("Oui"=Poissons!H:H),0),8),
IFERROR(INDEX(Poissons!A:H,MATCH(1,(A23=Poissons!A:A)*("Non"=Poissons!H:H),0),8),"")),"")</f>
        <v/>
      </c>
      <c r="AH23" s="24" t="str">
        <f t="shared" si="0"/>
        <v/>
      </c>
      <c r="AI23" s="4" t="str">
        <f>IF(NOT(ISBLANK(D23)),
ROUND(MAX(0,MIN(100,
IF(E23="Oui",
-36*LN(INDEX(Agribalyse!A:B,MATCH(D23,Agribalyse!A:A,0),2)*100+1)+150,
100-20*LN(10*INDEX(Agribalyse!A:B,MATCH(D23,Agribalyse!A:A,0),2)+1)/LN(2+1/(100*INDEX(Agribalyse!A:B,MATCH(D23,Agribalyse!A:A,0),2)^4))
))),0),"")</f>
        <v/>
      </c>
      <c r="AJ23" s="4" t="str">
        <f>IF(NOT(ISBLANK(D23)),MIN(
IF(
OR(AND(F23="ASC",G23="MSC"),AND(G23="ASC",F23="MSC")),Labels!B32,
IFERROR(INDEX(Labels!A:B,MATCH(F23,Labels!A:A,0),2),0)+IFERROR(INDEX(Labels!A:B,MATCH(G23,Labels!A:A,0),2),0)),
20),"")</f>
        <v/>
      </c>
      <c r="AK23" s="4" t="str">
        <f>IF(NOT(ISBLANK(D23)),
ROUND(((
IFERROR(INDEX(Pays!A:B,MATCH(I23,Pays!A:A,0),2),0)*J23
+IFERROR(INDEX(Pays!A:B,MATCH(L23,Pays!A:A,0),2),0)*M23
+IFERROR(INDEX(Pays!A:B,MATCH(O23,Pays!A:A,0),2),0)*P23
+IFERROR(INDEX(Pays!A:B,MATCH(R23,Pays!A:A,0),2),0)*S23
+IFERROR(INDEX(Pays!A:B,MATCH(U23,Pays!A:A,0),2),0)*V23
+IFERROR(INDEX(Pays!A:B,MATCH(X23,Pays!A:A,0),2),0)*Y23
)/100)*15,0),"")</f>
        <v/>
      </c>
      <c r="AL23" s="4" t="str">
        <f>IF(NOT(ISBLANK(D23)),ROUND(((
IFERROR(INDEX(Pays!A:C,MATCH(I23,Pays!A:A,0),3),0)*J23
+IFERROR(INDEX(Pays!A:C,MATCH(L23,Pays!A:A,0),3),0)*M23
+IFERROR(INDEX(Pays!A:C,MATCH(O23,Pays!A:A,0),3),0)*P23
+IFERROR(INDEX(Pays!A:C,MATCH(R23,Pays!A:A,0),3),0)*S23
+IFERROR(INDEX(Pays!A:C,MATCH(U23,Pays!A:A,0),3),0)*V23
+IFERROR(INDEX(Pays!A:C,MATCH(X23,Pays!A:A,0),3),0)*Y23
)/100)*10-5,0),"")</f>
        <v/>
      </c>
      <c r="AM23" s="4" t="str">
        <f>IF(NOT(ISBLANK(D23)),MAX(ROUND((
100-(
(100-IFERROR(INDEX(Matériaux!A:B,MATCH(AA23,Matériaux!A:A,0),2),100))*IFERROR(INDEX(Formats!A:B,MATCH(Z23,Formats!A:A,0),2),1)
+(100-IFERROR(INDEX(Matériaux!A:B,MATCH(AC23,Matériaux!A:A,0),2),100))*IFERROR(INDEX(Formats!A:B,MATCH(AB23,Formats!A:A,0),2),1)
+(100-IFERROR(INDEX(Matériaux!A:B,MATCH(AD23,Matériaux!A:A,0),2),100))*IFERROR(INDEX(Formats!A:B,MATCH(AE23,Formats!A:A,0),2),1)
))/10-10,0),-15),"")</f>
        <v/>
      </c>
      <c r="AN23" s="4" t="str">
        <f>IF(OR(
IFERROR(IF(AND(INDEX(Matériaux!A:C,MATCH(AA23,Matériaux!A:A,0),3)="X",INDEX(Formats!A:B,MATCH(Z23,Formats!A:A,0),2)&gt;=1),1,0),0),
IFERROR(IF(AND(INDEX(Matériaux!A:C,MATCH(AC23,Matériaux!A:A,0),3)="X",INDEX(Formats!A:B,MATCH(AB23,Formats!A:A,0),2)&gt;=1),1,0),0),
IFERROR(IF(AND(INDEX(Matériaux!A:C,MATCH(AE23,Matériaux!A:A,0),3)="X",INDEX(Formats!A:B,MATCH(AD23,Formats!A:A,0),2)&gt;=1),1,0),0)
),"X","")</f>
        <v/>
      </c>
      <c r="AO23" s="4" t="str">
        <f t="shared" si="1"/>
        <v/>
      </c>
      <c r="AP23" s="4" t="str">
        <f t="shared" si="2"/>
        <v/>
      </c>
    </row>
    <row r="24" spans="1:42" ht="17" x14ac:dyDescent="0.2">
      <c r="A24" s="25"/>
      <c r="B24" s="26"/>
      <c r="C24" s="26"/>
      <c r="D24" s="26"/>
      <c r="E24" s="26"/>
      <c r="F24" s="26"/>
      <c r="G24" s="26"/>
      <c r="H24" s="26"/>
      <c r="I24" s="26"/>
      <c r="J24" s="27"/>
      <c r="K24" s="26"/>
      <c r="L24" s="26"/>
      <c r="M24" s="27"/>
      <c r="N24" s="26"/>
      <c r="O24" s="26"/>
      <c r="P24" s="27"/>
      <c r="Q24" s="26"/>
      <c r="R24" s="26"/>
      <c r="S24" s="27"/>
      <c r="T24" s="26"/>
      <c r="U24" s="26"/>
      <c r="V24" s="27"/>
      <c r="W24" s="26"/>
      <c r="X24" s="26"/>
      <c r="Y24" s="27"/>
      <c r="Z24" s="26"/>
      <c r="AA24" s="26"/>
      <c r="AB24" s="26"/>
      <c r="AC24" s="26"/>
      <c r="AD24" s="26"/>
      <c r="AE24" s="26"/>
      <c r="AF24" s="26"/>
      <c r="AG24" s="36" t="str" cm="1">
        <f t="array" ref="AG24">IF(COUNTIF(Poissons!A:A,A24)&gt;0,IFERROR(INDEX(Poissons!A:H,MATCH(1,(A24=Poissons!A:A)*("Oui"=Poissons!H:H),0),8),
IFERROR(INDEX(Poissons!A:H,MATCH(1,(A24=Poissons!A:A)*("Non"=Poissons!H:H),0),8),"")),"")</f>
        <v/>
      </c>
      <c r="AH24" s="24" t="str">
        <f t="shared" si="0"/>
        <v/>
      </c>
      <c r="AI24" s="4" t="str">
        <f>IF(NOT(ISBLANK(D24)),
ROUND(MAX(0,MIN(100,
IF(E24="Oui",
-36*LN(INDEX(Agribalyse!A:B,MATCH(D24,Agribalyse!A:A,0),2)*100+1)+150,
100-20*LN(10*INDEX(Agribalyse!A:B,MATCH(D24,Agribalyse!A:A,0),2)+1)/LN(2+1/(100*INDEX(Agribalyse!A:B,MATCH(D24,Agribalyse!A:A,0),2)^4))
))),0),"")</f>
        <v/>
      </c>
      <c r="AJ24" s="4" t="str">
        <f>IF(NOT(ISBLANK(D24)),MIN(
IF(
OR(AND(F24="ASC",G24="MSC"),AND(G24="ASC",F24="MSC")),Labels!B33,
IFERROR(INDEX(Labels!A:B,MATCH(F24,Labels!A:A,0),2),0)+IFERROR(INDEX(Labels!A:B,MATCH(G24,Labels!A:A,0),2),0)),
20),"")</f>
        <v/>
      </c>
      <c r="AK24" s="4" t="str">
        <f>IF(NOT(ISBLANK(D24)),
ROUND(((
IFERROR(INDEX(Pays!A:B,MATCH(I24,Pays!A:A,0),2),0)*J24
+IFERROR(INDEX(Pays!A:B,MATCH(L24,Pays!A:A,0),2),0)*M24
+IFERROR(INDEX(Pays!A:B,MATCH(O24,Pays!A:A,0),2),0)*P24
+IFERROR(INDEX(Pays!A:B,MATCH(R24,Pays!A:A,0),2),0)*S24
+IFERROR(INDEX(Pays!A:B,MATCH(U24,Pays!A:A,0),2),0)*V24
+IFERROR(INDEX(Pays!A:B,MATCH(X24,Pays!A:A,0),2),0)*Y24
)/100)*15,0),"")</f>
        <v/>
      </c>
      <c r="AL24" s="4" t="str">
        <f>IF(NOT(ISBLANK(D24)),ROUND(((
IFERROR(INDEX(Pays!A:C,MATCH(I24,Pays!A:A,0),3),0)*J24
+IFERROR(INDEX(Pays!A:C,MATCH(L24,Pays!A:A,0),3),0)*M24
+IFERROR(INDEX(Pays!A:C,MATCH(O24,Pays!A:A,0),3),0)*P24
+IFERROR(INDEX(Pays!A:C,MATCH(R24,Pays!A:A,0),3),0)*S24
+IFERROR(INDEX(Pays!A:C,MATCH(U24,Pays!A:A,0),3),0)*V24
+IFERROR(INDEX(Pays!A:C,MATCH(X24,Pays!A:A,0),3),0)*Y24
)/100)*10-5,0),"")</f>
        <v/>
      </c>
      <c r="AM24" s="4" t="str">
        <f>IF(NOT(ISBLANK(D24)),MAX(ROUND((
100-(
(100-IFERROR(INDEX(Matériaux!A:B,MATCH(AA24,Matériaux!A:A,0),2),100))*IFERROR(INDEX(Formats!A:B,MATCH(Z24,Formats!A:A,0),2),1)
+(100-IFERROR(INDEX(Matériaux!A:B,MATCH(AC24,Matériaux!A:A,0),2),100))*IFERROR(INDEX(Formats!A:B,MATCH(AB24,Formats!A:A,0),2),1)
+(100-IFERROR(INDEX(Matériaux!A:B,MATCH(AD24,Matériaux!A:A,0),2),100))*IFERROR(INDEX(Formats!A:B,MATCH(AE24,Formats!A:A,0),2),1)
))/10-10,0),-15),"")</f>
        <v/>
      </c>
      <c r="AN24" s="4" t="str">
        <f>IF(OR(
IFERROR(IF(AND(INDEX(Matériaux!A:C,MATCH(AA24,Matériaux!A:A,0),3)="X",INDEX(Formats!A:B,MATCH(Z24,Formats!A:A,0),2)&gt;=1),1,0),0),
IFERROR(IF(AND(INDEX(Matériaux!A:C,MATCH(AC24,Matériaux!A:A,0),3)="X",INDEX(Formats!A:B,MATCH(AB24,Formats!A:A,0),2)&gt;=1),1,0),0),
IFERROR(IF(AND(INDEX(Matériaux!A:C,MATCH(AE24,Matériaux!A:A,0),3)="X",INDEX(Formats!A:B,MATCH(AD24,Formats!A:A,0),2)&gt;=1),1,0),0)
),"X","")</f>
        <v/>
      </c>
      <c r="AO24" s="4" t="str">
        <f t="shared" si="1"/>
        <v/>
      </c>
      <c r="AP24" s="4" t="str">
        <f t="shared" si="2"/>
        <v/>
      </c>
    </row>
    <row r="25" spans="1:42" ht="17" x14ac:dyDescent="0.2">
      <c r="A25" s="25"/>
      <c r="B25" s="26"/>
      <c r="C25" s="26"/>
      <c r="D25" s="26"/>
      <c r="E25" s="26"/>
      <c r="F25" s="26"/>
      <c r="G25" s="26"/>
      <c r="H25" s="26"/>
      <c r="I25" s="26"/>
      <c r="J25" s="27"/>
      <c r="K25" s="26"/>
      <c r="L25" s="26"/>
      <c r="M25" s="27"/>
      <c r="N25" s="26"/>
      <c r="O25" s="26"/>
      <c r="P25" s="27"/>
      <c r="Q25" s="26"/>
      <c r="R25" s="26"/>
      <c r="S25" s="27"/>
      <c r="T25" s="26"/>
      <c r="U25" s="26"/>
      <c r="V25" s="27"/>
      <c r="W25" s="26"/>
      <c r="X25" s="26"/>
      <c r="Y25" s="27"/>
      <c r="Z25" s="26"/>
      <c r="AA25" s="26"/>
      <c r="AB25" s="26"/>
      <c r="AC25" s="26"/>
      <c r="AD25" s="26"/>
      <c r="AE25" s="26"/>
      <c r="AF25" s="26"/>
      <c r="AG25" s="36" t="str" cm="1">
        <f t="array" ref="AG25">IF(COUNTIF(Poissons!A:A,A25)&gt;0,IFERROR(INDEX(Poissons!A:H,MATCH(1,(A25=Poissons!A:A)*("Oui"=Poissons!H:H),0),8),
IFERROR(INDEX(Poissons!A:H,MATCH(1,(A25=Poissons!A:A)*("Non"=Poissons!H:H),0),8),"")),"")</f>
        <v/>
      </c>
      <c r="AH25" s="24" t="str">
        <f t="shared" si="0"/>
        <v/>
      </c>
      <c r="AI25" s="4" t="str">
        <f>IF(NOT(ISBLANK(D25)),
ROUND(MAX(0,MIN(100,
IF(E25="Oui",
-36*LN(INDEX(Agribalyse!A:B,MATCH(D25,Agribalyse!A:A,0),2)*100+1)+150,
100-20*LN(10*INDEX(Agribalyse!A:B,MATCH(D25,Agribalyse!A:A,0),2)+1)/LN(2+1/(100*INDEX(Agribalyse!A:B,MATCH(D25,Agribalyse!A:A,0),2)^4))
))),0),"")</f>
        <v/>
      </c>
      <c r="AJ25" s="4" t="str">
        <f>IF(NOT(ISBLANK(D25)),MIN(
IF(
OR(AND(F25="ASC",G25="MSC"),AND(G25="ASC",F25="MSC")),Labels!B34,
IFERROR(INDEX(Labels!A:B,MATCH(F25,Labels!A:A,0),2),0)+IFERROR(INDEX(Labels!A:B,MATCH(G25,Labels!A:A,0),2),0)),
20),"")</f>
        <v/>
      </c>
      <c r="AK25" s="4" t="str">
        <f>IF(NOT(ISBLANK(D25)),
ROUND(((
IFERROR(INDEX(Pays!A:B,MATCH(I25,Pays!A:A,0),2),0)*J25
+IFERROR(INDEX(Pays!A:B,MATCH(L25,Pays!A:A,0),2),0)*M25
+IFERROR(INDEX(Pays!A:B,MATCH(O25,Pays!A:A,0),2),0)*P25
+IFERROR(INDEX(Pays!A:B,MATCH(R25,Pays!A:A,0),2),0)*S25
+IFERROR(INDEX(Pays!A:B,MATCH(U25,Pays!A:A,0),2),0)*V25
+IFERROR(INDEX(Pays!A:B,MATCH(X25,Pays!A:A,0),2),0)*Y25
)/100)*15,0),"")</f>
        <v/>
      </c>
      <c r="AL25" s="4" t="str">
        <f>IF(NOT(ISBLANK(D25)),ROUND(((
IFERROR(INDEX(Pays!A:C,MATCH(I25,Pays!A:A,0),3),0)*J25
+IFERROR(INDEX(Pays!A:C,MATCH(L25,Pays!A:A,0),3),0)*M25
+IFERROR(INDEX(Pays!A:C,MATCH(O25,Pays!A:A,0),3),0)*P25
+IFERROR(INDEX(Pays!A:C,MATCH(R25,Pays!A:A,0),3),0)*S25
+IFERROR(INDEX(Pays!A:C,MATCH(U25,Pays!A:A,0),3),0)*V25
+IFERROR(INDEX(Pays!A:C,MATCH(X25,Pays!A:A,0),3),0)*Y25
)/100)*10-5,0),"")</f>
        <v/>
      </c>
      <c r="AM25" s="4" t="str">
        <f>IF(NOT(ISBLANK(D25)),MAX(ROUND((
100-(
(100-IFERROR(INDEX(Matériaux!A:B,MATCH(AA25,Matériaux!A:A,0),2),100))*IFERROR(INDEX(Formats!A:B,MATCH(Z25,Formats!A:A,0),2),1)
+(100-IFERROR(INDEX(Matériaux!A:B,MATCH(AC25,Matériaux!A:A,0),2),100))*IFERROR(INDEX(Formats!A:B,MATCH(AB25,Formats!A:A,0),2),1)
+(100-IFERROR(INDEX(Matériaux!A:B,MATCH(AD25,Matériaux!A:A,0),2),100))*IFERROR(INDEX(Formats!A:B,MATCH(AE25,Formats!A:A,0),2),1)
))/10-10,0),-15),"")</f>
        <v/>
      </c>
      <c r="AN25" s="4" t="str">
        <f>IF(OR(
IFERROR(IF(AND(INDEX(Matériaux!A:C,MATCH(AA25,Matériaux!A:A,0),3)="X",INDEX(Formats!A:B,MATCH(Z25,Formats!A:A,0),2)&gt;=1),1,0),0),
IFERROR(IF(AND(INDEX(Matériaux!A:C,MATCH(AC25,Matériaux!A:A,0),3)="X",INDEX(Formats!A:B,MATCH(AB25,Formats!A:A,0),2)&gt;=1),1,0),0),
IFERROR(IF(AND(INDEX(Matériaux!A:C,MATCH(AE25,Matériaux!A:A,0),3)="X",INDEX(Formats!A:B,MATCH(AD25,Formats!A:A,0),2)&gt;=1),1,0),0)
),"X","")</f>
        <v/>
      </c>
      <c r="AO25" s="4" t="str">
        <f t="shared" si="1"/>
        <v/>
      </c>
      <c r="AP25" s="4" t="str">
        <f t="shared" si="2"/>
        <v/>
      </c>
    </row>
    <row r="26" spans="1:42" ht="17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7"/>
      <c r="K26" s="26"/>
      <c r="L26" s="26"/>
      <c r="M26" s="27"/>
      <c r="N26" s="26"/>
      <c r="O26" s="26"/>
      <c r="P26" s="27"/>
      <c r="Q26" s="26"/>
      <c r="R26" s="26"/>
      <c r="S26" s="27"/>
      <c r="T26" s="26"/>
      <c r="U26" s="26"/>
      <c r="V26" s="27"/>
      <c r="W26" s="26"/>
      <c r="X26" s="26"/>
      <c r="Y26" s="27"/>
      <c r="Z26" s="26"/>
      <c r="AA26" s="26"/>
      <c r="AB26" s="26"/>
      <c r="AC26" s="26"/>
      <c r="AD26" s="26"/>
      <c r="AE26" s="26"/>
      <c r="AF26" s="26"/>
      <c r="AG26" s="36" t="str" cm="1">
        <f t="array" ref="AG26">IF(COUNTIF(Poissons!A:A,A26)&gt;0,IFERROR(INDEX(Poissons!A:H,MATCH(1,(A26=Poissons!A:A)*("Oui"=Poissons!H:H),0),8),
IFERROR(INDEX(Poissons!A:H,MATCH(1,(A26=Poissons!A:A)*("Non"=Poissons!H:H),0),8),"")),"")</f>
        <v/>
      </c>
      <c r="AH26" s="24" t="str">
        <f t="shared" si="0"/>
        <v/>
      </c>
      <c r="AI26" s="4" t="str">
        <f>IF(NOT(ISBLANK(D26)),
ROUND(MAX(0,MIN(100,
IF(E26="Oui",
-36*LN(INDEX(Agribalyse!A:B,MATCH(D26,Agribalyse!A:A,0),2)*100+1)+150,
100-20*LN(10*INDEX(Agribalyse!A:B,MATCH(D26,Agribalyse!A:A,0),2)+1)/LN(2+1/(100*INDEX(Agribalyse!A:B,MATCH(D26,Agribalyse!A:A,0),2)^4))
))),0),"")</f>
        <v/>
      </c>
      <c r="AJ26" s="4" t="str">
        <f>IF(NOT(ISBLANK(D26)),MIN(
IF(
OR(AND(F26="ASC",G26="MSC"),AND(G26="ASC",F26="MSC")),Labels!B35,
IFERROR(INDEX(Labels!A:B,MATCH(F26,Labels!A:A,0),2),0)+IFERROR(INDEX(Labels!A:B,MATCH(G26,Labels!A:A,0),2),0)),
20),"")</f>
        <v/>
      </c>
      <c r="AK26" s="4" t="str">
        <f>IF(NOT(ISBLANK(D26)),
ROUND(((
IFERROR(INDEX(Pays!A:B,MATCH(I26,Pays!A:A,0),2),0)*J26
+IFERROR(INDEX(Pays!A:B,MATCH(L26,Pays!A:A,0),2),0)*M26
+IFERROR(INDEX(Pays!A:B,MATCH(O26,Pays!A:A,0),2),0)*P26
+IFERROR(INDEX(Pays!A:B,MATCH(R26,Pays!A:A,0),2),0)*S26
+IFERROR(INDEX(Pays!A:B,MATCH(U26,Pays!A:A,0),2),0)*V26
+IFERROR(INDEX(Pays!A:B,MATCH(X26,Pays!A:A,0),2),0)*Y26
)/100)*15,0),"")</f>
        <v/>
      </c>
      <c r="AL26" s="4" t="str">
        <f>IF(NOT(ISBLANK(D26)),ROUND(((
IFERROR(INDEX(Pays!A:C,MATCH(I26,Pays!A:A,0),3),0)*J26
+IFERROR(INDEX(Pays!A:C,MATCH(L26,Pays!A:A,0),3),0)*M26
+IFERROR(INDEX(Pays!A:C,MATCH(O26,Pays!A:A,0),3),0)*P26
+IFERROR(INDEX(Pays!A:C,MATCH(R26,Pays!A:A,0),3),0)*S26
+IFERROR(INDEX(Pays!A:C,MATCH(U26,Pays!A:A,0),3),0)*V26
+IFERROR(INDEX(Pays!A:C,MATCH(X26,Pays!A:A,0),3),0)*Y26
)/100)*10-5,0),"")</f>
        <v/>
      </c>
      <c r="AM26" s="4" t="str">
        <f>IF(NOT(ISBLANK(D26)),MAX(ROUND((
100-(
(100-IFERROR(INDEX(Matériaux!A:B,MATCH(AA26,Matériaux!A:A,0),2),100))*IFERROR(INDEX(Formats!A:B,MATCH(Z26,Formats!A:A,0),2),1)
+(100-IFERROR(INDEX(Matériaux!A:B,MATCH(AC26,Matériaux!A:A,0),2),100))*IFERROR(INDEX(Formats!A:B,MATCH(AB26,Formats!A:A,0),2),1)
+(100-IFERROR(INDEX(Matériaux!A:B,MATCH(AD26,Matériaux!A:A,0),2),100))*IFERROR(INDEX(Formats!A:B,MATCH(AE26,Formats!A:A,0),2),1)
))/10-10,0),-15),"")</f>
        <v/>
      </c>
      <c r="AN26" s="4" t="str">
        <f>IF(OR(
IFERROR(IF(AND(INDEX(Matériaux!A:C,MATCH(AA26,Matériaux!A:A,0),3)="X",INDEX(Formats!A:B,MATCH(Z26,Formats!A:A,0),2)&gt;=1),1,0),0),
IFERROR(IF(AND(INDEX(Matériaux!A:C,MATCH(AC26,Matériaux!A:A,0),3)="X",INDEX(Formats!A:B,MATCH(AB26,Formats!A:A,0),2)&gt;=1),1,0),0),
IFERROR(IF(AND(INDEX(Matériaux!A:C,MATCH(AE26,Matériaux!A:A,0),3)="X",INDEX(Formats!A:B,MATCH(AD26,Formats!A:A,0),2)&gt;=1),1,0),0)
),"X","")</f>
        <v/>
      </c>
      <c r="AO26" s="4" t="str">
        <f t="shared" si="1"/>
        <v/>
      </c>
      <c r="AP26" s="4" t="str">
        <f t="shared" si="2"/>
        <v/>
      </c>
    </row>
    <row r="27" spans="1:42" ht="17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7"/>
      <c r="K27" s="26"/>
      <c r="L27" s="26"/>
      <c r="M27" s="27"/>
      <c r="N27" s="26"/>
      <c r="O27" s="26"/>
      <c r="P27" s="27"/>
      <c r="Q27" s="26"/>
      <c r="R27" s="26"/>
      <c r="S27" s="27"/>
      <c r="T27" s="26"/>
      <c r="U27" s="26"/>
      <c r="V27" s="27"/>
      <c r="W27" s="26"/>
      <c r="X27" s="26"/>
      <c r="Y27" s="27"/>
      <c r="Z27" s="26"/>
      <c r="AA27" s="26"/>
      <c r="AB27" s="26"/>
      <c r="AC27" s="26"/>
      <c r="AD27" s="26"/>
      <c r="AE27" s="26"/>
      <c r="AF27" s="26"/>
      <c r="AG27" s="36" t="str" cm="1">
        <f t="array" ref="AG27">IF(COUNTIF(Poissons!A:A,A27)&gt;0,IFERROR(INDEX(Poissons!A:H,MATCH(1,(A27=Poissons!A:A)*("Oui"=Poissons!H:H),0),8),
IFERROR(INDEX(Poissons!A:H,MATCH(1,(A27=Poissons!A:A)*("Non"=Poissons!H:H),0),8),"")),"")</f>
        <v/>
      </c>
      <c r="AH27" s="24" t="str">
        <f t="shared" si="0"/>
        <v/>
      </c>
      <c r="AI27" s="4" t="str">
        <f>IF(NOT(ISBLANK(D27)),
ROUND(MAX(0,MIN(100,
IF(E27="Oui",
-36*LN(INDEX(Agribalyse!A:B,MATCH(D27,Agribalyse!A:A,0),2)*100+1)+150,
100-20*LN(10*INDEX(Agribalyse!A:B,MATCH(D27,Agribalyse!A:A,0),2)+1)/LN(2+1/(100*INDEX(Agribalyse!A:B,MATCH(D27,Agribalyse!A:A,0),2)^4))
))),0),"")</f>
        <v/>
      </c>
      <c r="AJ27" s="4" t="str">
        <f>IF(NOT(ISBLANK(D27)),MIN(
IF(
OR(AND(F27="ASC",G27="MSC"),AND(G27="ASC",F27="MSC")),Labels!B36,
IFERROR(INDEX(Labels!A:B,MATCH(F27,Labels!A:A,0),2),0)+IFERROR(INDEX(Labels!A:B,MATCH(G27,Labels!A:A,0),2),0)),
20),"")</f>
        <v/>
      </c>
      <c r="AK27" s="4" t="str">
        <f>IF(NOT(ISBLANK(D27)),
ROUND(((
IFERROR(INDEX(Pays!A:B,MATCH(I27,Pays!A:A,0),2),0)*J27
+IFERROR(INDEX(Pays!A:B,MATCH(L27,Pays!A:A,0),2),0)*M27
+IFERROR(INDEX(Pays!A:B,MATCH(O27,Pays!A:A,0),2),0)*P27
+IFERROR(INDEX(Pays!A:B,MATCH(R27,Pays!A:A,0),2),0)*S27
+IFERROR(INDEX(Pays!A:B,MATCH(U27,Pays!A:A,0),2),0)*V27
+IFERROR(INDEX(Pays!A:B,MATCH(X27,Pays!A:A,0),2),0)*Y27
)/100)*15,0),"")</f>
        <v/>
      </c>
      <c r="AL27" s="4" t="str">
        <f>IF(NOT(ISBLANK(D27)),ROUND(((
IFERROR(INDEX(Pays!A:C,MATCH(I27,Pays!A:A,0),3),0)*J27
+IFERROR(INDEX(Pays!A:C,MATCH(L27,Pays!A:A,0),3),0)*M27
+IFERROR(INDEX(Pays!A:C,MATCH(O27,Pays!A:A,0),3),0)*P27
+IFERROR(INDEX(Pays!A:C,MATCH(R27,Pays!A:A,0),3),0)*S27
+IFERROR(INDEX(Pays!A:C,MATCH(U27,Pays!A:A,0),3),0)*V27
+IFERROR(INDEX(Pays!A:C,MATCH(X27,Pays!A:A,0),3),0)*Y27
)/100)*10-5,0),"")</f>
        <v/>
      </c>
      <c r="AM27" s="4" t="str">
        <f>IF(NOT(ISBLANK(D27)),MAX(ROUND((
100-(
(100-IFERROR(INDEX(Matériaux!A:B,MATCH(AA27,Matériaux!A:A,0),2),100))*IFERROR(INDEX(Formats!A:B,MATCH(Z27,Formats!A:A,0),2),1)
+(100-IFERROR(INDEX(Matériaux!A:B,MATCH(AC27,Matériaux!A:A,0),2),100))*IFERROR(INDEX(Formats!A:B,MATCH(AB27,Formats!A:A,0),2),1)
+(100-IFERROR(INDEX(Matériaux!A:B,MATCH(AD27,Matériaux!A:A,0),2),100))*IFERROR(INDEX(Formats!A:B,MATCH(AE27,Formats!A:A,0),2),1)
))/10-10,0),-15),"")</f>
        <v/>
      </c>
      <c r="AN27" s="4" t="str">
        <f>IF(OR(
IFERROR(IF(AND(INDEX(Matériaux!A:C,MATCH(AA27,Matériaux!A:A,0),3)="X",INDEX(Formats!A:B,MATCH(Z27,Formats!A:A,0),2)&gt;=1),1,0),0),
IFERROR(IF(AND(INDEX(Matériaux!A:C,MATCH(AC27,Matériaux!A:A,0),3)="X",INDEX(Formats!A:B,MATCH(AB27,Formats!A:A,0),2)&gt;=1),1,0),0),
IFERROR(IF(AND(INDEX(Matériaux!A:C,MATCH(AE27,Matériaux!A:A,0),3)="X",INDEX(Formats!A:B,MATCH(AD27,Formats!A:A,0),2)&gt;=1),1,0),0)
),"X","")</f>
        <v/>
      </c>
      <c r="AO27" s="4" t="str">
        <f t="shared" si="1"/>
        <v/>
      </c>
      <c r="AP27" s="4" t="str">
        <f t="shared" si="2"/>
        <v/>
      </c>
    </row>
    <row r="28" spans="1:42" ht="17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7"/>
      <c r="K28" s="26"/>
      <c r="L28" s="26"/>
      <c r="M28" s="27"/>
      <c r="N28" s="26"/>
      <c r="O28" s="26"/>
      <c r="P28" s="27"/>
      <c r="Q28" s="26"/>
      <c r="R28" s="26"/>
      <c r="S28" s="27"/>
      <c r="T28" s="26"/>
      <c r="U28" s="26"/>
      <c r="V28" s="27"/>
      <c r="W28" s="26"/>
      <c r="X28" s="26"/>
      <c r="Y28" s="27"/>
      <c r="Z28" s="26"/>
      <c r="AA28" s="26"/>
      <c r="AB28" s="26"/>
      <c r="AC28" s="26"/>
      <c r="AD28" s="26"/>
      <c r="AE28" s="26"/>
      <c r="AF28" s="26"/>
      <c r="AG28" s="36" t="str" cm="1">
        <f t="array" ref="AG28">IF(COUNTIF(Poissons!A:A,A28)&gt;0,IFERROR(INDEX(Poissons!A:H,MATCH(1,(A28=Poissons!A:A)*("Oui"=Poissons!H:H),0),8),
IFERROR(INDEX(Poissons!A:H,MATCH(1,(A28=Poissons!A:A)*("Non"=Poissons!H:H),0),8),"")),"")</f>
        <v/>
      </c>
      <c r="AH28" s="24" t="str">
        <f t="shared" si="0"/>
        <v/>
      </c>
      <c r="AI28" s="4" t="str">
        <f>IF(NOT(ISBLANK(D28)),
ROUND(MAX(0,MIN(100,
IF(E28="Oui",
-36*LN(INDEX(Agribalyse!A:B,MATCH(D28,Agribalyse!A:A,0),2)*100+1)+150,
100-20*LN(10*INDEX(Agribalyse!A:B,MATCH(D28,Agribalyse!A:A,0),2)+1)/LN(2+1/(100*INDEX(Agribalyse!A:B,MATCH(D28,Agribalyse!A:A,0),2)^4))
))),0),"")</f>
        <v/>
      </c>
      <c r="AJ28" s="4" t="str">
        <f>IF(NOT(ISBLANK(D28)),MIN(
IF(
OR(AND(F28="ASC",G28="MSC"),AND(G28="ASC",F28="MSC")),Labels!B37,
IFERROR(INDEX(Labels!A:B,MATCH(F28,Labels!A:A,0),2),0)+IFERROR(INDEX(Labels!A:B,MATCH(G28,Labels!A:A,0),2),0)),
20),"")</f>
        <v/>
      </c>
      <c r="AK28" s="4" t="str">
        <f>IF(NOT(ISBLANK(D28)),
ROUND(((
IFERROR(INDEX(Pays!A:B,MATCH(I28,Pays!A:A,0),2),0)*J28
+IFERROR(INDEX(Pays!A:B,MATCH(L28,Pays!A:A,0),2),0)*M28
+IFERROR(INDEX(Pays!A:B,MATCH(O28,Pays!A:A,0),2),0)*P28
+IFERROR(INDEX(Pays!A:B,MATCH(R28,Pays!A:A,0),2),0)*S28
+IFERROR(INDEX(Pays!A:B,MATCH(U28,Pays!A:A,0),2),0)*V28
+IFERROR(INDEX(Pays!A:B,MATCH(X28,Pays!A:A,0),2),0)*Y28
)/100)*15,0),"")</f>
        <v/>
      </c>
      <c r="AL28" s="4" t="str">
        <f>IF(NOT(ISBLANK(D28)),ROUND(((
IFERROR(INDEX(Pays!A:C,MATCH(I28,Pays!A:A,0),3),0)*J28
+IFERROR(INDEX(Pays!A:C,MATCH(L28,Pays!A:A,0),3),0)*M28
+IFERROR(INDEX(Pays!A:C,MATCH(O28,Pays!A:A,0),3),0)*P28
+IFERROR(INDEX(Pays!A:C,MATCH(R28,Pays!A:A,0),3),0)*S28
+IFERROR(INDEX(Pays!A:C,MATCH(U28,Pays!A:A,0),3),0)*V28
+IFERROR(INDEX(Pays!A:C,MATCH(X28,Pays!A:A,0),3),0)*Y28
)/100)*10-5,0),"")</f>
        <v/>
      </c>
      <c r="AM28" s="4" t="str">
        <f>IF(NOT(ISBLANK(D28)),MAX(ROUND((
100-(
(100-IFERROR(INDEX(Matériaux!A:B,MATCH(AA28,Matériaux!A:A,0),2),100))*IFERROR(INDEX(Formats!A:B,MATCH(Z28,Formats!A:A,0),2),1)
+(100-IFERROR(INDEX(Matériaux!A:B,MATCH(AC28,Matériaux!A:A,0),2),100))*IFERROR(INDEX(Formats!A:B,MATCH(AB28,Formats!A:A,0),2),1)
+(100-IFERROR(INDEX(Matériaux!A:B,MATCH(AD28,Matériaux!A:A,0),2),100))*IFERROR(INDEX(Formats!A:B,MATCH(AE28,Formats!A:A,0),2),1)
))/10-10,0),-15),"")</f>
        <v/>
      </c>
      <c r="AN28" s="4" t="str">
        <f>IF(OR(
IFERROR(IF(AND(INDEX(Matériaux!A:C,MATCH(AA28,Matériaux!A:A,0),3)="X",INDEX(Formats!A:B,MATCH(Z28,Formats!A:A,0),2)&gt;=1),1,0),0),
IFERROR(IF(AND(INDEX(Matériaux!A:C,MATCH(AC28,Matériaux!A:A,0),3)="X",INDEX(Formats!A:B,MATCH(AB28,Formats!A:A,0),2)&gt;=1),1,0),0),
IFERROR(IF(AND(INDEX(Matériaux!A:C,MATCH(AE28,Matériaux!A:A,0),3)="X",INDEX(Formats!A:B,MATCH(AD28,Formats!A:A,0),2)&gt;=1),1,0),0)
),"X","")</f>
        <v/>
      </c>
      <c r="AO28" s="4" t="str">
        <f t="shared" si="1"/>
        <v/>
      </c>
      <c r="AP28" s="4" t="str">
        <f t="shared" si="2"/>
        <v/>
      </c>
    </row>
    <row r="29" spans="1:42" ht="17" x14ac:dyDescent="0.2">
      <c r="A29" s="25"/>
      <c r="B29" s="26"/>
      <c r="C29" s="26"/>
      <c r="D29" s="26"/>
      <c r="E29" s="26"/>
      <c r="F29" s="26"/>
      <c r="G29" s="26"/>
      <c r="H29" s="26"/>
      <c r="I29" s="26"/>
      <c r="J29" s="27"/>
      <c r="K29" s="26"/>
      <c r="L29" s="26"/>
      <c r="M29" s="27"/>
      <c r="N29" s="26"/>
      <c r="O29" s="26"/>
      <c r="P29" s="27"/>
      <c r="Q29" s="26"/>
      <c r="R29" s="26"/>
      <c r="S29" s="27"/>
      <c r="T29" s="26"/>
      <c r="U29" s="26"/>
      <c r="V29" s="27"/>
      <c r="W29" s="26"/>
      <c r="X29" s="26"/>
      <c r="Y29" s="27"/>
      <c r="Z29" s="26"/>
      <c r="AA29" s="26"/>
      <c r="AB29" s="26"/>
      <c r="AC29" s="26"/>
      <c r="AD29" s="26"/>
      <c r="AE29" s="26"/>
      <c r="AF29" s="26"/>
      <c r="AG29" s="36" t="str" cm="1">
        <f t="array" ref="AG29">IF(COUNTIF(Poissons!A:A,A29)&gt;0,IFERROR(INDEX(Poissons!A:H,MATCH(1,(A29=Poissons!A:A)*("Oui"=Poissons!H:H),0),8),
IFERROR(INDEX(Poissons!A:H,MATCH(1,(A29=Poissons!A:A)*("Non"=Poissons!H:H),0),8),"")),"")</f>
        <v/>
      </c>
      <c r="AH29" s="24" t="str">
        <f t="shared" si="0"/>
        <v/>
      </c>
      <c r="AI29" s="4" t="str">
        <f>IF(NOT(ISBLANK(D29)),
ROUND(MAX(0,MIN(100,
IF(E29="Oui",
-36*LN(INDEX(Agribalyse!A:B,MATCH(D29,Agribalyse!A:A,0),2)*100+1)+150,
100-20*LN(10*INDEX(Agribalyse!A:B,MATCH(D29,Agribalyse!A:A,0),2)+1)/LN(2+1/(100*INDEX(Agribalyse!A:B,MATCH(D29,Agribalyse!A:A,0),2)^4))
))),0),"")</f>
        <v/>
      </c>
      <c r="AJ29" s="4" t="str">
        <f>IF(NOT(ISBLANK(D29)),MIN(
IF(
OR(AND(F29="ASC",G29="MSC"),AND(G29="ASC",F29="MSC")),Labels!B38,
IFERROR(INDEX(Labels!A:B,MATCH(F29,Labels!A:A,0),2),0)+IFERROR(INDEX(Labels!A:B,MATCH(G29,Labels!A:A,0),2),0)),
20),"")</f>
        <v/>
      </c>
      <c r="AK29" s="4" t="str">
        <f>IF(NOT(ISBLANK(D29)),
ROUND(((
IFERROR(INDEX(Pays!A:B,MATCH(I29,Pays!A:A,0),2),0)*J29
+IFERROR(INDEX(Pays!A:B,MATCH(L29,Pays!A:A,0),2),0)*M29
+IFERROR(INDEX(Pays!A:B,MATCH(O29,Pays!A:A,0),2),0)*P29
+IFERROR(INDEX(Pays!A:B,MATCH(R29,Pays!A:A,0),2),0)*S29
+IFERROR(INDEX(Pays!A:B,MATCH(U29,Pays!A:A,0),2),0)*V29
+IFERROR(INDEX(Pays!A:B,MATCH(X29,Pays!A:A,0),2),0)*Y29
)/100)*15,0),"")</f>
        <v/>
      </c>
      <c r="AL29" s="4" t="str">
        <f>IF(NOT(ISBLANK(D29)),ROUND(((
IFERROR(INDEX(Pays!A:C,MATCH(I29,Pays!A:A,0),3),0)*J29
+IFERROR(INDEX(Pays!A:C,MATCH(L29,Pays!A:A,0),3),0)*M29
+IFERROR(INDEX(Pays!A:C,MATCH(O29,Pays!A:A,0),3),0)*P29
+IFERROR(INDEX(Pays!A:C,MATCH(R29,Pays!A:A,0),3),0)*S29
+IFERROR(INDEX(Pays!A:C,MATCH(U29,Pays!A:A,0),3),0)*V29
+IFERROR(INDEX(Pays!A:C,MATCH(X29,Pays!A:A,0),3),0)*Y29
)/100)*10-5,0),"")</f>
        <v/>
      </c>
      <c r="AM29" s="4" t="str">
        <f>IF(NOT(ISBLANK(D29)),MAX(ROUND((
100-(
(100-IFERROR(INDEX(Matériaux!A:B,MATCH(AA29,Matériaux!A:A,0),2),100))*IFERROR(INDEX(Formats!A:B,MATCH(Z29,Formats!A:A,0),2),1)
+(100-IFERROR(INDEX(Matériaux!A:B,MATCH(AC29,Matériaux!A:A,0),2),100))*IFERROR(INDEX(Formats!A:B,MATCH(AB29,Formats!A:A,0),2),1)
+(100-IFERROR(INDEX(Matériaux!A:B,MATCH(AD29,Matériaux!A:A,0),2),100))*IFERROR(INDEX(Formats!A:B,MATCH(AE29,Formats!A:A,0),2),1)
))/10-10,0),-15),"")</f>
        <v/>
      </c>
      <c r="AN29" s="4" t="str">
        <f>IF(OR(
IFERROR(IF(AND(INDEX(Matériaux!A:C,MATCH(AA29,Matériaux!A:A,0),3)="X",INDEX(Formats!A:B,MATCH(Z29,Formats!A:A,0),2)&gt;=1),1,0),0),
IFERROR(IF(AND(INDEX(Matériaux!A:C,MATCH(AC29,Matériaux!A:A,0),3)="X",INDEX(Formats!A:B,MATCH(AB29,Formats!A:A,0),2)&gt;=1),1,0),0),
IFERROR(IF(AND(INDEX(Matériaux!A:C,MATCH(AE29,Matériaux!A:A,0),3)="X",INDEX(Formats!A:B,MATCH(AD29,Formats!A:A,0),2)&gt;=1),1,0),0)
),"X","")</f>
        <v/>
      </c>
      <c r="AO29" s="4" t="str">
        <f t="shared" si="1"/>
        <v/>
      </c>
      <c r="AP29" s="4" t="str">
        <f t="shared" si="2"/>
        <v/>
      </c>
    </row>
    <row r="30" spans="1:42" ht="17" x14ac:dyDescent="0.2">
      <c r="A30" s="25"/>
      <c r="B30" s="26"/>
      <c r="C30" s="26"/>
      <c r="D30" s="26"/>
      <c r="E30" s="26"/>
      <c r="F30" s="26"/>
      <c r="G30" s="26"/>
      <c r="H30" s="26"/>
      <c r="I30" s="26"/>
      <c r="J30" s="27"/>
      <c r="K30" s="26"/>
      <c r="L30" s="26"/>
      <c r="M30" s="27"/>
      <c r="N30" s="26"/>
      <c r="O30" s="26"/>
      <c r="P30" s="27"/>
      <c r="Q30" s="26"/>
      <c r="R30" s="26"/>
      <c r="S30" s="27"/>
      <c r="T30" s="26"/>
      <c r="U30" s="26"/>
      <c r="V30" s="27"/>
      <c r="W30" s="26"/>
      <c r="X30" s="26"/>
      <c r="Y30" s="27"/>
      <c r="Z30" s="26"/>
      <c r="AA30" s="26"/>
      <c r="AB30" s="26"/>
      <c r="AC30" s="26"/>
      <c r="AD30" s="26"/>
      <c r="AE30" s="26"/>
      <c r="AF30" s="26"/>
      <c r="AG30" s="36" t="str" cm="1">
        <f t="array" ref="AG30">IF(COUNTIF(Poissons!A:A,A30)&gt;0,IFERROR(INDEX(Poissons!A:H,MATCH(1,(A30=Poissons!A:A)*("Oui"=Poissons!H:H),0),8),
IFERROR(INDEX(Poissons!A:H,MATCH(1,(A30=Poissons!A:A)*("Non"=Poissons!H:H),0),8),"")),"")</f>
        <v/>
      </c>
      <c r="AH30" s="24" t="str">
        <f t="shared" si="0"/>
        <v/>
      </c>
      <c r="AI30" s="4" t="str">
        <f>IF(NOT(ISBLANK(D30)),
ROUND(MAX(0,MIN(100,
IF(E30="Oui",
-36*LN(INDEX(Agribalyse!A:B,MATCH(D30,Agribalyse!A:A,0),2)*100+1)+150,
100-20*LN(10*INDEX(Agribalyse!A:B,MATCH(D30,Agribalyse!A:A,0),2)+1)/LN(2+1/(100*INDEX(Agribalyse!A:B,MATCH(D30,Agribalyse!A:A,0),2)^4))
))),0),"")</f>
        <v/>
      </c>
      <c r="AJ30" s="4" t="str">
        <f>IF(NOT(ISBLANK(D30)),MIN(
IF(
OR(AND(F30="ASC",G30="MSC"),AND(G30="ASC",F30="MSC")),Labels!B39,
IFERROR(INDEX(Labels!A:B,MATCH(F30,Labels!A:A,0),2),0)+IFERROR(INDEX(Labels!A:B,MATCH(G30,Labels!A:A,0),2),0)),
20),"")</f>
        <v/>
      </c>
      <c r="AK30" s="4" t="str">
        <f>IF(NOT(ISBLANK(D30)),
ROUND(((
IFERROR(INDEX(Pays!A:B,MATCH(I30,Pays!A:A,0),2),0)*J30
+IFERROR(INDEX(Pays!A:B,MATCH(L30,Pays!A:A,0),2),0)*M30
+IFERROR(INDEX(Pays!A:B,MATCH(O30,Pays!A:A,0),2),0)*P30
+IFERROR(INDEX(Pays!A:B,MATCH(R30,Pays!A:A,0),2),0)*S30
+IFERROR(INDEX(Pays!A:B,MATCH(U30,Pays!A:A,0),2),0)*V30
+IFERROR(INDEX(Pays!A:B,MATCH(X30,Pays!A:A,0),2),0)*Y30
)/100)*15,0),"")</f>
        <v/>
      </c>
      <c r="AL30" s="4" t="str">
        <f>IF(NOT(ISBLANK(D30)),ROUND(((
IFERROR(INDEX(Pays!A:C,MATCH(I30,Pays!A:A,0),3),0)*J30
+IFERROR(INDEX(Pays!A:C,MATCH(L30,Pays!A:A,0),3),0)*M30
+IFERROR(INDEX(Pays!A:C,MATCH(O30,Pays!A:A,0),3),0)*P30
+IFERROR(INDEX(Pays!A:C,MATCH(R30,Pays!A:A,0),3),0)*S30
+IFERROR(INDEX(Pays!A:C,MATCH(U30,Pays!A:A,0),3),0)*V30
+IFERROR(INDEX(Pays!A:C,MATCH(X30,Pays!A:A,0),3),0)*Y30
)/100)*10-5,0),"")</f>
        <v/>
      </c>
      <c r="AM30" s="4" t="str">
        <f>IF(NOT(ISBLANK(D30)),MAX(ROUND((
100-(
(100-IFERROR(INDEX(Matériaux!A:B,MATCH(AA30,Matériaux!A:A,0),2),100))*IFERROR(INDEX(Formats!A:B,MATCH(Z30,Formats!A:A,0),2),1)
+(100-IFERROR(INDEX(Matériaux!A:B,MATCH(AC30,Matériaux!A:A,0),2),100))*IFERROR(INDEX(Formats!A:B,MATCH(AB30,Formats!A:A,0),2),1)
+(100-IFERROR(INDEX(Matériaux!A:B,MATCH(AD30,Matériaux!A:A,0),2),100))*IFERROR(INDEX(Formats!A:B,MATCH(AE30,Formats!A:A,0),2),1)
))/10-10,0),-15),"")</f>
        <v/>
      </c>
      <c r="AN30" s="4" t="str">
        <f>IF(OR(
IFERROR(IF(AND(INDEX(Matériaux!A:C,MATCH(AA30,Matériaux!A:A,0),3)="X",INDEX(Formats!A:B,MATCH(Z30,Formats!A:A,0),2)&gt;=1),1,0),0),
IFERROR(IF(AND(INDEX(Matériaux!A:C,MATCH(AC30,Matériaux!A:A,0),3)="X",INDEX(Formats!A:B,MATCH(AB30,Formats!A:A,0),2)&gt;=1),1,0),0),
IFERROR(IF(AND(INDEX(Matériaux!A:C,MATCH(AE30,Matériaux!A:A,0),3)="X",INDEX(Formats!A:B,MATCH(AD30,Formats!A:A,0),2)&gt;=1),1,0),0)
),"X","")</f>
        <v/>
      </c>
      <c r="AO30" s="4" t="str">
        <f t="shared" si="1"/>
        <v/>
      </c>
      <c r="AP30" s="4" t="str">
        <f t="shared" si="2"/>
        <v/>
      </c>
    </row>
    <row r="31" spans="1:42" ht="17" x14ac:dyDescent="0.2">
      <c r="A31" s="25"/>
      <c r="B31" s="26"/>
      <c r="C31" s="26"/>
      <c r="D31" s="26"/>
      <c r="E31" s="26"/>
      <c r="F31" s="26"/>
      <c r="G31" s="26"/>
      <c r="H31" s="26"/>
      <c r="I31" s="26"/>
      <c r="J31" s="27"/>
      <c r="K31" s="26"/>
      <c r="L31" s="26"/>
      <c r="M31" s="27"/>
      <c r="N31" s="26"/>
      <c r="O31" s="26"/>
      <c r="P31" s="27"/>
      <c r="Q31" s="26"/>
      <c r="R31" s="26"/>
      <c r="S31" s="27"/>
      <c r="T31" s="26"/>
      <c r="U31" s="26"/>
      <c r="V31" s="27"/>
      <c r="W31" s="26"/>
      <c r="X31" s="26"/>
      <c r="Y31" s="27"/>
      <c r="Z31" s="26"/>
      <c r="AA31" s="26"/>
      <c r="AB31" s="26"/>
      <c r="AC31" s="26"/>
      <c r="AD31" s="26"/>
      <c r="AE31" s="26"/>
      <c r="AF31" s="26"/>
      <c r="AG31" s="36" t="str" cm="1">
        <f t="array" ref="AG31">IF(COUNTIF(Poissons!A:A,A31)&gt;0,IFERROR(INDEX(Poissons!A:H,MATCH(1,(A31=Poissons!A:A)*("Oui"=Poissons!H:H),0),8),
IFERROR(INDEX(Poissons!A:H,MATCH(1,(A31=Poissons!A:A)*("Non"=Poissons!H:H),0),8),"")),"")</f>
        <v/>
      </c>
      <c r="AH31" s="24" t="str">
        <f t="shared" si="0"/>
        <v/>
      </c>
      <c r="AI31" s="4" t="str">
        <f>IF(NOT(ISBLANK(D31)),
ROUND(MAX(0,MIN(100,
IF(E31="Oui",
-36*LN(INDEX(Agribalyse!A:B,MATCH(D31,Agribalyse!A:A,0),2)*100+1)+150,
100-20*LN(10*INDEX(Agribalyse!A:B,MATCH(D31,Agribalyse!A:A,0),2)+1)/LN(2+1/(100*INDEX(Agribalyse!A:B,MATCH(D31,Agribalyse!A:A,0),2)^4))
))),0),"")</f>
        <v/>
      </c>
      <c r="AJ31" s="4" t="str">
        <f>IF(NOT(ISBLANK(D31)),MIN(
IF(
OR(AND(F31="ASC",G31="MSC"),AND(G31="ASC",F31="MSC")),Labels!B40,
IFERROR(INDEX(Labels!A:B,MATCH(F31,Labels!A:A,0),2),0)+IFERROR(INDEX(Labels!A:B,MATCH(G31,Labels!A:A,0),2),0)),
20),"")</f>
        <v/>
      </c>
      <c r="AK31" s="4" t="str">
        <f>IF(NOT(ISBLANK(D31)),
ROUND(((
IFERROR(INDEX(Pays!A:B,MATCH(I31,Pays!A:A,0),2),0)*J31
+IFERROR(INDEX(Pays!A:B,MATCH(L31,Pays!A:A,0),2),0)*M31
+IFERROR(INDEX(Pays!A:B,MATCH(O31,Pays!A:A,0),2),0)*P31
+IFERROR(INDEX(Pays!A:B,MATCH(R31,Pays!A:A,0),2),0)*S31
+IFERROR(INDEX(Pays!A:B,MATCH(U31,Pays!A:A,0),2),0)*V31
+IFERROR(INDEX(Pays!A:B,MATCH(X31,Pays!A:A,0),2),0)*Y31
)/100)*15,0),"")</f>
        <v/>
      </c>
      <c r="AL31" s="4" t="str">
        <f>IF(NOT(ISBLANK(D31)),ROUND(((
IFERROR(INDEX(Pays!A:C,MATCH(I31,Pays!A:A,0),3),0)*J31
+IFERROR(INDEX(Pays!A:C,MATCH(L31,Pays!A:A,0),3),0)*M31
+IFERROR(INDEX(Pays!A:C,MATCH(O31,Pays!A:A,0),3),0)*P31
+IFERROR(INDEX(Pays!A:C,MATCH(R31,Pays!A:A,0),3),0)*S31
+IFERROR(INDEX(Pays!A:C,MATCH(U31,Pays!A:A,0),3),0)*V31
+IFERROR(INDEX(Pays!A:C,MATCH(X31,Pays!A:A,0),3),0)*Y31
)/100)*10-5,0),"")</f>
        <v/>
      </c>
      <c r="AM31" s="4" t="str">
        <f>IF(NOT(ISBLANK(D31)),MAX(ROUND((
100-(
(100-IFERROR(INDEX(Matériaux!A:B,MATCH(AA31,Matériaux!A:A,0),2),100))*IFERROR(INDEX(Formats!A:B,MATCH(Z31,Formats!A:A,0),2),1)
+(100-IFERROR(INDEX(Matériaux!A:B,MATCH(AC31,Matériaux!A:A,0),2),100))*IFERROR(INDEX(Formats!A:B,MATCH(AB31,Formats!A:A,0),2),1)
+(100-IFERROR(INDEX(Matériaux!A:B,MATCH(AD31,Matériaux!A:A,0),2),100))*IFERROR(INDEX(Formats!A:B,MATCH(AE31,Formats!A:A,0),2),1)
))/10-10,0),-15),"")</f>
        <v/>
      </c>
      <c r="AN31" s="4" t="str">
        <f>IF(OR(
IFERROR(IF(AND(INDEX(Matériaux!A:C,MATCH(AA31,Matériaux!A:A,0),3)="X",INDEX(Formats!A:B,MATCH(Z31,Formats!A:A,0),2)&gt;=1),1,0),0),
IFERROR(IF(AND(INDEX(Matériaux!A:C,MATCH(AC31,Matériaux!A:A,0),3)="X",INDEX(Formats!A:B,MATCH(AB31,Formats!A:A,0),2)&gt;=1),1,0),0),
IFERROR(IF(AND(INDEX(Matériaux!A:C,MATCH(AE31,Matériaux!A:A,0),3)="X",INDEX(Formats!A:B,MATCH(AD31,Formats!A:A,0),2)&gt;=1),1,0),0)
),"X","")</f>
        <v/>
      </c>
      <c r="AO31" s="4" t="str">
        <f t="shared" si="1"/>
        <v/>
      </c>
      <c r="AP31" s="4" t="str">
        <f t="shared" si="2"/>
        <v/>
      </c>
    </row>
    <row r="32" spans="1:42" ht="17" x14ac:dyDescent="0.2">
      <c r="A32" s="25"/>
      <c r="B32" s="26"/>
      <c r="C32" s="26"/>
      <c r="D32" s="26"/>
      <c r="E32" s="26"/>
      <c r="F32" s="26"/>
      <c r="G32" s="26"/>
      <c r="H32" s="26"/>
      <c r="I32" s="26"/>
      <c r="J32" s="27"/>
      <c r="K32" s="26"/>
      <c r="L32" s="26"/>
      <c r="M32" s="27"/>
      <c r="N32" s="26"/>
      <c r="O32" s="26"/>
      <c r="P32" s="27"/>
      <c r="Q32" s="26"/>
      <c r="R32" s="26"/>
      <c r="S32" s="27"/>
      <c r="T32" s="26"/>
      <c r="U32" s="26"/>
      <c r="V32" s="27"/>
      <c r="W32" s="26"/>
      <c r="X32" s="26"/>
      <c r="Y32" s="27"/>
      <c r="Z32" s="26"/>
      <c r="AA32" s="26"/>
      <c r="AB32" s="26"/>
      <c r="AC32" s="26"/>
      <c r="AD32" s="26"/>
      <c r="AE32" s="26"/>
      <c r="AF32" s="26"/>
      <c r="AG32" s="36" t="str" cm="1">
        <f t="array" ref="AG32">IF(COUNTIF(Poissons!A:A,A32)&gt;0,IFERROR(INDEX(Poissons!A:H,MATCH(1,(A32=Poissons!A:A)*("Oui"=Poissons!H:H),0),8),
IFERROR(INDEX(Poissons!A:H,MATCH(1,(A32=Poissons!A:A)*("Non"=Poissons!H:H),0),8),"")),"")</f>
        <v/>
      </c>
      <c r="AH32" s="24" t="str">
        <f t="shared" si="0"/>
        <v/>
      </c>
      <c r="AI32" s="4" t="str">
        <f>IF(NOT(ISBLANK(D32)),
ROUND(MAX(0,MIN(100,
IF(E32="Oui",
-36*LN(INDEX(Agribalyse!A:B,MATCH(D32,Agribalyse!A:A,0),2)*100+1)+150,
100-20*LN(10*INDEX(Agribalyse!A:B,MATCH(D32,Agribalyse!A:A,0),2)+1)/LN(2+1/(100*INDEX(Agribalyse!A:B,MATCH(D32,Agribalyse!A:A,0),2)^4))
))),0),"")</f>
        <v/>
      </c>
      <c r="AJ32" s="4" t="str">
        <f>IF(NOT(ISBLANK(D32)),MIN(
IF(
OR(AND(F32="ASC",G32="MSC"),AND(G32="ASC",F32="MSC")),Labels!B41,
IFERROR(INDEX(Labels!A:B,MATCH(F32,Labels!A:A,0),2),0)+IFERROR(INDEX(Labels!A:B,MATCH(G32,Labels!A:A,0),2),0)),
20),"")</f>
        <v/>
      </c>
      <c r="AK32" s="4" t="str">
        <f>IF(NOT(ISBLANK(D32)),
ROUND(((
IFERROR(INDEX(Pays!A:B,MATCH(I32,Pays!A:A,0),2),0)*J32
+IFERROR(INDEX(Pays!A:B,MATCH(L32,Pays!A:A,0),2),0)*M32
+IFERROR(INDEX(Pays!A:B,MATCH(O32,Pays!A:A,0),2),0)*P32
+IFERROR(INDEX(Pays!A:B,MATCH(R32,Pays!A:A,0),2),0)*S32
+IFERROR(INDEX(Pays!A:B,MATCH(U32,Pays!A:A,0),2),0)*V32
+IFERROR(INDEX(Pays!A:B,MATCH(X32,Pays!A:A,0),2),0)*Y32
)/100)*15,0),"")</f>
        <v/>
      </c>
      <c r="AL32" s="4" t="str">
        <f>IF(NOT(ISBLANK(D32)),ROUND(((
IFERROR(INDEX(Pays!A:C,MATCH(I32,Pays!A:A,0),3),0)*J32
+IFERROR(INDEX(Pays!A:C,MATCH(L32,Pays!A:A,0),3),0)*M32
+IFERROR(INDEX(Pays!A:C,MATCH(O32,Pays!A:A,0),3),0)*P32
+IFERROR(INDEX(Pays!A:C,MATCH(R32,Pays!A:A,0),3),0)*S32
+IFERROR(INDEX(Pays!A:C,MATCH(U32,Pays!A:A,0),3),0)*V32
+IFERROR(INDEX(Pays!A:C,MATCH(X32,Pays!A:A,0),3),0)*Y32
)/100)*10-5,0),"")</f>
        <v/>
      </c>
      <c r="AM32" s="4" t="str">
        <f>IF(NOT(ISBLANK(D32)),MAX(ROUND((
100-(
(100-IFERROR(INDEX(Matériaux!A:B,MATCH(AA32,Matériaux!A:A,0),2),100))*IFERROR(INDEX(Formats!A:B,MATCH(Z32,Formats!A:A,0),2),1)
+(100-IFERROR(INDEX(Matériaux!A:B,MATCH(AC32,Matériaux!A:A,0),2),100))*IFERROR(INDEX(Formats!A:B,MATCH(AB32,Formats!A:A,0),2),1)
+(100-IFERROR(INDEX(Matériaux!A:B,MATCH(AD32,Matériaux!A:A,0),2),100))*IFERROR(INDEX(Formats!A:B,MATCH(AE32,Formats!A:A,0),2),1)
))/10-10,0),-15),"")</f>
        <v/>
      </c>
      <c r="AN32" s="4" t="str">
        <f>IF(OR(
IFERROR(IF(AND(INDEX(Matériaux!A:C,MATCH(AA32,Matériaux!A:A,0),3)="X",INDEX(Formats!A:B,MATCH(Z32,Formats!A:A,0),2)&gt;=1),1,0),0),
IFERROR(IF(AND(INDEX(Matériaux!A:C,MATCH(AC32,Matériaux!A:A,0),3)="X",INDEX(Formats!A:B,MATCH(AB32,Formats!A:A,0),2)&gt;=1),1,0),0),
IFERROR(IF(AND(INDEX(Matériaux!A:C,MATCH(AE32,Matériaux!A:A,0),3)="X",INDEX(Formats!A:B,MATCH(AD32,Formats!A:A,0),2)&gt;=1),1,0),0)
),"X","")</f>
        <v/>
      </c>
      <c r="AO32" s="4" t="str">
        <f t="shared" si="1"/>
        <v/>
      </c>
      <c r="AP32" s="4" t="str">
        <f t="shared" si="2"/>
        <v/>
      </c>
    </row>
    <row r="33" spans="1:42" ht="17" x14ac:dyDescent="0.2">
      <c r="A33" s="25"/>
      <c r="B33" s="26"/>
      <c r="C33" s="26"/>
      <c r="D33" s="26"/>
      <c r="E33" s="26"/>
      <c r="F33" s="26"/>
      <c r="G33" s="26"/>
      <c r="H33" s="26"/>
      <c r="I33" s="26"/>
      <c r="J33" s="27"/>
      <c r="K33" s="26"/>
      <c r="L33" s="26"/>
      <c r="M33" s="27"/>
      <c r="N33" s="26"/>
      <c r="O33" s="26"/>
      <c r="P33" s="27"/>
      <c r="Q33" s="26"/>
      <c r="R33" s="26"/>
      <c r="S33" s="27"/>
      <c r="T33" s="26"/>
      <c r="U33" s="26"/>
      <c r="V33" s="27"/>
      <c r="W33" s="26"/>
      <c r="X33" s="26"/>
      <c r="Y33" s="27"/>
      <c r="Z33" s="26"/>
      <c r="AA33" s="26"/>
      <c r="AB33" s="26"/>
      <c r="AC33" s="26"/>
      <c r="AD33" s="26"/>
      <c r="AE33" s="26"/>
      <c r="AF33" s="26"/>
      <c r="AG33" s="36" t="str" cm="1">
        <f t="array" ref="AG33">IF(COUNTIF(Poissons!A:A,A33)&gt;0,IFERROR(INDEX(Poissons!A:H,MATCH(1,(A33=Poissons!A:A)*("Oui"=Poissons!H:H),0),8),
IFERROR(INDEX(Poissons!A:H,MATCH(1,(A33=Poissons!A:A)*("Non"=Poissons!H:H),0),8),"")),"")</f>
        <v/>
      </c>
      <c r="AH33" s="24" t="str">
        <f t="shared" si="0"/>
        <v/>
      </c>
      <c r="AI33" s="4" t="str">
        <f>IF(NOT(ISBLANK(D33)),
ROUND(MAX(0,MIN(100,
IF(E33="Oui",
-36*LN(INDEX(Agribalyse!A:B,MATCH(D33,Agribalyse!A:A,0),2)*100+1)+150,
100-20*LN(10*INDEX(Agribalyse!A:B,MATCH(D33,Agribalyse!A:A,0),2)+1)/LN(2+1/(100*INDEX(Agribalyse!A:B,MATCH(D33,Agribalyse!A:A,0),2)^4))
))),0),"")</f>
        <v/>
      </c>
      <c r="AJ33" s="4" t="str">
        <f>IF(NOT(ISBLANK(D33)),MIN(
IF(
OR(AND(F33="ASC",G33="MSC"),AND(G33="ASC",F33="MSC")),Labels!B42,
IFERROR(INDEX(Labels!A:B,MATCH(F33,Labels!A:A,0),2),0)+IFERROR(INDEX(Labels!A:B,MATCH(G33,Labels!A:A,0),2),0)),
20),"")</f>
        <v/>
      </c>
      <c r="AK33" s="4" t="str">
        <f>IF(NOT(ISBLANK(D33)),
ROUND(((
IFERROR(INDEX(Pays!A:B,MATCH(I33,Pays!A:A,0),2),0)*J33
+IFERROR(INDEX(Pays!A:B,MATCH(L33,Pays!A:A,0),2),0)*M33
+IFERROR(INDEX(Pays!A:B,MATCH(O33,Pays!A:A,0),2),0)*P33
+IFERROR(INDEX(Pays!A:B,MATCH(R33,Pays!A:A,0),2),0)*S33
+IFERROR(INDEX(Pays!A:B,MATCH(U33,Pays!A:A,0),2),0)*V33
+IFERROR(INDEX(Pays!A:B,MATCH(X33,Pays!A:A,0),2),0)*Y33
)/100)*15,0),"")</f>
        <v/>
      </c>
      <c r="AL33" s="4" t="str">
        <f>IF(NOT(ISBLANK(D33)),ROUND(((
IFERROR(INDEX(Pays!A:C,MATCH(I33,Pays!A:A,0),3),0)*J33
+IFERROR(INDEX(Pays!A:C,MATCH(L33,Pays!A:A,0),3),0)*M33
+IFERROR(INDEX(Pays!A:C,MATCH(O33,Pays!A:A,0),3),0)*P33
+IFERROR(INDEX(Pays!A:C,MATCH(R33,Pays!A:A,0),3),0)*S33
+IFERROR(INDEX(Pays!A:C,MATCH(U33,Pays!A:A,0),3),0)*V33
+IFERROR(INDEX(Pays!A:C,MATCH(X33,Pays!A:A,0),3),0)*Y33
)/100)*10-5,0),"")</f>
        <v/>
      </c>
      <c r="AM33" s="4" t="str">
        <f>IF(NOT(ISBLANK(D33)),MAX(ROUND((
100-(
(100-IFERROR(INDEX(Matériaux!A:B,MATCH(AA33,Matériaux!A:A,0),2),100))*IFERROR(INDEX(Formats!A:B,MATCH(Z33,Formats!A:A,0),2),1)
+(100-IFERROR(INDEX(Matériaux!A:B,MATCH(AC33,Matériaux!A:A,0),2),100))*IFERROR(INDEX(Formats!A:B,MATCH(AB33,Formats!A:A,0),2),1)
+(100-IFERROR(INDEX(Matériaux!A:B,MATCH(AD33,Matériaux!A:A,0),2),100))*IFERROR(INDEX(Formats!A:B,MATCH(AE33,Formats!A:A,0),2),1)
))/10-10,0),-15),"")</f>
        <v/>
      </c>
      <c r="AN33" s="4" t="str">
        <f>IF(OR(
IFERROR(IF(AND(INDEX(Matériaux!A:C,MATCH(AA33,Matériaux!A:A,0),3)="X",INDEX(Formats!A:B,MATCH(Z33,Formats!A:A,0),2)&gt;=1),1,0),0),
IFERROR(IF(AND(INDEX(Matériaux!A:C,MATCH(AC33,Matériaux!A:A,0),3)="X",INDEX(Formats!A:B,MATCH(AB33,Formats!A:A,0),2)&gt;=1),1,0),0),
IFERROR(IF(AND(INDEX(Matériaux!A:C,MATCH(AE33,Matériaux!A:A,0),3)="X",INDEX(Formats!A:B,MATCH(AD33,Formats!A:A,0),2)&gt;=1),1,0),0)
),"X","")</f>
        <v/>
      </c>
      <c r="AO33" s="4" t="str">
        <f t="shared" si="1"/>
        <v/>
      </c>
      <c r="AP33" s="4" t="str">
        <f t="shared" si="2"/>
        <v/>
      </c>
    </row>
    <row r="34" spans="1:42" ht="17" x14ac:dyDescent="0.2">
      <c r="A34" s="25"/>
      <c r="B34" s="26"/>
      <c r="C34" s="26"/>
      <c r="D34" s="26"/>
      <c r="E34" s="26"/>
      <c r="F34" s="26"/>
      <c r="G34" s="26"/>
      <c r="H34" s="26"/>
      <c r="I34" s="26"/>
      <c r="J34" s="27"/>
      <c r="K34" s="26"/>
      <c r="L34" s="26"/>
      <c r="M34" s="27"/>
      <c r="N34" s="26"/>
      <c r="O34" s="26"/>
      <c r="P34" s="27"/>
      <c r="Q34" s="26"/>
      <c r="R34" s="26"/>
      <c r="S34" s="27"/>
      <c r="T34" s="26"/>
      <c r="U34" s="26"/>
      <c r="V34" s="27"/>
      <c r="W34" s="26"/>
      <c r="X34" s="26"/>
      <c r="Y34" s="27"/>
      <c r="Z34" s="26"/>
      <c r="AA34" s="26"/>
      <c r="AB34" s="26"/>
      <c r="AC34" s="26"/>
      <c r="AD34" s="26"/>
      <c r="AE34" s="26"/>
      <c r="AF34" s="26"/>
      <c r="AG34" s="36" t="str" cm="1">
        <f t="array" ref="AG34">IF(COUNTIF(Poissons!A:A,A34)&gt;0,IFERROR(INDEX(Poissons!A:H,MATCH(1,(A34=Poissons!A:A)*("Oui"=Poissons!H:H),0),8),
IFERROR(INDEX(Poissons!A:H,MATCH(1,(A34=Poissons!A:A)*("Non"=Poissons!H:H),0),8),"")),"")</f>
        <v/>
      </c>
      <c r="AH34" s="24" t="str">
        <f t="shared" si="0"/>
        <v/>
      </c>
      <c r="AI34" s="4" t="str">
        <f>IF(NOT(ISBLANK(D34)),
ROUND(MAX(0,MIN(100,
IF(E34="Oui",
-36*LN(INDEX(Agribalyse!A:B,MATCH(D34,Agribalyse!A:A,0),2)*100+1)+150,
100-20*LN(10*INDEX(Agribalyse!A:B,MATCH(D34,Agribalyse!A:A,0),2)+1)/LN(2+1/(100*INDEX(Agribalyse!A:B,MATCH(D34,Agribalyse!A:A,0),2)^4))
))),0),"")</f>
        <v/>
      </c>
      <c r="AJ34" s="4" t="str">
        <f>IF(NOT(ISBLANK(D34)),MIN(
IF(
OR(AND(F34="ASC",G34="MSC"),AND(G34="ASC",F34="MSC")),Labels!B43,
IFERROR(INDEX(Labels!A:B,MATCH(F34,Labels!A:A,0),2),0)+IFERROR(INDEX(Labels!A:B,MATCH(G34,Labels!A:A,0),2),0)),
20),"")</f>
        <v/>
      </c>
      <c r="AK34" s="4" t="str">
        <f>IF(NOT(ISBLANK(D34)),
ROUND(((
IFERROR(INDEX(Pays!A:B,MATCH(I34,Pays!A:A,0),2),0)*J34
+IFERROR(INDEX(Pays!A:B,MATCH(L34,Pays!A:A,0),2),0)*M34
+IFERROR(INDEX(Pays!A:B,MATCH(O34,Pays!A:A,0),2),0)*P34
+IFERROR(INDEX(Pays!A:B,MATCH(R34,Pays!A:A,0),2),0)*S34
+IFERROR(INDEX(Pays!A:B,MATCH(U34,Pays!A:A,0),2),0)*V34
+IFERROR(INDEX(Pays!A:B,MATCH(X34,Pays!A:A,0),2),0)*Y34
)/100)*15,0),"")</f>
        <v/>
      </c>
      <c r="AL34" s="4" t="str">
        <f>IF(NOT(ISBLANK(D34)),ROUND(((
IFERROR(INDEX(Pays!A:C,MATCH(I34,Pays!A:A,0),3),0)*J34
+IFERROR(INDEX(Pays!A:C,MATCH(L34,Pays!A:A,0),3),0)*M34
+IFERROR(INDEX(Pays!A:C,MATCH(O34,Pays!A:A,0),3),0)*P34
+IFERROR(INDEX(Pays!A:C,MATCH(R34,Pays!A:A,0),3),0)*S34
+IFERROR(INDEX(Pays!A:C,MATCH(U34,Pays!A:A,0),3),0)*V34
+IFERROR(INDEX(Pays!A:C,MATCH(X34,Pays!A:A,0),3),0)*Y34
)/100)*10-5,0),"")</f>
        <v/>
      </c>
      <c r="AM34" s="4" t="str">
        <f>IF(NOT(ISBLANK(D34)),MAX(ROUND((
100-(
(100-IFERROR(INDEX(Matériaux!A:B,MATCH(AA34,Matériaux!A:A,0),2),100))*IFERROR(INDEX(Formats!A:B,MATCH(Z34,Formats!A:A,0),2),1)
+(100-IFERROR(INDEX(Matériaux!A:B,MATCH(AC34,Matériaux!A:A,0),2),100))*IFERROR(INDEX(Formats!A:B,MATCH(AB34,Formats!A:A,0),2),1)
+(100-IFERROR(INDEX(Matériaux!A:B,MATCH(AD34,Matériaux!A:A,0),2),100))*IFERROR(INDEX(Formats!A:B,MATCH(AE34,Formats!A:A,0),2),1)
))/10-10,0),-15),"")</f>
        <v/>
      </c>
      <c r="AN34" s="4" t="str">
        <f>IF(OR(
IFERROR(IF(AND(INDEX(Matériaux!A:C,MATCH(AA34,Matériaux!A:A,0),3)="X",INDEX(Formats!A:B,MATCH(Z34,Formats!A:A,0),2)&gt;=1),1,0),0),
IFERROR(IF(AND(INDEX(Matériaux!A:C,MATCH(AC34,Matériaux!A:A,0),3)="X",INDEX(Formats!A:B,MATCH(AB34,Formats!A:A,0),2)&gt;=1),1,0),0),
IFERROR(IF(AND(INDEX(Matériaux!A:C,MATCH(AE34,Matériaux!A:A,0),3)="X",INDEX(Formats!A:B,MATCH(AD34,Formats!A:A,0),2)&gt;=1),1,0),0)
),"X","")</f>
        <v/>
      </c>
      <c r="AO34" s="4" t="str">
        <f t="shared" si="1"/>
        <v/>
      </c>
      <c r="AP34" s="4" t="str">
        <f t="shared" si="2"/>
        <v/>
      </c>
    </row>
    <row r="35" spans="1:42" ht="17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7"/>
      <c r="K35" s="26"/>
      <c r="L35" s="26"/>
      <c r="M35" s="27"/>
      <c r="N35" s="26"/>
      <c r="O35" s="26"/>
      <c r="P35" s="27"/>
      <c r="Q35" s="26"/>
      <c r="R35" s="26"/>
      <c r="S35" s="27"/>
      <c r="T35" s="26"/>
      <c r="U35" s="26"/>
      <c r="V35" s="27"/>
      <c r="W35" s="26"/>
      <c r="X35" s="26"/>
      <c r="Y35" s="27"/>
      <c r="Z35" s="26"/>
      <c r="AA35" s="26"/>
      <c r="AB35" s="26"/>
      <c r="AC35" s="26"/>
      <c r="AD35" s="26"/>
      <c r="AE35" s="26"/>
      <c r="AF35" s="26"/>
      <c r="AG35" s="36" t="str" cm="1">
        <f t="array" ref="AG35">IF(COUNTIF(Poissons!A:A,A35)&gt;0,IFERROR(INDEX(Poissons!A:H,MATCH(1,(A35=Poissons!A:A)*("Oui"=Poissons!H:H),0),8),
IFERROR(INDEX(Poissons!A:H,MATCH(1,(A35=Poissons!A:A)*("Non"=Poissons!H:H),0),8),"")),"")</f>
        <v/>
      </c>
      <c r="AH35" s="24" t="str">
        <f t="shared" si="0"/>
        <v/>
      </c>
      <c r="AI35" s="4" t="str">
        <f>IF(NOT(ISBLANK(D35)),
ROUND(MAX(0,MIN(100,
IF(E35="Oui",
-36*LN(INDEX(Agribalyse!A:B,MATCH(D35,Agribalyse!A:A,0),2)*100+1)+150,
100-20*LN(10*INDEX(Agribalyse!A:B,MATCH(D35,Agribalyse!A:A,0),2)+1)/LN(2+1/(100*INDEX(Agribalyse!A:B,MATCH(D35,Agribalyse!A:A,0),2)^4))
))),0),"")</f>
        <v/>
      </c>
      <c r="AJ35" s="4" t="str">
        <f>IF(NOT(ISBLANK(D35)),MIN(
IF(
OR(AND(F35="ASC",G35="MSC"),AND(G35="ASC",F35="MSC")),Labels!B44,
IFERROR(INDEX(Labels!A:B,MATCH(F35,Labels!A:A,0),2),0)+IFERROR(INDEX(Labels!A:B,MATCH(G35,Labels!A:A,0),2),0)),
20),"")</f>
        <v/>
      </c>
      <c r="AK35" s="4" t="str">
        <f>IF(NOT(ISBLANK(D35)),
ROUND(((
IFERROR(INDEX(Pays!A:B,MATCH(I35,Pays!A:A,0),2),0)*J35
+IFERROR(INDEX(Pays!A:B,MATCH(L35,Pays!A:A,0),2),0)*M35
+IFERROR(INDEX(Pays!A:B,MATCH(O35,Pays!A:A,0),2),0)*P35
+IFERROR(INDEX(Pays!A:B,MATCH(R35,Pays!A:A,0),2),0)*S35
+IFERROR(INDEX(Pays!A:B,MATCH(U35,Pays!A:A,0),2),0)*V35
+IFERROR(INDEX(Pays!A:B,MATCH(X35,Pays!A:A,0),2),0)*Y35
)/100)*15,0),"")</f>
        <v/>
      </c>
      <c r="AL35" s="4" t="str">
        <f>IF(NOT(ISBLANK(D35)),ROUND(((
IFERROR(INDEX(Pays!A:C,MATCH(I35,Pays!A:A,0),3),0)*J35
+IFERROR(INDEX(Pays!A:C,MATCH(L35,Pays!A:A,0),3),0)*M35
+IFERROR(INDEX(Pays!A:C,MATCH(O35,Pays!A:A,0),3),0)*P35
+IFERROR(INDEX(Pays!A:C,MATCH(R35,Pays!A:A,0),3),0)*S35
+IFERROR(INDEX(Pays!A:C,MATCH(U35,Pays!A:A,0),3),0)*V35
+IFERROR(INDEX(Pays!A:C,MATCH(X35,Pays!A:A,0),3),0)*Y35
)/100)*10-5,0),"")</f>
        <v/>
      </c>
      <c r="AM35" s="4" t="str">
        <f>IF(NOT(ISBLANK(D35)),MAX(ROUND((
100-(
(100-IFERROR(INDEX(Matériaux!A:B,MATCH(AA35,Matériaux!A:A,0),2),100))*IFERROR(INDEX(Formats!A:B,MATCH(Z35,Formats!A:A,0),2),1)
+(100-IFERROR(INDEX(Matériaux!A:B,MATCH(AC35,Matériaux!A:A,0),2),100))*IFERROR(INDEX(Formats!A:B,MATCH(AB35,Formats!A:A,0),2),1)
+(100-IFERROR(INDEX(Matériaux!A:B,MATCH(AD35,Matériaux!A:A,0),2),100))*IFERROR(INDEX(Formats!A:B,MATCH(AE35,Formats!A:A,0),2),1)
))/10-10,0),-15),"")</f>
        <v/>
      </c>
      <c r="AN35" s="4" t="str">
        <f>IF(OR(
IFERROR(IF(AND(INDEX(Matériaux!A:C,MATCH(AA35,Matériaux!A:A,0),3)="X",INDEX(Formats!A:B,MATCH(Z35,Formats!A:A,0),2)&gt;=1),1,0),0),
IFERROR(IF(AND(INDEX(Matériaux!A:C,MATCH(AC35,Matériaux!A:A,0),3)="X",INDEX(Formats!A:B,MATCH(AB35,Formats!A:A,0),2)&gt;=1),1,0),0),
IFERROR(IF(AND(INDEX(Matériaux!A:C,MATCH(AE35,Matériaux!A:A,0),3)="X",INDEX(Formats!A:B,MATCH(AD35,Formats!A:A,0),2)&gt;=1),1,0),0)
),"X","")</f>
        <v/>
      </c>
      <c r="AO35" s="4" t="str">
        <f t="shared" si="1"/>
        <v/>
      </c>
      <c r="AP35" s="4" t="str">
        <f t="shared" si="2"/>
        <v/>
      </c>
    </row>
    <row r="36" spans="1:42" ht="17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26"/>
      <c r="L36" s="26"/>
      <c r="M36" s="27"/>
      <c r="N36" s="26"/>
      <c r="O36" s="26"/>
      <c r="P36" s="27"/>
      <c r="Q36" s="26"/>
      <c r="R36" s="26"/>
      <c r="S36" s="27"/>
      <c r="T36" s="26"/>
      <c r="U36" s="26"/>
      <c r="V36" s="27"/>
      <c r="W36" s="26"/>
      <c r="X36" s="26"/>
      <c r="Y36" s="27"/>
      <c r="Z36" s="26"/>
      <c r="AA36" s="26"/>
      <c r="AB36" s="26"/>
      <c r="AC36" s="26"/>
      <c r="AD36" s="26"/>
      <c r="AE36" s="26"/>
      <c r="AF36" s="26"/>
      <c r="AG36" s="36" t="str" cm="1">
        <f t="array" ref="AG36">IF(COUNTIF(Poissons!A:A,A36)&gt;0,IFERROR(INDEX(Poissons!A:H,MATCH(1,(A36=Poissons!A:A)*("Oui"=Poissons!H:H),0),8),
IFERROR(INDEX(Poissons!A:H,MATCH(1,(A36=Poissons!A:A)*("Non"=Poissons!H:H),0),8),"")),"")</f>
        <v/>
      </c>
      <c r="AH36" s="24" t="str">
        <f t="shared" si="0"/>
        <v/>
      </c>
      <c r="AI36" s="4" t="str">
        <f>IF(NOT(ISBLANK(D36)),
ROUND(MAX(0,MIN(100,
IF(E36="Oui",
-36*LN(INDEX(Agribalyse!A:B,MATCH(D36,Agribalyse!A:A,0),2)*100+1)+150,
100-20*LN(10*INDEX(Agribalyse!A:B,MATCH(D36,Agribalyse!A:A,0),2)+1)/LN(2+1/(100*INDEX(Agribalyse!A:B,MATCH(D36,Agribalyse!A:A,0),2)^4))
))),0),"")</f>
        <v/>
      </c>
      <c r="AJ36" s="4" t="str">
        <f>IF(NOT(ISBLANK(D36)),MIN(
IF(
OR(AND(F36="ASC",G36="MSC"),AND(G36="ASC",F36="MSC")),Labels!B45,
IFERROR(INDEX(Labels!A:B,MATCH(F36,Labels!A:A,0),2),0)+IFERROR(INDEX(Labels!A:B,MATCH(G36,Labels!A:A,0),2),0)),
20),"")</f>
        <v/>
      </c>
      <c r="AK36" s="4" t="str">
        <f>IF(NOT(ISBLANK(D36)),
ROUND(((
IFERROR(INDEX(Pays!A:B,MATCH(I36,Pays!A:A,0),2),0)*J36
+IFERROR(INDEX(Pays!A:B,MATCH(L36,Pays!A:A,0),2),0)*M36
+IFERROR(INDEX(Pays!A:B,MATCH(O36,Pays!A:A,0),2),0)*P36
+IFERROR(INDEX(Pays!A:B,MATCH(R36,Pays!A:A,0),2),0)*S36
+IFERROR(INDEX(Pays!A:B,MATCH(U36,Pays!A:A,0),2),0)*V36
+IFERROR(INDEX(Pays!A:B,MATCH(X36,Pays!A:A,0),2),0)*Y36
)/100)*15,0),"")</f>
        <v/>
      </c>
      <c r="AL36" s="4" t="str">
        <f>IF(NOT(ISBLANK(D36)),ROUND(((
IFERROR(INDEX(Pays!A:C,MATCH(I36,Pays!A:A,0),3),0)*J36
+IFERROR(INDEX(Pays!A:C,MATCH(L36,Pays!A:A,0),3),0)*M36
+IFERROR(INDEX(Pays!A:C,MATCH(O36,Pays!A:A,0),3),0)*P36
+IFERROR(INDEX(Pays!A:C,MATCH(R36,Pays!A:A,0),3),0)*S36
+IFERROR(INDEX(Pays!A:C,MATCH(U36,Pays!A:A,0),3),0)*V36
+IFERROR(INDEX(Pays!A:C,MATCH(X36,Pays!A:A,0),3),0)*Y36
)/100)*10-5,0),"")</f>
        <v/>
      </c>
      <c r="AM36" s="4" t="str">
        <f>IF(NOT(ISBLANK(D36)),MAX(ROUND((
100-(
(100-IFERROR(INDEX(Matériaux!A:B,MATCH(AA36,Matériaux!A:A,0),2),100))*IFERROR(INDEX(Formats!A:B,MATCH(Z36,Formats!A:A,0),2),1)
+(100-IFERROR(INDEX(Matériaux!A:B,MATCH(AC36,Matériaux!A:A,0),2),100))*IFERROR(INDEX(Formats!A:B,MATCH(AB36,Formats!A:A,0),2),1)
+(100-IFERROR(INDEX(Matériaux!A:B,MATCH(AD36,Matériaux!A:A,0),2),100))*IFERROR(INDEX(Formats!A:B,MATCH(AE36,Formats!A:A,0),2),1)
))/10-10,0),-15),"")</f>
        <v/>
      </c>
      <c r="AN36" s="4" t="str">
        <f>IF(OR(
IFERROR(IF(AND(INDEX(Matériaux!A:C,MATCH(AA36,Matériaux!A:A,0),3)="X",INDEX(Formats!A:B,MATCH(Z36,Formats!A:A,0),2)&gt;=1),1,0),0),
IFERROR(IF(AND(INDEX(Matériaux!A:C,MATCH(AC36,Matériaux!A:A,0),3)="X",INDEX(Formats!A:B,MATCH(AB36,Formats!A:A,0),2)&gt;=1),1,0),0),
IFERROR(IF(AND(INDEX(Matériaux!A:C,MATCH(AE36,Matériaux!A:A,0),3)="X",INDEX(Formats!A:B,MATCH(AD36,Formats!A:A,0),2)&gt;=1),1,0),0)
),"X","")</f>
        <v/>
      </c>
      <c r="AO36" s="4" t="str">
        <f t="shared" si="1"/>
        <v/>
      </c>
      <c r="AP36" s="4" t="str">
        <f t="shared" si="2"/>
        <v/>
      </c>
    </row>
    <row r="37" spans="1:42" ht="17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7"/>
      <c r="K37" s="26"/>
      <c r="L37" s="26"/>
      <c r="M37" s="27"/>
      <c r="N37" s="26"/>
      <c r="O37" s="26"/>
      <c r="P37" s="27"/>
      <c r="Q37" s="26"/>
      <c r="R37" s="26"/>
      <c r="S37" s="27"/>
      <c r="T37" s="26"/>
      <c r="U37" s="26"/>
      <c r="V37" s="27"/>
      <c r="W37" s="26"/>
      <c r="X37" s="26"/>
      <c r="Y37" s="27"/>
      <c r="Z37" s="26"/>
      <c r="AA37" s="26"/>
      <c r="AB37" s="26"/>
      <c r="AC37" s="26"/>
      <c r="AD37" s="26"/>
      <c r="AE37" s="26"/>
      <c r="AF37" s="26"/>
      <c r="AG37" s="36" t="str" cm="1">
        <f t="array" ref="AG37">IF(COUNTIF(Poissons!A:A,A37)&gt;0,IFERROR(INDEX(Poissons!A:H,MATCH(1,(A37=Poissons!A:A)*("Oui"=Poissons!H:H),0),8),
IFERROR(INDEX(Poissons!A:H,MATCH(1,(A37=Poissons!A:A)*("Non"=Poissons!H:H),0),8),"")),"")</f>
        <v/>
      </c>
      <c r="AH37" s="24" t="str">
        <f t="shared" si="0"/>
        <v/>
      </c>
      <c r="AI37" s="4" t="str">
        <f>IF(NOT(ISBLANK(D37)),
ROUND(MAX(0,MIN(100,
IF(E37="Oui",
-36*LN(INDEX(Agribalyse!A:B,MATCH(D37,Agribalyse!A:A,0),2)*100+1)+150,
100-20*LN(10*INDEX(Agribalyse!A:B,MATCH(D37,Agribalyse!A:A,0),2)+1)/LN(2+1/(100*INDEX(Agribalyse!A:B,MATCH(D37,Agribalyse!A:A,0),2)^4))
))),0),"")</f>
        <v/>
      </c>
      <c r="AJ37" s="4" t="str">
        <f>IF(NOT(ISBLANK(D37)),MIN(
IF(
OR(AND(F37="ASC",G37="MSC"),AND(G37="ASC",F37="MSC")),Labels!B46,
IFERROR(INDEX(Labels!A:B,MATCH(F37,Labels!A:A,0),2),0)+IFERROR(INDEX(Labels!A:B,MATCH(G37,Labels!A:A,0),2),0)),
20),"")</f>
        <v/>
      </c>
      <c r="AK37" s="4" t="str">
        <f>IF(NOT(ISBLANK(D37)),
ROUND(((
IFERROR(INDEX(Pays!A:B,MATCH(I37,Pays!A:A,0),2),0)*J37
+IFERROR(INDEX(Pays!A:B,MATCH(L37,Pays!A:A,0),2),0)*M37
+IFERROR(INDEX(Pays!A:B,MATCH(O37,Pays!A:A,0),2),0)*P37
+IFERROR(INDEX(Pays!A:B,MATCH(R37,Pays!A:A,0),2),0)*S37
+IFERROR(INDEX(Pays!A:B,MATCH(U37,Pays!A:A,0),2),0)*V37
+IFERROR(INDEX(Pays!A:B,MATCH(X37,Pays!A:A,0),2),0)*Y37
)/100)*15,0),"")</f>
        <v/>
      </c>
      <c r="AL37" s="4" t="str">
        <f>IF(NOT(ISBLANK(D37)),ROUND(((
IFERROR(INDEX(Pays!A:C,MATCH(I37,Pays!A:A,0),3),0)*J37
+IFERROR(INDEX(Pays!A:C,MATCH(L37,Pays!A:A,0),3),0)*M37
+IFERROR(INDEX(Pays!A:C,MATCH(O37,Pays!A:A,0),3),0)*P37
+IFERROR(INDEX(Pays!A:C,MATCH(R37,Pays!A:A,0),3),0)*S37
+IFERROR(INDEX(Pays!A:C,MATCH(U37,Pays!A:A,0),3),0)*V37
+IFERROR(INDEX(Pays!A:C,MATCH(X37,Pays!A:A,0),3),0)*Y37
)/100)*10-5,0),"")</f>
        <v/>
      </c>
      <c r="AM37" s="4" t="str">
        <f>IF(NOT(ISBLANK(D37)),MAX(ROUND((
100-(
(100-IFERROR(INDEX(Matériaux!A:B,MATCH(AA37,Matériaux!A:A,0),2),100))*IFERROR(INDEX(Formats!A:B,MATCH(Z37,Formats!A:A,0),2),1)
+(100-IFERROR(INDEX(Matériaux!A:B,MATCH(AC37,Matériaux!A:A,0),2),100))*IFERROR(INDEX(Formats!A:B,MATCH(AB37,Formats!A:A,0),2),1)
+(100-IFERROR(INDEX(Matériaux!A:B,MATCH(AD37,Matériaux!A:A,0),2),100))*IFERROR(INDEX(Formats!A:B,MATCH(AE37,Formats!A:A,0),2),1)
))/10-10,0),-15),"")</f>
        <v/>
      </c>
      <c r="AN37" s="4" t="str">
        <f>IF(OR(
IFERROR(IF(AND(INDEX(Matériaux!A:C,MATCH(AA37,Matériaux!A:A,0),3)="X",INDEX(Formats!A:B,MATCH(Z37,Formats!A:A,0),2)&gt;=1),1,0),0),
IFERROR(IF(AND(INDEX(Matériaux!A:C,MATCH(AC37,Matériaux!A:A,0),3)="X",INDEX(Formats!A:B,MATCH(AB37,Formats!A:A,0),2)&gt;=1),1,0),0),
IFERROR(IF(AND(INDEX(Matériaux!A:C,MATCH(AE37,Matériaux!A:A,0),3)="X",INDEX(Formats!A:B,MATCH(AD37,Formats!A:A,0),2)&gt;=1),1,0),0)
),"X","")</f>
        <v/>
      </c>
      <c r="AO37" s="4" t="str">
        <f t="shared" si="1"/>
        <v/>
      </c>
      <c r="AP37" s="4" t="str">
        <f t="shared" si="2"/>
        <v/>
      </c>
    </row>
    <row r="38" spans="1:42" ht="17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7"/>
      <c r="K38" s="26"/>
      <c r="L38" s="26"/>
      <c r="M38" s="27"/>
      <c r="N38" s="26"/>
      <c r="O38" s="26"/>
      <c r="P38" s="27"/>
      <c r="Q38" s="26"/>
      <c r="R38" s="26"/>
      <c r="S38" s="27"/>
      <c r="T38" s="26"/>
      <c r="U38" s="26"/>
      <c r="V38" s="27"/>
      <c r="W38" s="26"/>
      <c r="X38" s="26"/>
      <c r="Y38" s="27"/>
      <c r="Z38" s="26"/>
      <c r="AA38" s="26"/>
      <c r="AB38" s="26"/>
      <c r="AC38" s="26"/>
      <c r="AD38" s="26"/>
      <c r="AE38" s="26"/>
      <c r="AF38" s="26"/>
      <c r="AG38" s="36" t="str" cm="1">
        <f t="array" ref="AG38">IF(COUNTIF(Poissons!A:A,A38)&gt;0,IFERROR(INDEX(Poissons!A:H,MATCH(1,(A38=Poissons!A:A)*("Oui"=Poissons!H:H),0),8),
IFERROR(INDEX(Poissons!A:H,MATCH(1,(A38=Poissons!A:A)*("Non"=Poissons!H:H),0),8),"")),"")</f>
        <v/>
      </c>
      <c r="AH38" s="24" t="str">
        <f t="shared" si="0"/>
        <v/>
      </c>
      <c r="AI38" s="4" t="str">
        <f>IF(NOT(ISBLANK(D38)),
ROUND(MAX(0,MIN(100,
IF(E38="Oui",
-36*LN(INDEX(Agribalyse!A:B,MATCH(D38,Agribalyse!A:A,0),2)*100+1)+150,
100-20*LN(10*INDEX(Agribalyse!A:B,MATCH(D38,Agribalyse!A:A,0),2)+1)/LN(2+1/(100*INDEX(Agribalyse!A:B,MATCH(D38,Agribalyse!A:A,0),2)^4))
))),0),"")</f>
        <v/>
      </c>
      <c r="AJ38" s="4" t="str">
        <f>IF(NOT(ISBLANK(D38)),MIN(
IF(
OR(AND(F38="ASC",G38="MSC"),AND(G38="ASC",F38="MSC")),Labels!B47,
IFERROR(INDEX(Labels!A:B,MATCH(F38,Labels!A:A,0),2),0)+IFERROR(INDEX(Labels!A:B,MATCH(G38,Labels!A:A,0),2),0)),
20),"")</f>
        <v/>
      </c>
      <c r="AK38" s="4" t="str">
        <f>IF(NOT(ISBLANK(D38)),
ROUND(((
IFERROR(INDEX(Pays!A:B,MATCH(I38,Pays!A:A,0),2),0)*J38
+IFERROR(INDEX(Pays!A:B,MATCH(L38,Pays!A:A,0),2),0)*M38
+IFERROR(INDEX(Pays!A:B,MATCH(O38,Pays!A:A,0),2),0)*P38
+IFERROR(INDEX(Pays!A:B,MATCH(R38,Pays!A:A,0),2),0)*S38
+IFERROR(INDEX(Pays!A:B,MATCH(U38,Pays!A:A,0),2),0)*V38
+IFERROR(INDEX(Pays!A:B,MATCH(X38,Pays!A:A,0),2),0)*Y38
)/100)*15,0),"")</f>
        <v/>
      </c>
      <c r="AL38" s="4" t="str">
        <f>IF(NOT(ISBLANK(D38)),ROUND(((
IFERROR(INDEX(Pays!A:C,MATCH(I38,Pays!A:A,0),3),0)*J38
+IFERROR(INDEX(Pays!A:C,MATCH(L38,Pays!A:A,0),3),0)*M38
+IFERROR(INDEX(Pays!A:C,MATCH(O38,Pays!A:A,0),3),0)*P38
+IFERROR(INDEX(Pays!A:C,MATCH(R38,Pays!A:A,0),3),0)*S38
+IFERROR(INDEX(Pays!A:C,MATCH(U38,Pays!A:A,0),3),0)*V38
+IFERROR(INDEX(Pays!A:C,MATCH(X38,Pays!A:A,0),3),0)*Y38
)/100)*10-5,0),"")</f>
        <v/>
      </c>
      <c r="AM38" s="4" t="str">
        <f>IF(NOT(ISBLANK(D38)),MAX(ROUND((
100-(
(100-IFERROR(INDEX(Matériaux!A:B,MATCH(AA38,Matériaux!A:A,0),2),100))*IFERROR(INDEX(Formats!A:B,MATCH(Z38,Formats!A:A,0),2),1)
+(100-IFERROR(INDEX(Matériaux!A:B,MATCH(AC38,Matériaux!A:A,0),2),100))*IFERROR(INDEX(Formats!A:B,MATCH(AB38,Formats!A:A,0),2),1)
+(100-IFERROR(INDEX(Matériaux!A:B,MATCH(AD38,Matériaux!A:A,0),2),100))*IFERROR(INDEX(Formats!A:B,MATCH(AE38,Formats!A:A,0),2),1)
))/10-10,0),-15),"")</f>
        <v/>
      </c>
      <c r="AN38" s="4" t="str">
        <f>IF(OR(
IFERROR(IF(AND(INDEX(Matériaux!A:C,MATCH(AA38,Matériaux!A:A,0),3)="X",INDEX(Formats!A:B,MATCH(Z38,Formats!A:A,0),2)&gt;=1),1,0),0),
IFERROR(IF(AND(INDEX(Matériaux!A:C,MATCH(AC38,Matériaux!A:A,0),3)="X",INDEX(Formats!A:B,MATCH(AB38,Formats!A:A,0),2)&gt;=1),1,0),0),
IFERROR(IF(AND(INDEX(Matériaux!A:C,MATCH(AE38,Matériaux!A:A,0),3)="X",INDEX(Formats!A:B,MATCH(AD38,Formats!A:A,0),2)&gt;=1),1,0),0)
),"X","")</f>
        <v/>
      </c>
      <c r="AO38" s="4" t="str">
        <f t="shared" si="1"/>
        <v/>
      </c>
      <c r="AP38" s="4" t="str">
        <f t="shared" si="2"/>
        <v/>
      </c>
    </row>
    <row r="39" spans="1:42" ht="17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7"/>
      <c r="K39" s="26"/>
      <c r="L39" s="26"/>
      <c r="M39" s="27"/>
      <c r="N39" s="26"/>
      <c r="O39" s="26"/>
      <c r="P39" s="27"/>
      <c r="Q39" s="26"/>
      <c r="R39" s="26"/>
      <c r="S39" s="27"/>
      <c r="T39" s="26"/>
      <c r="U39" s="26"/>
      <c r="V39" s="27"/>
      <c r="W39" s="26"/>
      <c r="X39" s="26"/>
      <c r="Y39" s="27"/>
      <c r="Z39" s="26"/>
      <c r="AA39" s="26"/>
      <c r="AB39" s="26"/>
      <c r="AC39" s="26"/>
      <c r="AD39" s="26"/>
      <c r="AE39" s="26"/>
      <c r="AF39" s="26"/>
      <c r="AG39" s="36" t="str" cm="1">
        <f t="array" ref="AG39">IF(COUNTIF(Poissons!A:A,A39)&gt;0,IFERROR(INDEX(Poissons!A:H,MATCH(1,(A39=Poissons!A:A)*("Oui"=Poissons!H:H),0),8),
IFERROR(INDEX(Poissons!A:H,MATCH(1,(A39=Poissons!A:A)*("Non"=Poissons!H:H),0),8),"")),"")</f>
        <v/>
      </c>
      <c r="AH39" s="24" t="str">
        <f t="shared" si="0"/>
        <v/>
      </c>
      <c r="AI39" s="4" t="str">
        <f>IF(NOT(ISBLANK(D39)),
ROUND(MAX(0,MIN(100,
IF(E39="Oui",
-36*LN(INDEX(Agribalyse!A:B,MATCH(D39,Agribalyse!A:A,0),2)*100+1)+150,
100-20*LN(10*INDEX(Agribalyse!A:B,MATCH(D39,Agribalyse!A:A,0),2)+1)/LN(2+1/(100*INDEX(Agribalyse!A:B,MATCH(D39,Agribalyse!A:A,0),2)^4))
))),0),"")</f>
        <v/>
      </c>
      <c r="AJ39" s="4" t="str">
        <f>IF(NOT(ISBLANK(D39)),MIN(
IF(
OR(AND(F39="ASC",G39="MSC"),AND(G39="ASC",F39="MSC")),Labels!B48,
IFERROR(INDEX(Labels!A:B,MATCH(F39,Labels!A:A,0),2),0)+IFERROR(INDEX(Labels!A:B,MATCH(G39,Labels!A:A,0),2),0)),
20),"")</f>
        <v/>
      </c>
      <c r="AK39" s="4" t="str">
        <f>IF(NOT(ISBLANK(D39)),
ROUND(((
IFERROR(INDEX(Pays!A:B,MATCH(I39,Pays!A:A,0),2),0)*J39
+IFERROR(INDEX(Pays!A:B,MATCH(L39,Pays!A:A,0),2),0)*M39
+IFERROR(INDEX(Pays!A:B,MATCH(O39,Pays!A:A,0),2),0)*P39
+IFERROR(INDEX(Pays!A:B,MATCH(R39,Pays!A:A,0),2),0)*S39
+IFERROR(INDEX(Pays!A:B,MATCH(U39,Pays!A:A,0),2),0)*V39
+IFERROR(INDEX(Pays!A:B,MATCH(X39,Pays!A:A,0),2),0)*Y39
)/100)*15,0),"")</f>
        <v/>
      </c>
      <c r="AL39" s="4" t="str">
        <f>IF(NOT(ISBLANK(D39)),ROUND(((
IFERROR(INDEX(Pays!A:C,MATCH(I39,Pays!A:A,0),3),0)*J39
+IFERROR(INDEX(Pays!A:C,MATCH(L39,Pays!A:A,0),3),0)*M39
+IFERROR(INDEX(Pays!A:C,MATCH(O39,Pays!A:A,0),3),0)*P39
+IFERROR(INDEX(Pays!A:C,MATCH(R39,Pays!A:A,0),3),0)*S39
+IFERROR(INDEX(Pays!A:C,MATCH(U39,Pays!A:A,0),3),0)*V39
+IFERROR(INDEX(Pays!A:C,MATCH(X39,Pays!A:A,0),3),0)*Y39
)/100)*10-5,0),"")</f>
        <v/>
      </c>
      <c r="AM39" s="4" t="str">
        <f>IF(NOT(ISBLANK(D39)),MAX(ROUND((
100-(
(100-IFERROR(INDEX(Matériaux!A:B,MATCH(AA39,Matériaux!A:A,0),2),100))*IFERROR(INDEX(Formats!A:B,MATCH(Z39,Formats!A:A,0),2),1)
+(100-IFERROR(INDEX(Matériaux!A:B,MATCH(AC39,Matériaux!A:A,0),2),100))*IFERROR(INDEX(Formats!A:B,MATCH(AB39,Formats!A:A,0),2),1)
+(100-IFERROR(INDEX(Matériaux!A:B,MATCH(AD39,Matériaux!A:A,0),2),100))*IFERROR(INDEX(Formats!A:B,MATCH(AE39,Formats!A:A,0),2),1)
))/10-10,0),-15),"")</f>
        <v/>
      </c>
      <c r="AN39" s="4" t="str">
        <f>IF(OR(
IFERROR(IF(AND(INDEX(Matériaux!A:C,MATCH(AA39,Matériaux!A:A,0),3)="X",INDEX(Formats!A:B,MATCH(Z39,Formats!A:A,0),2)&gt;=1),1,0),0),
IFERROR(IF(AND(INDEX(Matériaux!A:C,MATCH(AC39,Matériaux!A:A,0),3)="X",INDEX(Formats!A:B,MATCH(AB39,Formats!A:A,0),2)&gt;=1),1,0),0),
IFERROR(IF(AND(INDEX(Matériaux!A:C,MATCH(AE39,Matériaux!A:A,0),3)="X",INDEX(Formats!A:B,MATCH(AD39,Formats!A:A,0),2)&gt;=1),1,0),0)
),"X","")</f>
        <v/>
      </c>
      <c r="AO39" s="4" t="str">
        <f t="shared" si="1"/>
        <v/>
      </c>
      <c r="AP39" s="4" t="str">
        <f t="shared" si="2"/>
        <v/>
      </c>
    </row>
    <row r="40" spans="1:42" ht="17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7"/>
      <c r="K40" s="26"/>
      <c r="L40" s="26"/>
      <c r="M40" s="27"/>
      <c r="N40" s="26"/>
      <c r="O40" s="26"/>
      <c r="P40" s="27"/>
      <c r="Q40" s="26"/>
      <c r="R40" s="26"/>
      <c r="S40" s="27"/>
      <c r="T40" s="26"/>
      <c r="U40" s="26"/>
      <c r="V40" s="27"/>
      <c r="W40" s="26"/>
      <c r="X40" s="26"/>
      <c r="Y40" s="27"/>
      <c r="Z40" s="26"/>
      <c r="AA40" s="26"/>
      <c r="AB40" s="26"/>
      <c r="AC40" s="26"/>
      <c r="AD40" s="26"/>
      <c r="AE40" s="26"/>
      <c r="AF40" s="26"/>
      <c r="AG40" s="36" t="str" cm="1">
        <f t="array" ref="AG40">IF(COUNTIF(Poissons!A:A,A40)&gt;0,IFERROR(INDEX(Poissons!A:H,MATCH(1,(A40=Poissons!A:A)*("Oui"=Poissons!H:H),0),8),
IFERROR(INDEX(Poissons!A:H,MATCH(1,(A40=Poissons!A:A)*("Non"=Poissons!H:H),0),8),"")),"")</f>
        <v/>
      </c>
      <c r="AH40" s="24" t="str">
        <f t="shared" si="0"/>
        <v/>
      </c>
      <c r="AI40" s="4" t="str">
        <f>IF(NOT(ISBLANK(D40)),
ROUND(MAX(0,MIN(100,
IF(E40="Oui",
-36*LN(INDEX(Agribalyse!A:B,MATCH(D40,Agribalyse!A:A,0),2)*100+1)+150,
100-20*LN(10*INDEX(Agribalyse!A:B,MATCH(D40,Agribalyse!A:A,0),2)+1)/LN(2+1/(100*INDEX(Agribalyse!A:B,MATCH(D40,Agribalyse!A:A,0),2)^4))
))),0),"")</f>
        <v/>
      </c>
      <c r="AJ40" s="4" t="str">
        <f>IF(NOT(ISBLANK(D40)),MIN(
IF(
OR(AND(F40="ASC",G40="MSC"),AND(G40="ASC",F40="MSC")),Labels!B49,
IFERROR(INDEX(Labels!A:B,MATCH(F40,Labels!A:A,0),2),0)+IFERROR(INDEX(Labels!A:B,MATCH(G40,Labels!A:A,0),2),0)),
20),"")</f>
        <v/>
      </c>
      <c r="AK40" s="4" t="str">
        <f>IF(NOT(ISBLANK(D40)),
ROUND(((
IFERROR(INDEX(Pays!A:B,MATCH(I40,Pays!A:A,0),2),0)*J40
+IFERROR(INDEX(Pays!A:B,MATCH(L40,Pays!A:A,0),2),0)*M40
+IFERROR(INDEX(Pays!A:B,MATCH(O40,Pays!A:A,0),2),0)*P40
+IFERROR(INDEX(Pays!A:B,MATCH(R40,Pays!A:A,0),2),0)*S40
+IFERROR(INDEX(Pays!A:B,MATCH(U40,Pays!A:A,0),2),0)*V40
+IFERROR(INDEX(Pays!A:B,MATCH(X40,Pays!A:A,0),2),0)*Y40
)/100)*15,0),"")</f>
        <v/>
      </c>
      <c r="AL40" s="4" t="str">
        <f>IF(NOT(ISBLANK(D40)),ROUND(((
IFERROR(INDEX(Pays!A:C,MATCH(I40,Pays!A:A,0),3),0)*J40
+IFERROR(INDEX(Pays!A:C,MATCH(L40,Pays!A:A,0),3),0)*M40
+IFERROR(INDEX(Pays!A:C,MATCH(O40,Pays!A:A,0),3),0)*P40
+IFERROR(INDEX(Pays!A:C,MATCH(R40,Pays!A:A,0),3),0)*S40
+IFERROR(INDEX(Pays!A:C,MATCH(U40,Pays!A:A,0),3),0)*V40
+IFERROR(INDEX(Pays!A:C,MATCH(X40,Pays!A:A,0),3),0)*Y40
)/100)*10-5,0),"")</f>
        <v/>
      </c>
      <c r="AM40" s="4" t="str">
        <f>IF(NOT(ISBLANK(D40)),MAX(ROUND((
100-(
(100-IFERROR(INDEX(Matériaux!A:B,MATCH(AA40,Matériaux!A:A,0),2),100))*IFERROR(INDEX(Formats!A:B,MATCH(Z40,Formats!A:A,0),2),1)
+(100-IFERROR(INDEX(Matériaux!A:B,MATCH(AC40,Matériaux!A:A,0),2),100))*IFERROR(INDEX(Formats!A:B,MATCH(AB40,Formats!A:A,0),2),1)
+(100-IFERROR(INDEX(Matériaux!A:B,MATCH(AD40,Matériaux!A:A,0),2),100))*IFERROR(INDEX(Formats!A:B,MATCH(AE40,Formats!A:A,0),2),1)
))/10-10,0),-15),"")</f>
        <v/>
      </c>
      <c r="AN40" s="4" t="str">
        <f>IF(OR(
IFERROR(IF(AND(INDEX(Matériaux!A:C,MATCH(AA40,Matériaux!A:A,0),3)="X",INDEX(Formats!A:B,MATCH(Z40,Formats!A:A,0),2)&gt;=1),1,0),0),
IFERROR(IF(AND(INDEX(Matériaux!A:C,MATCH(AC40,Matériaux!A:A,0),3)="X",INDEX(Formats!A:B,MATCH(AB40,Formats!A:A,0),2)&gt;=1),1,0),0),
IFERROR(IF(AND(INDEX(Matériaux!A:C,MATCH(AE40,Matériaux!A:A,0),3)="X",INDEX(Formats!A:B,MATCH(AD40,Formats!A:A,0),2)&gt;=1),1,0),0)
),"X","")</f>
        <v/>
      </c>
      <c r="AO40" s="4" t="str">
        <f t="shared" si="1"/>
        <v/>
      </c>
      <c r="AP40" s="4" t="str">
        <f t="shared" si="2"/>
        <v/>
      </c>
    </row>
    <row r="41" spans="1:42" ht="17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7"/>
      <c r="K41" s="26"/>
      <c r="L41" s="26"/>
      <c r="M41" s="27"/>
      <c r="N41" s="26"/>
      <c r="O41" s="26"/>
      <c r="P41" s="27"/>
      <c r="Q41" s="26"/>
      <c r="R41" s="26"/>
      <c r="S41" s="27"/>
      <c r="T41" s="26"/>
      <c r="U41" s="26"/>
      <c r="V41" s="27"/>
      <c r="W41" s="26"/>
      <c r="X41" s="26"/>
      <c r="Y41" s="27"/>
      <c r="Z41" s="26"/>
      <c r="AA41" s="26"/>
      <c r="AB41" s="26"/>
      <c r="AC41" s="26"/>
      <c r="AD41" s="26"/>
      <c r="AE41" s="26"/>
      <c r="AF41" s="26"/>
      <c r="AG41" s="36" t="str" cm="1">
        <f t="array" ref="AG41">IF(COUNTIF(Poissons!A:A,A41)&gt;0,IFERROR(INDEX(Poissons!A:H,MATCH(1,(A41=Poissons!A:A)*("Oui"=Poissons!H:H),0),8),
IFERROR(INDEX(Poissons!A:H,MATCH(1,(A41=Poissons!A:A)*("Non"=Poissons!H:H),0),8),"")),"")</f>
        <v/>
      </c>
      <c r="AH41" s="24" t="str">
        <f t="shared" si="0"/>
        <v/>
      </c>
      <c r="AI41" s="4" t="str">
        <f>IF(NOT(ISBLANK(D41)),
ROUND(MAX(0,MIN(100,
IF(E41="Oui",
-36*LN(INDEX(Agribalyse!A:B,MATCH(D41,Agribalyse!A:A,0),2)*100+1)+150,
100-20*LN(10*INDEX(Agribalyse!A:B,MATCH(D41,Agribalyse!A:A,0),2)+1)/LN(2+1/(100*INDEX(Agribalyse!A:B,MATCH(D41,Agribalyse!A:A,0),2)^4))
))),0),"")</f>
        <v/>
      </c>
      <c r="AJ41" s="4" t="str">
        <f>IF(NOT(ISBLANK(D41)),MIN(
IF(
OR(AND(F41="ASC",G41="MSC"),AND(G41="ASC",F41="MSC")),Labels!B50,
IFERROR(INDEX(Labels!A:B,MATCH(F41,Labels!A:A,0),2),0)+IFERROR(INDEX(Labels!A:B,MATCH(G41,Labels!A:A,0),2),0)),
20),"")</f>
        <v/>
      </c>
      <c r="AK41" s="4" t="str">
        <f>IF(NOT(ISBLANK(D41)),
ROUND(((
IFERROR(INDEX(Pays!A:B,MATCH(I41,Pays!A:A,0),2),0)*J41
+IFERROR(INDEX(Pays!A:B,MATCH(L41,Pays!A:A,0),2),0)*M41
+IFERROR(INDEX(Pays!A:B,MATCH(O41,Pays!A:A,0),2),0)*P41
+IFERROR(INDEX(Pays!A:B,MATCH(R41,Pays!A:A,0),2),0)*S41
+IFERROR(INDEX(Pays!A:B,MATCH(U41,Pays!A:A,0),2),0)*V41
+IFERROR(INDEX(Pays!A:B,MATCH(X41,Pays!A:A,0),2),0)*Y41
)/100)*15,0),"")</f>
        <v/>
      </c>
      <c r="AL41" s="4" t="str">
        <f>IF(NOT(ISBLANK(D41)),ROUND(((
IFERROR(INDEX(Pays!A:C,MATCH(I41,Pays!A:A,0),3),0)*J41
+IFERROR(INDEX(Pays!A:C,MATCH(L41,Pays!A:A,0),3),0)*M41
+IFERROR(INDEX(Pays!A:C,MATCH(O41,Pays!A:A,0),3),0)*P41
+IFERROR(INDEX(Pays!A:C,MATCH(R41,Pays!A:A,0),3),0)*S41
+IFERROR(INDEX(Pays!A:C,MATCH(U41,Pays!A:A,0),3),0)*V41
+IFERROR(INDEX(Pays!A:C,MATCH(X41,Pays!A:A,0),3),0)*Y41
)/100)*10-5,0),"")</f>
        <v/>
      </c>
      <c r="AM41" s="4" t="str">
        <f>IF(NOT(ISBLANK(D41)),MAX(ROUND((
100-(
(100-IFERROR(INDEX(Matériaux!A:B,MATCH(AA41,Matériaux!A:A,0),2),100))*IFERROR(INDEX(Formats!A:B,MATCH(Z41,Formats!A:A,0),2),1)
+(100-IFERROR(INDEX(Matériaux!A:B,MATCH(AC41,Matériaux!A:A,0),2),100))*IFERROR(INDEX(Formats!A:B,MATCH(AB41,Formats!A:A,0),2),1)
+(100-IFERROR(INDEX(Matériaux!A:B,MATCH(AD41,Matériaux!A:A,0),2),100))*IFERROR(INDEX(Formats!A:B,MATCH(AE41,Formats!A:A,0),2),1)
))/10-10,0),-15),"")</f>
        <v/>
      </c>
      <c r="AN41" s="4" t="str">
        <f>IF(OR(
IFERROR(IF(AND(INDEX(Matériaux!A:C,MATCH(AA41,Matériaux!A:A,0),3)="X",INDEX(Formats!A:B,MATCH(Z41,Formats!A:A,0),2)&gt;=1),1,0),0),
IFERROR(IF(AND(INDEX(Matériaux!A:C,MATCH(AC41,Matériaux!A:A,0),3)="X",INDEX(Formats!A:B,MATCH(AB41,Formats!A:A,0),2)&gt;=1),1,0),0),
IFERROR(IF(AND(INDEX(Matériaux!A:C,MATCH(AE41,Matériaux!A:A,0),3)="X",INDEX(Formats!A:B,MATCH(AD41,Formats!A:A,0),2)&gt;=1),1,0),0)
),"X","")</f>
        <v/>
      </c>
      <c r="AO41" s="4" t="str">
        <f t="shared" si="1"/>
        <v/>
      </c>
      <c r="AP41" s="4" t="str">
        <f t="shared" si="2"/>
        <v/>
      </c>
    </row>
    <row r="42" spans="1:42" ht="17" x14ac:dyDescent="0.2">
      <c r="A42" s="25"/>
      <c r="B42" s="26"/>
      <c r="C42" s="26"/>
      <c r="D42" s="26"/>
      <c r="E42" s="26"/>
      <c r="F42" s="26"/>
      <c r="G42" s="26"/>
      <c r="H42" s="26"/>
      <c r="I42" s="26"/>
      <c r="J42" s="27"/>
      <c r="K42" s="26"/>
      <c r="L42" s="26"/>
      <c r="M42" s="27"/>
      <c r="N42" s="26"/>
      <c r="O42" s="26"/>
      <c r="P42" s="27"/>
      <c r="Q42" s="26"/>
      <c r="R42" s="26"/>
      <c r="S42" s="27"/>
      <c r="T42" s="26"/>
      <c r="U42" s="26"/>
      <c r="V42" s="27"/>
      <c r="W42" s="26"/>
      <c r="X42" s="26"/>
      <c r="Y42" s="27"/>
      <c r="Z42" s="26"/>
      <c r="AA42" s="26"/>
      <c r="AB42" s="26"/>
      <c r="AC42" s="26"/>
      <c r="AD42" s="26"/>
      <c r="AE42" s="26"/>
      <c r="AF42" s="26"/>
      <c r="AG42" s="36" t="str" cm="1">
        <f t="array" ref="AG42">IF(COUNTIF(Poissons!A:A,A42)&gt;0,IFERROR(INDEX(Poissons!A:H,MATCH(1,(A42=Poissons!A:A)*("Oui"=Poissons!H:H),0),8),
IFERROR(INDEX(Poissons!A:H,MATCH(1,(A42=Poissons!A:A)*("Non"=Poissons!H:H),0),8),"")),"")</f>
        <v/>
      </c>
      <c r="AH42" s="24" t="str">
        <f t="shared" si="0"/>
        <v/>
      </c>
      <c r="AI42" s="4" t="str">
        <f>IF(NOT(ISBLANK(D42)),
ROUND(MAX(0,MIN(100,
IF(E42="Oui",
-36*LN(INDEX(Agribalyse!A:B,MATCH(D42,Agribalyse!A:A,0),2)*100+1)+150,
100-20*LN(10*INDEX(Agribalyse!A:B,MATCH(D42,Agribalyse!A:A,0),2)+1)/LN(2+1/(100*INDEX(Agribalyse!A:B,MATCH(D42,Agribalyse!A:A,0),2)^4))
))),0),"")</f>
        <v/>
      </c>
      <c r="AJ42" s="4" t="str">
        <f>IF(NOT(ISBLANK(D42)),MIN(
IF(
OR(AND(F42="ASC",G42="MSC"),AND(G42="ASC",F42="MSC")),Labels!B51,
IFERROR(INDEX(Labels!A:B,MATCH(F42,Labels!A:A,0),2),0)+IFERROR(INDEX(Labels!A:B,MATCH(G42,Labels!A:A,0),2),0)),
20),"")</f>
        <v/>
      </c>
      <c r="AK42" s="4" t="str">
        <f>IF(NOT(ISBLANK(D42)),
ROUND(((
IFERROR(INDEX(Pays!A:B,MATCH(I42,Pays!A:A,0),2),0)*J42
+IFERROR(INDEX(Pays!A:B,MATCH(L42,Pays!A:A,0),2),0)*M42
+IFERROR(INDEX(Pays!A:B,MATCH(O42,Pays!A:A,0),2),0)*P42
+IFERROR(INDEX(Pays!A:B,MATCH(R42,Pays!A:A,0),2),0)*S42
+IFERROR(INDEX(Pays!A:B,MATCH(U42,Pays!A:A,0),2),0)*V42
+IFERROR(INDEX(Pays!A:B,MATCH(X42,Pays!A:A,0),2),0)*Y42
)/100)*15,0),"")</f>
        <v/>
      </c>
      <c r="AL42" s="4" t="str">
        <f>IF(NOT(ISBLANK(D42)),ROUND(((
IFERROR(INDEX(Pays!A:C,MATCH(I42,Pays!A:A,0),3),0)*J42
+IFERROR(INDEX(Pays!A:C,MATCH(L42,Pays!A:A,0),3),0)*M42
+IFERROR(INDEX(Pays!A:C,MATCH(O42,Pays!A:A,0),3),0)*P42
+IFERROR(INDEX(Pays!A:C,MATCH(R42,Pays!A:A,0),3),0)*S42
+IFERROR(INDEX(Pays!A:C,MATCH(U42,Pays!A:A,0),3),0)*V42
+IFERROR(INDEX(Pays!A:C,MATCH(X42,Pays!A:A,0),3),0)*Y42
)/100)*10-5,0),"")</f>
        <v/>
      </c>
      <c r="AM42" s="4" t="str">
        <f>IF(NOT(ISBLANK(D42)),MAX(ROUND((
100-(
(100-IFERROR(INDEX(Matériaux!A:B,MATCH(AA42,Matériaux!A:A,0),2),100))*IFERROR(INDEX(Formats!A:B,MATCH(Z42,Formats!A:A,0),2),1)
+(100-IFERROR(INDEX(Matériaux!A:B,MATCH(AC42,Matériaux!A:A,0),2),100))*IFERROR(INDEX(Formats!A:B,MATCH(AB42,Formats!A:A,0),2),1)
+(100-IFERROR(INDEX(Matériaux!A:B,MATCH(AD42,Matériaux!A:A,0),2),100))*IFERROR(INDEX(Formats!A:B,MATCH(AE42,Formats!A:A,0),2),1)
))/10-10,0),-15),"")</f>
        <v/>
      </c>
      <c r="AN42" s="4" t="str">
        <f>IF(OR(
IFERROR(IF(AND(INDEX(Matériaux!A:C,MATCH(AA42,Matériaux!A:A,0),3)="X",INDEX(Formats!A:B,MATCH(Z42,Formats!A:A,0),2)&gt;=1),1,0),0),
IFERROR(IF(AND(INDEX(Matériaux!A:C,MATCH(AC42,Matériaux!A:A,0),3)="X",INDEX(Formats!A:B,MATCH(AB42,Formats!A:A,0),2)&gt;=1),1,0),0),
IFERROR(IF(AND(INDEX(Matériaux!A:C,MATCH(AE42,Matériaux!A:A,0),3)="X",INDEX(Formats!A:B,MATCH(AD42,Formats!A:A,0),2)&gt;=1),1,0),0)
),"X","")</f>
        <v/>
      </c>
      <c r="AO42" s="4" t="str">
        <f t="shared" si="1"/>
        <v/>
      </c>
      <c r="AP42" s="4" t="str">
        <f t="shared" si="2"/>
        <v/>
      </c>
    </row>
    <row r="43" spans="1:42" ht="17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7"/>
      <c r="K43" s="26"/>
      <c r="L43" s="26"/>
      <c r="M43" s="27"/>
      <c r="N43" s="26"/>
      <c r="O43" s="26"/>
      <c r="P43" s="27"/>
      <c r="Q43" s="26"/>
      <c r="R43" s="26"/>
      <c r="S43" s="27"/>
      <c r="T43" s="26"/>
      <c r="U43" s="26"/>
      <c r="V43" s="27"/>
      <c r="W43" s="26"/>
      <c r="X43" s="26"/>
      <c r="Y43" s="27"/>
      <c r="Z43" s="26"/>
      <c r="AA43" s="26"/>
      <c r="AB43" s="26"/>
      <c r="AC43" s="26"/>
      <c r="AD43" s="26"/>
      <c r="AE43" s="26"/>
      <c r="AF43" s="26"/>
      <c r="AG43" s="36" t="str" cm="1">
        <f t="array" ref="AG43">IF(COUNTIF(Poissons!A:A,A43)&gt;0,IFERROR(INDEX(Poissons!A:H,MATCH(1,(A43=Poissons!A:A)*("Oui"=Poissons!H:H),0),8),
IFERROR(INDEX(Poissons!A:H,MATCH(1,(A43=Poissons!A:A)*("Non"=Poissons!H:H),0),8),"")),"")</f>
        <v/>
      </c>
      <c r="AH43" s="24" t="str">
        <f t="shared" si="0"/>
        <v/>
      </c>
      <c r="AI43" s="4" t="str">
        <f>IF(NOT(ISBLANK(D43)),
ROUND(MAX(0,MIN(100,
IF(E43="Oui",
-36*LN(INDEX(Agribalyse!A:B,MATCH(D43,Agribalyse!A:A,0),2)*100+1)+150,
100-20*LN(10*INDEX(Agribalyse!A:B,MATCH(D43,Agribalyse!A:A,0),2)+1)/LN(2+1/(100*INDEX(Agribalyse!A:B,MATCH(D43,Agribalyse!A:A,0),2)^4))
))),0),"")</f>
        <v/>
      </c>
      <c r="AJ43" s="4" t="str">
        <f>IF(NOT(ISBLANK(D43)),MIN(
IF(
OR(AND(F43="ASC",G43="MSC"),AND(G43="ASC",F43="MSC")),Labels!B52,
IFERROR(INDEX(Labels!A:B,MATCH(F43,Labels!A:A,0),2),0)+IFERROR(INDEX(Labels!A:B,MATCH(G43,Labels!A:A,0),2),0)),
20),"")</f>
        <v/>
      </c>
      <c r="AK43" s="4" t="str">
        <f>IF(NOT(ISBLANK(D43)),
ROUND(((
IFERROR(INDEX(Pays!A:B,MATCH(I43,Pays!A:A,0),2),0)*J43
+IFERROR(INDEX(Pays!A:B,MATCH(L43,Pays!A:A,0),2),0)*M43
+IFERROR(INDEX(Pays!A:B,MATCH(O43,Pays!A:A,0),2),0)*P43
+IFERROR(INDEX(Pays!A:B,MATCH(R43,Pays!A:A,0),2),0)*S43
+IFERROR(INDEX(Pays!A:B,MATCH(U43,Pays!A:A,0),2),0)*V43
+IFERROR(INDEX(Pays!A:B,MATCH(X43,Pays!A:A,0),2),0)*Y43
)/100)*15,0),"")</f>
        <v/>
      </c>
      <c r="AL43" s="4" t="str">
        <f>IF(NOT(ISBLANK(D43)),ROUND(((
IFERROR(INDEX(Pays!A:C,MATCH(I43,Pays!A:A,0),3),0)*J43
+IFERROR(INDEX(Pays!A:C,MATCH(L43,Pays!A:A,0),3),0)*M43
+IFERROR(INDEX(Pays!A:C,MATCH(O43,Pays!A:A,0),3),0)*P43
+IFERROR(INDEX(Pays!A:C,MATCH(R43,Pays!A:A,0),3),0)*S43
+IFERROR(INDEX(Pays!A:C,MATCH(U43,Pays!A:A,0),3),0)*V43
+IFERROR(INDEX(Pays!A:C,MATCH(X43,Pays!A:A,0),3),0)*Y43
)/100)*10-5,0),"")</f>
        <v/>
      </c>
      <c r="AM43" s="4" t="str">
        <f>IF(NOT(ISBLANK(D43)),MAX(ROUND((
100-(
(100-IFERROR(INDEX(Matériaux!A:B,MATCH(AA43,Matériaux!A:A,0),2),100))*IFERROR(INDEX(Formats!A:B,MATCH(Z43,Formats!A:A,0),2),1)
+(100-IFERROR(INDEX(Matériaux!A:B,MATCH(AC43,Matériaux!A:A,0),2),100))*IFERROR(INDEX(Formats!A:B,MATCH(AB43,Formats!A:A,0),2),1)
+(100-IFERROR(INDEX(Matériaux!A:B,MATCH(AD43,Matériaux!A:A,0),2),100))*IFERROR(INDEX(Formats!A:B,MATCH(AE43,Formats!A:A,0),2),1)
))/10-10,0),-15),"")</f>
        <v/>
      </c>
      <c r="AN43" s="4" t="str">
        <f>IF(OR(
IFERROR(IF(AND(INDEX(Matériaux!A:C,MATCH(AA43,Matériaux!A:A,0),3)="X",INDEX(Formats!A:B,MATCH(Z43,Formats!A:A,0),2)&gt;=1),1,0),0),
IFERROR(IF(AND(INDEX(Matériaux!A:C,MATCH(AC43,Matériaux!A:A,0),3)="X",INDEX(Formats!A:B,MATCH(AB43,Formats!A:A,0),2)&gt;=1),1,0),0),
IFERROR(IF(AND(INDEX(Matériaux!A:C,MATCH(AE43,Matériaux!A:A,0),3)="X",INDEX(Formats!A:B,MATCH(AD43,Formats!A:A,0),2)&gt;=1),1,0),0)
),"X","")</f>
        <v/>
      </c>
      <c r="AO43" s="4" t="str">
        <f t="shared" si="1"/>
        <v/>
      </c>
      <c r="AP43" s="4" t="str">
        <f t="shared" si="2"/>
        <v/>
      </c>
    </row>
    <row r="44" spans="1:42" ht="17" x14ac:dyDescent="0.2">
      <c r="A44" s="25"/>
      <c r="B44" s="26"/>
      <c r="C44" s="26"/>
      <c r="D44" s="26"/>
      <c r="E44" s="26"/>
      <c r="F44" s="26"/>
      <c r="G44" s="26"/>
      <c r="H44" s="26"/>
      <c r="I44" s="26"/>
      <c r="J44" s="27"/>
      <c r="K44" s="26"/>
      <c r="L44" s="26"/>
      <c r="M44" s="27"/>
      <c r="N44" s="26"/>
      <c r="O44" s="26"/>
      <c r="P44" s="27"/>
      <c r="Q44" s="26"/>
      <c r="R44" s="26"/>
      <c r="S44" s="27"/>
      <c r="T44" s="26"/>
      <c r="U44" s="26"/>
      <c r="V44" s="27"/>
      <c r="W44" s="26"/>
      <c r="X44" s="26"/>
      <c r="Y44" s="27"/>
      <c r="Z44" s="26"/>
      <c r="AA44" s="26"/>
      <c r="AB44" s="26"/>
      <c r="AC44" s="26"/>
      <c r="AD44" s="26"/>
      <c r="AE44" s="26"/>
      <c r="AF44" s="26"/>
      <c r="AG44" s="36" t="str" cm="1">
        <f t="array" ref="AG44">IF(COUNTIF(Poissons!A:A,A44)&gt;0,IFERROR(INDEX(Poissons!A:H,MATCH(1,(A44=Poissons!A:A)*("Oui"=Poissons!H:H),0),8),
IFERROR(INDEX(Poissons!A:H,MATCH(1,(A44=Poissons!A:A)*("Non"=Poissons!H:H),0),8),"")),"")</f>
        <v/>
      </c>
      <c r="AH44" s="24" t="str">
        <f t="shared" si="0"/>
        <v/>
      </c>
      <c r="AI44" s="4" t="str">
        <f>IF(NOT(ISBLANK(D44)),
ROUND(MAX(0,MIN(100,
IF(E44="Oui",
-36*LN(INDEX(Agribalyse!A:B,MATCH(D44,Agribalyse!A:A,0),2)*100+1)+150,
100-20*LN(10*INDEX(Agribalyse!A:B,MATCH(D44,Agribalyse!A:A,0),2)+1)/LN(2+1/(100*INDEX(Agribalyse!A:B,MATCH(D44,Agribalyse!A:A,0),2)^4))
))),0),"")</f>
        <v/>
      </c>
      <c r="AJ44" s="4" t="str">
        <f>IF(NOT(ISBLANK(D44)),MIN(
IF(
OR(AND(F44="ASC",G44="MSC"),AND(G44="ASC",F44="MSC")),Labels!B53,
IFERROR(INDEX(Labels!A:B,MATCH(F44,Labels!A:A,0),2),0)+IFERROR(INDEX(Labels!A:B,MATCH(G44,Labels!A:A,0),2),0)),
20),"")</f>
        <v/>
      </c>
      <c r="AK44" s="4" t="str">
        <f>IF(NOT(ISBLANK(D44)),
ROUND(((
IFERROR(INDEX(Pays!A:B,MATCH(I44,Pays!A:A,0),2),0)*J44
+IFERROR(INDEX(Pays!A:B,MATCH(L44,Pays!A:A,0),2),0)*M44
+IFERROR(INDEX(Pays!A:B,MATCH(O44,Pays!A:A,0),2),0)*P44
+IFERROR(INDEX(Pays!A:B,MATCH(R44,Pays!A:A,0),2),0)*S44
+IFERROR(INDEX(Pays!A:B,MATCH(U44,Pays!A:A,0),2),0)*V44
+IFERROR(INDEX(Pays!A:B,MATCH(X44,Pays!A:A,0),2),0)*Y44
)/100)*15,0),"")</f>
        <v/>
      </c>
      <c r="AL44" s="4" t="str">
        <f>IF(NOT(ISBLANK(D44)),ROUND(((
IFERROR(INDEX(Pays!A:C,MATCH(I44,Pays!A:A,0),3),0)*J44
+IFERROR(INDEX(Pays!A:C,MATCH(L44,Pays!A:A,0),3),0)*M44
+IFERROR(INDEX(Pays!A:C,MATCH(O44,Pays!A:A,0),3),0)*P44
+IFERROR(INDEX(Pays!A:C,MATCH(R44,Pays!A:A,0),3),0)*S44
+IFERROR(INDEX(Pays!A:C,MATCH(U44,Pays!A:A,0),3),0)*V44
+IFERROR(INDEX(Pays!A:C,MATCH(X44,Pays!A:A,0),3),0)*Y44
)/100)*10-5,0),"")</f>
        <v/>
      </c>
      <c r="AM44" s="4" t="str">
        <f>IF(NOT(ISBLANK(D44)),MAX(ROUND((
100-(
(100-IFERROR(INDEX(Matériaux!A:B,MATCH(AA44,Matériaux!A:A,0),2),100))*IFERROR(INDEX(Formats!A:B,MATCH(Z44,Formats!A:A,0),2),1)
+(100-IFERROR(INDEX(Matériaux!A:B,MATCH(AC44,Matériaux!A:A,0),2),100))*IFERROR(INDEX(Formats!A:B,MATCH(AB44,Formats!A:A,0),2),1)
+(100-IFERROR(INDEX(Matériaux!A:B,MATCH(AD44,Matériaux!A:A,0),2),100))*IFERROR(INDEX(Formats!A:B,MATCH(AE44,Formats!A:A,0),2),1)
))/10-10,0),-15),"")</f>
        <v/>
      </c>
      <c r="AN44" s="4" t="str">
        <f>IF(OR(
IFERROR(IF(AND(INDEX(Matériaux!A:C,MATCH(AA44,Matériaux!A:A,0),3)="X",INDEX(Formats!A:B,MATCH(Z44,Formats!A:A,0),2)&gt;=1),1,0),0),
IFERROR(IF(AND(INDEX(Matériaux!A:C,MATCH(AC44,Matériaux!A:A,0),3)="X",INDEX(Formats!A:B,MATCH(AB44,Formats!A:A,0),2)&gt;=1),1,0),0),
IFERROR(IF(AND(INDEX(Matériaux!A:C,MATCH(AE44,Matériaux!A:A,0),3)="X",INDEX(Formats!A:B,MATCH(AD44,Formats!A:A,0),2)&gt;=1),1,0),0)
),"X","")</f>
        <v/>
      </c>
      <c r="AO44" s="4" t="str">
        <f t="shared" si="1"/>
        <v/>
      </c>
      <c r="AP44" s="4" t="str">
        <f t="shared" si="2"/>
        <v/>
      </c>
    </row>
    <row r="45" spans="1:42" ht="17" x14ac:dyDescent="0.2">
      <c r="A45" s="25"/>
      <c r="B45" s="26"/>
      <c r="C45" s="26"/>
      <c r="D45" s="26"/>
      <c r="E45" s="26"/>
      <c r="F45" s="26"/>
      <c r="G45" s="26"/>
      <c r="H45" s="26"/>
      <c r="I45" s="26"/>
      <c r="J45" s="27"/>
      <c r="K45" s="26"/>
      <c r="L45" s="26"/>
      <c r="M45" s="27"/>
      <c r="N45" s="26"/>
      <c r="O45" s="26"/>
      <c r="P45" s="27"/>
      <c r="Q45" s="26"/>
      <c r="R45" s="26"/>
      <c r="S45" s="27"/>
      <c r="T45" s="26"/>
      <c r="U45" s="26"/>
      <c r="V45" s="27"/>
      <c r="W45" s="26"/>
      <c r="X45" s="26"/>
      <c r="Y45" s="27"/>
      <c r="Z45" s="26"/>
      <c r="AA45" s="26"/>
      <c r="AB45" s="26"/>
      <c r="AC45" s="26"/>
      <c r="AD45" s="26"/>
      <c r="AE45" s="26"/>
      <c r="AF45" s="26"/>
      <c r="AG45" s="36" t="str" cm="1">
        <f t="array" ref="AG45">IF(COUNTIF(Poissons!A:A,A45)&gt;0,IFERROR(INDEX(Poissons!A:H,MATCH(1,(A45=Poissons!A:A)*("Oui"=Poissons!H:H),0),8),
IFERROR(INDEX(Poissons!A:H,MATCH(1,(A45=Poissons!A:A)*("Non"=Poissons!H:H),0),8),"")),"")</f>
        <v/>
      </c>
      <c r="AH45" s="24" t="str">
        <f t="shared" si="0"/>
        <v/>
      </c>
      <c r="AI45" s="4" t="str">
        <f>IF(NOT(ISBLANK(D45)),
ROUND(MAX(0,MIN(100,
IF(E45="Oui",
-36*LN(INDEX(Agribalyse!A:B,MATCH(D45,Agribalyse!A:A,0),2)*100+1)+150,
100-20*LN(10*INDEX(Agribalyse!A:B,MATCH(D45,Agribalyse!A:A,0),2)+1)/LN(2+1/(100*INDEX(Agribalyse!A:B,MATCH(D45,Agribalyse!A:A,0),2)^4))
))),0),"")</f>
        <v/>
      </c>
      <c r="AJ45" s="4" t="str">
        <f>IF(NOT(ISBLANK(D45)),MIN(
IF(
OR(AND(F45="ASC",G45="MSC"),AND(G45="ASC",F45="MSC")),Labels!B54,
IFERROR(INDEX(Labels!A:B,MATCH(F45,Labels!A:A,0),2),0)+IFERROR(INDEX(Labels!A:B,MATCH(G45,Labels!A:A,0),2),0)),
20),"")</f>
        <v/>
      </c>
      <c r="AK45" s="4" t="str">
        <f>IF(NOT(ISBLANK(D45)),
ROUND(((
IFERROR(INDEX(Pays!A:B,MATCH(I45,Pays!A:A,0),2),0)*J45
+IFERROR(INDEX(Pays!A:B,MATCH(L45,Pays!A:A,0),2),0)*M45
+IFERROR(INDEX(Pays!A:B,MATCH(O45,Pays!A:A,0),2),0)*P45
+IFERROR(INDEX(Pays!A:B,MATCH(R45,Pays!A:A,0),2),0)*S45
+IFERROR(INDEX(Pays!A:B,MATCH(U45,Pays!A:A,0),2),0)*V45
+IFERROR(INDEX(Pays!A:B,MATCH(X45,Pays!A:A,0),2),0)*Y45
)/100)*15,0),"")</f>
        <v/>
      </c>
      <c r="AL45" s="4" t="str">
        <f>IF(NOT(ISBLANK(D45)),ROUND(((
IFERROR(INDEX(Pays!A:C,MATCH(I45,Pays!A:A,0),3),0)*J45
+IFERROR(INDEX(Pays!A:C,MATCH(L45,Pays!A:A,0),3),0)*M45
+IFERROR(INDEX(Pays!A:C,MATCH(O45,Pays!A:A,0),3),0)*P45
+IFERROR(INDEX(Pays!A:C,MATCH(R45,Pays!A:A,0),3),0)*S45
+IFERROR(INDEX(Pays!A:C,MATCH(U45,Pays!A:A,0),3),0)*V45
+IFERROR(INDEX(Pays!A:C,MATCH(X45,Pays!A:A,0),3),0)*Y45
)/100)*10-5,0),"")</f>
        <v/>
      </c>
      <c r="AM45" s="4" t="str">
        <f>IF(NOT(ISBLANK(D45)),MAX(ROUND((
100-(
(100-IFERROR(INDEX(Matériaux!A:B,MATCH(AA45,Matériaux!A:A,0),2),100))*IFERROR(INDEX(Formats!A:B,MATCH(Z45,Formats!A:A,0),2),1)
+(100-IFERROR(INDEX(Matériaux!A:B,MATCH(AC45,Matériaux!A:A,0),2),100))*IFERROR(INDEX(Formats!A:B,MATCH(AB45,Formats!A:A,0),2),1)
+(100-IFERROR(INDEX(Matériaux!A:B,MATCH(AD45,Matériaux!A:A,0),2),100))*IFERROR(INDEX(Formats!A:B,MATCH(AE45,Formats!A:A,0),2),1)
))/10-10,0),-15),"")</f>
        <v/>
      </c>
      <c r="AN45" s="4" t="str">
        <f>IF(OR(
IFERROR(IF(AND(INDEX(Matériaux!A:C,MATCH(AA45,Matériaux!A:A,0),3)="X",INDEX(Formats!A:B,MATCH(Z45,Formats!A:A,0),2)&gt;=1),1,0),0),
IFERROR(IF(AND(INDEX(Matériaux!A:C,MATCH(AC45,Matériaux!A:A,0),3)="X",INDEX(Formats!A:B,MATCH(AB45,Formats!A:A,0),2)&gt;=1),1,0),0),
IFERROR(IF(AND(INDEX(Matériaux!A:C,MATCH(AE45,Matériaux!A:A,0),3)="X",INDEX(Formats!A:B,MATCH(AD45,Formats!A:A,0),2)&gt;=1),1,0),0)
),"X","")</f>
        <v/>
      </c>
      <c r="AO45" s="4" t="str">
        <f t="shared" si="1"/>
        <v/>
      </c>
      <c r="AP45" s="4" t="str">
        <f t="shared" si="2"/>
        <v/>
      </c>
    </row>
    <row r="46" spans="1:42" ht="17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7"/>
      <c r="K46" s="26"/>
      <c r="L46" s="26"/>
      <c r="M46" s="27"/>
      <c r="N46" s="26"/>
      <c r="O46" s="26"/>
      <c r="P46" s="27"/>
      <c r="Q46" s="26"/>
      <c r="R46" s="26"/>
      <c r="S46" s="27"/>
      <c r="T46" s="26"/>
      <c r="U46" s="26"/>
      <c r="V46" s="27"/>
      <c r="W46" s="26"/>
      <c r="X46" s="26"/>
      <c r="Y46" s="27"/>
      <c r="Z46" s="26"/>
      <c r="AA46" s="26"/>
      <c r="AB46" s="26"/>
      <c r="AC46" s="26"/>
      <c r="AD46" s="26"/>
      <c r="AE46" s="26"/>
      <c r="AF46" s="26"/>
      <c r="AG46" s="36" t="str" cm="1">
        <f t="array" ref="AG46">IF(COUNTIF(Poissons!A:A,A46)&gt;0,IFERROR(INDEX(Poissons!A:H,MATCH(1,(A46=Poissons!A:A)*("Oui"=Poissons!H:H),0),8),
IFERROR(INDEX(Poissons!A:H,MATCH(1,(A46=Poissons!A:A)*("Non"=Poissons!H:H),0),8),"")),"")</f>
        <v/>
      </c>
      <c r="AH46" s="24" t="str">
        <f t="shared" si="0"/>
        <v/>
      </c>
      <c r="AI46" s="4" t="str">
        <f>IF(NOT(ISBLANK(D46)),
ROUND(MAX(0,MIN(100,
IF(E46="Oui",
-36*LN(INDEX(Agribalyse!A:B,MATCH(D46,Agribalyse!A:A,0),2)*100+1)+150,
100-20*LN(10*INDEX(Agribalyse!A:B,MATCH(D46,Agribalyse!A:A,0),2)+1)/LN(2+1/(100*INDEX(Agribalyse!A:B,MATCH(D46,Agribalyse!A:A,0),2)^4))
))),0),"")</f>
        <v/>
      </c>
      <c r="AJ46" s="4" t="str">
        <f>IF(NOT(ISBLANK(D46)),MIN(
IF(
OR(AND(F46="ASC",G46="MSC"),AND(G46="ASC",F46="MSC")),Labels!B55,
IFERROR(INDEX(Labels!A:B,MATCH(F46,Labels!A:A,0),2),0)+IFERROR(INDEX(Labels!A:B,MATCH(G46,Labels!A:A,0),2),0)),
20),"")</f>
        <v/>
      </c>
      <c r="AK46" s="4" t="str">
        <f>IF(NOT(ISBLANK(D46)),
ROUND(((
IFERROR(INDEX(Pays!A:B,MATCH(I46,Pays!A:A,0),2),0)*J46
+IFERROR(INDEX(Pays!A:B,MATCH(L46,Pays!A:A,0),2),0)*M46
+IFERROR(INDEX(Pays!A:B,MATCH(O46,Pays!A:A,0),2),0)*P46
+IFERROR(INDEX(Pays!A:B,MATCH(R46,Pays!A:A,0),2),0)*S46
+IFERROR(INDEX(Pays!A:B,MATCH(U46,Pays!A:A,0),2),0)*V46
+IFERROR(INDEX(Pays!A:B,MATCH(X46,Pays!A:A,0),2),0)*Y46
)/100)*15,0),"")</f>
        <v/>
      </c>
      <c r="AL46" s="4" t="str">
        <f>IF(NOT(ISBLANK(D46)),ROUND(((
IFERROR(INDEX(Pays!A:C,MATCH(I46,Pays!A:A,0),3),0)*J46
+IFERROR(INDEX(Pays!A:C,MATCH(L46,Pays!A:A,0),3),0)*M46
+IFERROR(INDEX(Pays!A:C,MATCH(O46,Pays!A:A,0),3),0)*P46
+IFERROR(INDEX(Pays!A:C,MATCH(R46,Pays!A:A,0),3),0)*S46
+IFERROR(INDEX(Pays!A:C,MATCH(U46,Pays!A:A,0),3),0)*V46
+IFERROR(INDEX(Pays!A:C,MATCH(X46,Pays!A:A,0),3),0)*Y46
)/100)*10-5,0),"")</f>
        <v/>
      </c>
      <c r="AM46" s="4" t="str">
        <f>IF(NOT(ISBLANK(D46)),MAX(ROUND((
100-(
(100-IFERROR(INDEX(Matériaux!A:B,MATCH(AA46,Matériaux!A:A,0),2),100))*IFERROR(INDEX(Formats!A:B,MATCH(Z46,Formats!A:A,0),2),1)
+(100-IFERROR(INDEX(Matériaux!A:B,MATCH(AC46,Matériaux!A:A,0),2),100))*IFERROR(INDEX(Formats!A:B,MATCH(AB46,Formats!A:A,0),2),1)
+(100-IFERROR(INDEX(Matériaux!A:B,MATCH(AD46,Matériaux!A:A,0),2),100))*IFERROR(INDEX(Formats!A:B,MATCH(AE46,Formats!A:A,0),2),1)
))/10-10,0),-15),"")</f>
        <v/>
      </c>
      <c r="AN46" s="4" t="str">
        <f>IF(OR(
IFERROR(IF(AND(INDEX(Matériaux!A:C,MATCH(AA46,Matériaux!A:A,0),3)="X",INDEX(Formats!A:B,MATCH(Z46,Formats!A:A,0),2)&gt;=1),1,0),0),
IFERROR(IF(AND(INDEX(Matériaux!A:C,MATCH(AC46,Matériaux!A:A,0),3)="X",INDEX(Formats!A:B,MATCH(AB46,Formats!A:A,0),2)&gt;=1),1,0),0),
IFERROR(IF(AND(INDEX(Matériaux!A:C,MATCH(AE46,Matériaux!A:A,0),3)="X",INDEX(Formats!A:B,MATCH(AD46,Formats!A:A,0),2)&gt;=1),1,0),0)
),"X","")</f>
        <v/>
      </c>
      <c r="AO46" s="4" t="str">
        <f t="shared" si="1"/>
        <v/>
      </c>
      <c r="AP46" s="4" t="str">
        <f t="shared" si="2"/>
        <v/>
      </c>
    </row>
    <row r="47" spans="1:42" ht="17" x14ac:dyDescent="0.2">
      <c r="A47" s="25"/>
      <c r="B47" s="26"/>
      <c r="C47" s="26"/>
      <c r="D47" s="26"/>
      <c r="E47" s="26"/>
      <c r="F47" s="26"/>
      <c r="G47" s="26"/>
      <c r="H47" s="26"/>
      <c r="I47" s="26"/>
      <c r="J47" s="27"/>
      <c r="K47" s="26"/>
      <c r="L47" s="26"/>
      <c r="M47" s="27"/>
      <c r="N47" s="26"/>
      <c r="O47" s="26"/>
      <c r="P47" s="27"/>
      <c r="Q47" s="26"/>
      <c r="R47" s="26"/>
      <c r="S47" s="27"/>
      <c r="T47" s="26"/>
      <c r="U47" s="26"/>
      <c r="V47" s="27"/>
      <c r="W47" s="26"/>
      <c r="X47" s="26"/>
      <c r="Y47" s="27"/>
      <c r="Z47" s="26"/>
      <c r="AA47" s="26"/>
      <c r="AB47" s="26"/>
      <c r="AC47" s="26"/>
      <c r="AD47" s="26"/>
      <c r="AE47" s="26"/>
      <c r="AF47" s="26"/>
      <c r="AG47" s="36" t="str" cm="1">
        <f t="array" ref="AG47">IF(COUNTIF(Poissons!A:A,A47)&gt;0,IFERROR(INDEX(Poissons!A:H,MATCH(1,(A47=Poissons!A:A)*("Oui"=Poissons!H:H),0),8),
IFERROR(INDEX(Poissons!A:H,MATCH(1,(A47=Poissons!A:A)*("Non"=Poissons!H:H),0),8),"")),"")</f>
        <v/>
      </c>
      <c r="AH47" s="24" t="str">
        <f t="shared" si="0"/>
        <v/>
      </c>
      <c r="AI47" s="4" t="str">
        <f>IF(NOT(ISBLANK(D47)),
ROUND(MAX(0,MIN(100,
IF(E47="Oui",
-36*LN(INDEX(Agribalyse!A:B,MATCH(D47,Agribalyse!A:A,0),2)*100+1)+150,
100-20*LN(10*INDEX(Agribalyse!A:B,MATCH(D47,Agribalyse!A:A,0),2)+1)/LN(2+1/(100*INDEX(Agribalyse!A:B,MATCH(D47,Agribalyse!A:A,0),2)^4))
))),0),"")</f>
        <v/>
      </c>
      <c r="AJ47" s="4" t="str">
        <f>IF(NOT(ISBLANK(D47)),MIN(
IF(
OR(AND(F47="ASC",G47="MSC"),AND(G47="ASC",F47="MSC")),Labels!B56,
IFERROR(INDEX(Labels!A:B,MATCH(F47,Labels!A:A,0),2),0)+IFERROR(INDEX(Labels!A:B,MATCH(G47,Labels!A:A,0),2),0)),
20),"")</f>
        <v/>
      </c>
      <c r="AK47" s="4" t="str">
        <f>IF(NOT(ISBLANK(D47)),
ROUND(((
IFERROR(INDEX(Pays!A:B,MATCH(I47,Pays!A:A,0),2),0)*J47
+IFERROR(INDEX(Pays!A:B,MATCH(L47,Pays!A:A,0),2),0)*M47
+IFERROR(INDEX(Pays!A:B,MATCH(O47,Pays!A:A,0),2),0)*P47
+IFERROR(INDEX(Pays!A:B,MATCH(R47,Pays!A:A,0),2),0)*S47
+IFERROR(INDEX(Pays!A:B,MATCH(U47,Pays!A:A,0),2),0)*V47
+IFERROR(INDEX(Pays!A:B,MATCH(X47,Pays!A:A,0),2),0)*Y47
)/100)*15,0),"")</f>
        <v/>
      </c>
      <c r="AL47" s="4" t="str">
        <f>IF(NOT(ISBLANK(D47)),ROUND(((
IFERROR(INDEX(Pays!A:C,MATCH(I47,Pays!A:A,0),3),0)*J47
+IFERROR(INDEX(Pays!A:C,MATCH(L47,Pays!A:A,0),3),0)*M47
+IFERROR(INDEX(Pays!A:C,MATCH(O47,Pays!A:A,0),3),0)*P47
+IFERROR(INDEX(Pays!A:C,MATCH(R47,Pays!A:A,0),3),0)*S47
+IFERROR(INDEX(Pays!A:C,MATCH(U47,Pays!A:A,0),3),0)*V47
+IFERROR(INDEX(Pays!A:C,MATCH(X47,Pays!A:A,0),3),0)*Y47
)/100)*10-5,0),"")</f>
        <v/>
      </c>
      <c r="AM47" s="4" t="str">
        <f>IF(NOT(ISBLANK(D47)),MAX(ROUND((
100-(
(100-IFERROR(INDEX(Matériaux!A:B,MATCH(AA47,Matériaux!A:A,0),2),100))*IFERROR(INDEX(Formats!A:B,MATCH(Z47,Formats!A:A,0),2),1)
+(100-IFERROR(INDEX(Matériaux!A:B,MATCH(AC47,Matériaux!A:A,0),2),100))*IFERROR(INDEX(Formats!A:B,MATCH(AB47,Formats!A:A,0),2),1)
+(100-IFERROR(INDEX(Matériaux!A:B,MATCH(AD47,Matériaux!A:A,0),2),100))*IFERROR(INDEX(Formats!A:B,MATCH(AE47,Formats!A:A,0),2),1)
))/10-10,0),-15),"")</f>
        <v/>
      </c>
      <c r="AN47" s="4" t="str">
        <f>IF(OR(
IFERROR(IF(AND(INDEX(Matériaux!A:C,MATCH(AA47,Matériaux!A:A,0),3)="X",INDEX(Formats!A:B,MATCH(Z47,Formats!A:A,0),2)&gt;=1),1,0),0),
IFERROR(IF(AND(INDEX(Matériaux!A:C,MATCH(AC47,Matériaux!A:A,0),3)="X",INDEX(Formats!A:B,MATCH(AB47,Formats!A:A,0),2)&gt;=1),1,0),0),
IFERROR(IF(AND(INDEX(Matériaux!A:C,MATCH(AE47,Matériaux!A:A,0),3)="X",INDEX(Formats!A:B,MATCH(AD47,Formats!A:A,0),2)&gt;=1),1,0),0)
),"X","")</f>
        <v/>
      </c>
      <c r="AO47" s="4" t="str">
        <f t="shared" si="1"/>
        <v/>
      </c>
      <c r="AP47" s="4" t="str">
        <f t="shared" si="2"/>
        <v/>
      </c>
    </row>
    <row r="48" spans="1:42" ht="17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7"/>
      <c r="K48" s="26"/>
      <c r="L48" s="26"/>
      <c r="M48" s="27"/>
      <c r="N48" s="26"/>
      <c r="O48" s="26"/>
      <c r="P48" s="27"/>
      <c r="Q48" s="26"/>
      <c r="R48" s="26"/>
      <c r="S48" s="27"/>
      <c r="T48" s="26"/>
      <c r="U48" s="26"/>
      <c r="V48" s="27"/>
      <c r="W48" s="26"/>
      <c r="X48" s="26"/>
      <c r="Y48" s="27"/>
      <c r="Z48" s="26"/>
      <c r="AA48" s="26"/>
      <c r="AB48" s="26"/>
      <c r="AC48" s="26"/>
      <c r="AD48" s="26"/>
      <c r="AE48" s="26"/>
      <c r="AF48" s="26"/>
      <c r="AG48" s="36" t="str" cm="1">
        <f t="array" ref="AG48">IF(COUNTIF(Poissons!A:A,A48)&gt;0,IFERROR(INDEX(Poissons!A:H,MATCH(1,(A48=Poissons!A:A)*("Oui"=Poissons!H:H),0),8),
IFERROR(INDEX(Poissons!A:H,MATCH(1,(A48=Poissons!A:A)*("Non"=Poissons!H:H),0),8),"")),"")</f>
        <v/>
      </c>
      <c r="AH48" s="24" t="str">
        <f t="shared" si="0"/>
        <v/>
      </c>
      <c r="AI48" s="4" t="str">
        <f>IF(NOT(ISBLANK(D48)),
ROUND(MAX(0,MIN(100,
IF(E48="Oui",
-36*LN(INDEX(Agribalyse!A:B,MATCH(D48,Agribalyse!A:A,0),2)*100+1)+150,
100-20*LN(10*INDEX(Agribalyse!A:B,MATCH(D48,Agribalyse!A:A,0),2)+1)/LN(2+1/(100*INDEX(Agribalyse!A:B,MATCH(D48,Agribalyse!A:A,0),2)^4))
))),0),"")</f>
        <v/>
      </c>
      <c r="AJ48" s="4" t="str">
        <f>IF(NOT(ISBLANK(D48)),MIN(
IF(
OR(AND(F48="ASC",G48="MSC"),AND(G48="ASC",F48="MSC")),Labels!B57,
IFERROR(INDEX(Labels!A:B,MATCH(F48,Labels!A:A,0),2),0)+IFERROR(INDEX(Labels!A:B,MATCH(G48,Labels!A:A,0),2),0)),
20),"")</f>
        <v/>
      </c>
      <c r="AK48" s="4" t="str">
        <f>IF(NOT(ISBLANK(D48)),
ROUND(((
IFERROR(INDEX(Pays!A:B,MATCH(I48,Pays!A:A,0),2),0)*J48
+IFERROR(INDEX(Pays!A:B,MATCH(L48,Pays!A:A,0),2),0)*M48
+IFERROR(INDEX(Pays!A:B,MATCH(O48,Pays!A:A,0),2),0)*P48
+IFERROR(INDEX(Pays!A:B,MATCH(R48,Pays!A:A,0),2),0)*S48
+IFERROR(INDEX(Pays!A:B,MATCH(U48,Pays!A:A,0),2),0)*V48
+IFERROR(INDEX(Pays!A:B,MATCH(X48,Pays!A:A,0),2),0)*Y48
)/100)*15,0),"")</f>
        <v/>
      </c>
      <c r="AL48" s="4" t="str">
        <f>IF(NOT(ISBLANK(D48)),ROUND(((
IFERROR(INDEX(Pays!A:C,MATCH(I48,Pays!A:A,0),3),0)*J48
+IFERROR(INDEX(Pays!A:C,MATCH(L48,Pays!A:A,0),3),0)*M48
+IFERROR(INDEX(Pays!A:C,MATCH(O48,Pays!A:A,0),3),0)*P48
+IFERROR(INDEX(Pays!A:C,MATCH(R48,Pays!A:A,0),3),0)*S48
+IFERROR(INDEX(Pays!A:C,MATCH(U48,Pays!A:A,0),3),0)*V48
+IFERROR(INDEX(Pays!A:C,MATCH(X48,Pays!A:A,0),3),0)*Y48
)/100)*10-5,0),"")</f>
        <v/>
      </c>
      <c r="AM48" s="4" t="str">
        <f>IF(NOT(ISBLANK(D48)),MAX(ROUND((
100-(
(100-IFERROR(INDEX(Matériaux!A:B,MATCH(AA48,Matériaux!A:A,0),2),100))*IFERROR(INDEX(Formats!A:B,MATCH(Z48,Formats!A:A,0),2),1)
+(100-IFERROR(INDEX(Matériaux!A:B,MATCH(AC48,Matériaux!A:A,0),2),100))*IFERROR(INDEX(Formats!A:B,MATCH(AB48,Formats!A:A,0),2),1)
+(100-IFERROR(INDEX(Matériaux!A:B,MATCH(AD48,Matériaux!A:A,0),2),100))*IFERROR(INDEX(Formats!A:B,MATCH(AE48,Formats!A:A,0),2),1)
))/10-10,0),-15),"")</f>
        <v/>
      </c>
      <c r="AN48" s="4" t="str">
        <f>IF(OR(
IFERROR(IF(AND(INDEX(Matériaux!A:C,MATCH(AA48,Matériaux!A:A,0),3)="X",INDEX(Formats!A:B,MATCH(Z48,Formats!A:A,0),2)&gt;=1),1,0),0),
IFERROR(IF(AND(INDEX(Matériaux!A:C,MATCH(AC48,Matériaux!A:A,0),3)="X",INDEX(Formats!A:B,MATCH(AB48,Formats!A:A,0),2)&gt;=1),1,0),0),
IFERROR(IF(AND(INDEX(Matériaux!A:C,MATCH(AE48,Matériaux!A:A,0),3)="X",INDEX(Formats!A:B,MATCH(AD48,Formats!A:A,0),2)&gt;=1),1,0),0)
),"X","")</f>
        <v/>
      </c>
      <c r="AO48" s="4" t="str">
        <f t="shared" si="1"/>
        <v/>
      </c>
      <c r="AP48" s="4" t="str">
        <f t="shared" si="2"/>
        <v/>
      </c>
    </row>
    <row r="49" spans="1:42" ht="17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7"/>
      <c r="K49" s="26"/>
      <c r="L49" s="26"/>
      <c r="M49" s="27"/>
      <c r="N49" s="26"/>
      <c r="O49" s="26"/>
      <c r="P49" s="27"/>
      <c r="Q49" s="26"/>
      <c r="R49" s="26"/>
      <c r="S49" s="27"/>
      <c r="T49" s="26"/>
      <c r="U49" s="26"/>
      <c r="V49" s="27"/>
      <c r="W49" s="26"/>
      <c r="X49" s="26"/>
      <c r="Y49" s="27"/>
      <c r="Z49" s="26"/>
      <c r="AA49" s="26"/>
      <c r="AB49" s="26"/>
      <c r="AC49" s="26"/>
      <c r="AD49" s="26"/>
      <c r="AE49" s="26"/>
      <c r="AF49" s="26"/>
      <c r="AG49" s="36" t="str" cm="1">
        <f t="array" ref="AG49">IF(COUNTIF(Poissons!A:A,A49)&gt;0,IFERROR(INDEX(Poissons!A:H,MATCH(1,(A49=Poissons!A:A)*("Oui"=Poissons!H:H),0),8),
IFERROR(INDEX(Poissons!A:H,MATCH(1,(A49=Poissons!A:A)*("Non"=Poissons!H:H),0),8),"")),"")</f>
        <v/>
      </c>
      <c r="AH49" s="24" t="str">
        <f t="shared" si="0"/>
        <v/>
      </c>
      <c r="AI49" s="4" t="str">
        <f>IF(NOT(ISBLANK(D49)),
ROUND(MAX(0,MIN(100,
IF(E49="Oui",
-36*LN(INDEX(Agribalyse!A:B,MATCH(D49,Agribalyse!A:A,0),2)*100+1)+150,
100-20*LN(10*INDEX(Agribalyse!A:B,MATCH(D49,Agribalyse!A:A,0),2)+1)/LN(2+1/(100*INDEX(Agribalyse!A:B,MATCH(D49,Agribalyse!A:A,0),2)^4))
))),0),"")</f>
        <v/>
      </c>
      <c r="AJ49" s="4" t="str">
        <f>IF(NOT(ISBLANK(D49)),MIN(
IF(
OR(AND(F49="ASC",G49="MSC"),AND(G49="ASC",F49="MSC")),Labels!B58,
IFERROR(INDEX(Labels!A:B,MATCH(F49,Labels!A:A,0),2),0)+IFERROR(INDEX(Labels!A:B,MATCH(G49,Labels!A:A,0),2),0)),
20),"")</f>
        <v/>
      </c>
      <c r="AK49" s="4" t="str">
        <f>IF(NOT(ISBLANK(D49)),
ROUND(((
IFERROR(INDEX(Pays!A:B,MATCH(I49,Pays!A:A,0),2),0)*J49
+IFERROR(INDEX(Pays!A:B,MATCH(L49,Pays!A:A,0),2),0)*M49
+IFERROR(INDEX(Pays!A:B,MATCH(O49,Pays!A:A,0),2),0)*P49
+IFERROR(INDEX(Pays!A:B,MATCH(R49,Pays!A:A,0),2),0)*S49
+IFERROR(INDEX(Pays!A:B,MATCH(U49,Pays!A:A,0),2),0)*V49
+IFERROR(INDEX(Pays!A:B,MATCH(X49,Pays!A:A,0),2),0)*Y49
)/100)*15,0),"")</f>
        <v/>
      </c>
      <c r="AL49" s="4" t="str">
        <f>IF(NOT(ISBLANK(D49)),ROUND(((
IFERROR(INDEX(Pays!A:C,MATCH(I49,Pays!A:A,0),3),0)*J49
+IFERROR(INDEX(Pays!A:C,MATCH(L49,Pays!A:A,0),3),0)*M49
+IFERROR(INDEX(Pays!A:C,MATCH(O49,Pays!A:A,0),3),0)*P49
+IFERROR(INDEX(Pays!A:C,MATCH(R49,Pays!A:A,0),3),0)*S49
+IFERROR(INDEX(Pays!A:C,MATCH(U49,Pays!A:A,0),3),0)*V49
+IFERROR(INDEX(Pays!A:C,MATCH(X49,Pays!A:A,0),3),0)*Y49
)/100)*10-5,0),"")</f>
        <v/>
      </c>
      <c r="AM49" s="4" t="str">
        <f>IF(NOT(ISBLANK(D49)),MAX(ROUND((
100-(
(100-IFERROR(INDEX(Matériaux!A:B,MATCH(AA49,Matériaux!A:A,0),2),100))*IFERROR(INDEX(Formats!A:B,MATCH(Z49,Formats!A:A,0),2),1)
+(100-IFERROR(INDEX(Matériaux!A:B,MATCH(AC49,Matériaux!A:A,0),2),100))*IFERROR(INDEX(Formats!A:B,MATCH(AB49,Formats!A:A,0),2),1)
+(100-IFERROR(INDEX(Matériaux!A:B,MATCH(AD49,Matériaux!A:A,0),2),100))*IFERROR(INDEX(Formats!A:B,MATCH(AE49,Formats!A:A,0),2),1)
))/10-10,0),-15),"")</f>
        <v/>
      </c>
      <c r="AN49" s="4" t="str">
        <f>IF(OR(
IFERROR(IF(AND(INDEX(Matériaux!A:C,MATCH(AA49,Matériaux!A:A,0),3)="X",INDEX(Formats!A:B,MATCH(Z49,Formats!A:A,0),2)&gt;=1),1,0),0),
IFERROR(IF(AND(INDEX(Matériaux!A:C,MATCH(AC49,Matériaux!A:A,0),3)="X",INDEX(Formats!A:B,MATCH(AB49,Formats!A:A,0),2)&gt;=1),1,0),0),
IFERROR(IF(AND(INDEX(Matériaux!A:C,MATCH(AE49,Matériaux!A:A,0),3)="X",INDEX(Formats!A:B,MATCH(AD49,Formats!A:A,0),2)&gt;=1),1,0),0)
),"X","")</f>
        <v/>
      </c>
      <c r="AO49" s="4" t="str">
        <f t="shared" si="1"/>
        <v/>
      </c>
      <c r="AP49" s="4" t="str">
        <f t="shared" si="2"/>
        <v/>
      </c>
    </row>
    <row r="50" spans="1:42" x14ac:dyDescent="0.2">
      <c r="A50" s="28"/>
      <c r="B50" s="29"/>
      <c r="C50" s="29"/>
      <c r="D50" s="29"/>
      <c r="E50" s="29"/>
      <c r="F50" s="29"/>
      <c r="G50" s="29"/>
      <c r="H50" s="29"/>
      <c r="I50" s="29"/>
      <c r="J50" s="30"/>
      <c r="K50" s="29"/>
      <c r="L50" s="29"/>
      <c r="M50" s="30"/>
      <c r="N50" s="29"/>
      <c r="O50" s="29"/>
      <c r="P50" s="30"/>
      <c r="Q50" s="29"/>
      <c r="R50" s="29"/>
      <c r="S50" s="30"/>
      <c r="T50" s="29"/>
      <c r="U50" s="29"/>
      <c r="V50" s="30"/>
      <c r="W50" s="29"/>
      <c r="X50" s="29"/>
      <c r="Y50" s="30"/>
      <c r="Z50" s="29"/>
      <c r="AA50" s="29"/>
      <c r="AB50" s="29"/>
      <c r="AC50" s="29"/>
      <c r="AD50" s="29"/>
      <c r="AE50" s="29"/>
      <c r="AF50" s="29"/>
      <c r="AG50" s="31"/>
    </row>
  </sheetData>
  <mergeCells count="14">
    <mergeCell ref="AJ1:AO1"/>
    <mergeCell ref="H1:J1"/>
    <mergeCell ref="K1:M1"/>
    <mergeCell ref="N1:P1"/>
    <mergeCell ref="Z1:AA1"/>
    <mergeCell ref="AF1:AG1"/>
    <mergeCell ref="A1:C1"/>
    <mergeCell ref="D1:E1"/>
    <mergeCell ref="F1:G1"/>
    <mergeCell ref="AB1:AC1"/>
    <mergeCell ref="AD1:AE1"/>
    <mergeCell ref="Q1:S1"/>
    <mergeCell ref="T1:V1"/>
    <mergeCell ref="W1:Y1"/>
  </mergeCells>
  <conditionalFormatting sqref="AH3:AH49">
    <cfRule type="containsText" dxfId="13" priority="1" stopIfTrue="1" operator="containsText" text="A">
      <formula>NOT(ISERROR(SEARCH("A",AH3)))</formula>
    </cfRule>
    <cfRule type="containsText" dxfId="12" priority="2" stopIfTrue="1" operator="containsText" text="B">
      <formula>NOT(ISERROR(SEARCH("B",AH3)))</formula>
    </cfRule>
    <cfRule type="containsText" dxfId="11" priority="3" stopIfTrue="1" operator="containsText" text="C">
      <formula>NOT(ISERROR(SEARCH("C",AH3)))</formula>
    </cfRule>
    <cfRule type="containsText" dxfId="10" priority="4" stopIfTrue="1" operator="containsText" text="D">
      <formula>NOT(ISERROR(SEARCH("D",AH3)))</formula>
    </cfRule>
    <cfRule type="containsText" dxfId="9" priority="5" stopIfTrue="1" operator="containsText" text="E">
      <formula>NOT(ISERROR(SEARCH("E",AH3)))</formula>
    </cfRule>
  </conditionalFormatting>
  <dataValidations count="2">
    <dataValidation type="list" allowBlank="1" showInputMessage="1" showErrorMessage="1" sqref="E3:E49 AF3:AF49" xr:uid="{CA0ACE60-D163-444E-8EFC-58E76498FC72}">
      <formula1>"Oui"</formula1>
    </dataValidation>
    <dataValidation type="decimal" allowBlank="1" showInputMessage="1" showErrorMessage="1" sqref="J3:J49 M3:M49 P3:P49 S3:S49 V3:V49 Y3:Y49" xr:uid="{88C1444E-85BA-2D43-AB6E-0EE660A36225}">
      <formula1>0.01</formula1>
      <formula2>1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4B4E255-AF8C-C642-8B29-9B5043C76E16}">
          <x14:formula1>
            <xm:f>Matériaux!$A$2:$A$24</xm:f>
          </x14:formula1>
          <xm:sqref>AA3:AA49 AE3:AE49 AC3:AC49</xm:sqref>
        </x14:dataValidation>
        <x14:dataValidation type="list" allowBlank="1" showInputMessage="1" showErrorMessage="1" xr:uid="{2E0C84F4-AF7F-1F4D-8D0D-9848B4082172}">
          <x14:formula1>
            <xm:f>Pays!$A$3:$A$249</xm:f>
          </x14:formula1>
          <xm:sqref>L3:L49 O3:O49 U3:U49 X3:X49</xm:sqref>
        </x14:dataValidation>
        <x14:dataValidation type="list" allowBlank="1" showInputMessage="1" showErrorMessage="1" xr:uid="{55747A56-50DF-AA49-8598-82AF8895E0D3}">
          <x14:formula1>
            <xm:f>Formats!$A$2:$A$30</xm:f>
          </x14:formula1>
          <xm:sqref>Z3:Z49 AB3:AB49 AD3:AD49</xm:sqref>
        </x14:dataValidation>
        <x14:dataValidation type="list" allowBlank="1" showInputMessage="1" showErrorMessage="1" xr:uid="{179E56B8-BA3C-D149-AA97-D8E266776372}">
          <x14:formula1>
            <xm:f>Pays!$A$3:$A$268</xm:f>
          </x14:formula1>
          <xm:sqref>I3:I49 R3:R49</xm:sqref>
        </x14:dataValidation>
        <x14:dataValidation type="list" allowBlank="1" showInputMessage="1" showErrorMessage="1" xr:uid="{9E520EB4-98E0-214C-A877-48B4FF655743}">
          <x14:formula1>
            <xm:f>Labels!$A$2:$A$14</xm:f>
          </x14:formula1>
          <xm:sqref>F3:G49</xm:sqref>
        </x14:dataValidation>
        <x14:dataValidation type="list" allowBlank="1" showInputMessage="1" showErrorMessage="1" xr:uid="{2B8E24D7-B5BD-9C46-8EF7-E196B6343E6E}">
          <x14:formula1>
            <xm:f>Agribalyse!$A$2:$A$2354</xm:f>
          </x14:formula1>
          <xm:sqref>D4:D49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B64-7CB0-8446-AE15-B039A85B5427}">
  <dimension ref="A1:P50"/>
  <sheetViews>
    <sheetView zoomScale="177" workbookViewId="0">
      <selection activeCell="A2" sqref="A2"/>
    </sheetView>
  </sheetViews>
  <sheetFormatPr baseColWidth="10" defaultRowHeight="16" x14ac:dyDescent="0.2"/>
  <cols>
    <col min="1" max="1" width="16.6640625" customWidth="1"/>
    <col min="2" max="2" width="25.83203125" customWidth="1"/>
    <col min="3" max="3" width="14.33203125" customWidth="1"/>
    <col min="4" max="4" width="25" customWidth="1"/>
    <col min="5" max="5" width="17.1640625" customWidth="1"/>
    <col min="6" max="6" width="17.83203125" hidden="1" customWidth="1"/>
    <col min="7" max="7" width="17.1640625" hidden="1" customWidth="1"/>
    <col min="8" max="8" width="12.5" customWidth="1"/>
  </cols>
  <sheetData>
    <row r="1" spans="1:16" ht="34" customHeight="1" x14ac:dyDescent="0.2">
      <c r="A1" t="s">
        <v>7</v>
      </c>
      <c r="B1" s="34" t="s">
        <v>2821</v>
      </c>
      <c r="C1" t="s">
        <v>2817</v>
      </c>
      <c r="D1" t="s">
        <v>2818</v>
      </c>
      <c r="E1" s="34" t="s">
        <v>2927</v>
      </c>
      <c r="F1" s="34" t="s">
        <v>2966</v>
      </c>
      <c r="G1" s="34" t="s">
        <v>2967</v>
      </c>
      <c r="H1" t="s">
        <v>2820</v>
      </c>
      <c r="J1" s="69" t="s">
        <v>2958</v>
      </c>
      <c r="K1" s="69"/>
      <c r="L1" s="69"/>
      <c r="M1" s="69"/>
      <c r="N1" s="69"/>
      <c r="O1" s="69"/>
      <c r="P1" s="37"/>
    </row>
    <row r="2" spans="1:16" x14ac:dyDescent="0.2">
      <c r="A2" s="25" t="s">
        <v>2962</v>
      </c>
      <c r="B2" s="38" t="str">
        <f>IFERROR(INDEX('Eco-score'!A:B,MATCH(A2,'Eco-score'!A:A,0),2),"")</f>
        <v>Sardines de Bretagne</v>
      </c>
      <c r="C2" s="29" t="s">
        <v>2912</v>
      </c>
      <c r="D2" s="29" t="s">
        <v>2930</v>
      </c>
      <c r="E2" s="29"/>
      <c r="F2" t="str" cm="1">
        <f t="array" ref="F2">IF(NOT(AND(ISBLANK(C2),ISBLANK(D2))),INDEX('Poissons menacés'!A:T,MATCH(C2,'Poissons menacés'!A:A,0),INDEX('Zones de pêche'!A:C,MATCH(D2,'Zones de pêche'!B:B,0),3)),"")</f>
        <v>OK</v>
      </c>
      <c r="G2">
        <f>IF(
AND(OR(LEFT(F2,2)="OK",LEFT(F2,2)="KO"),IFERROR(SEARCH(E2,F2),0)&gt;1),-1,1)</f>
        <v>1</v>
      </c>
      <c r="H2" s="38" t="str">
        <f>IF(NOT(AND(ISBLANK(C2),ISBLANK(D2))),IFERROR(IF(IF(LEFT(F2,2)="KO",1,-1)*G2=1,"Oui","Non"),""),"")</f>
        <v>Non</v>
      </c>
      <c r="J2" s="69"/>
      <c r="K2" s="69"/>
      <c r="L2" s="69"/>
      <c r="M2" s="69"/>
      <c r="N2" s="69"/>
      <c r="O2" s="69"/>
      <c r="P2" s="37"/>
    </row>
    <row r="3" spans="1:16" x14ac:dyDescent="0.2">
      <c r="A3" s="25"/>
      <c r="B3" s="38" t="str">
        <f>IFERROR(INDEX('Eco-score'!A:B,MATCH(A3,'Eco-score'!A:A,0),2),"")</f>
        <v/>
      </c>
      <c r="C3" s="29"/>
      <c r="D3" s="29"/>
      <c r="E3" s="29"/>
      <c r="F3" t="str" cm="1">
        <f t="array" ref="F3">IF(NOT(AND(ISBLANK(C3),ISBLANK(D3))),INDEX('Poissons menacés'!A:T,MATCH(C3,'Poissons menacés'!A:A,0),INDEX('Zones de pêche'!A:C,MATCH(D3,'Zones de pêche'!B:B,0),3)),"")</f>
        <v/>
      </c>
      <c r="G3">
        <f t="shared" ref="G3:G50" si="0">IF(
AND(OR(LEFT(F3,2)="OK",LEFT(F3,2)="KO"),IFERROR(SEARCH(E3,F3),0)&gt;1),-1,1)</f>
        <v>1</v>
      </c>
      <c r="H3" s="38" t="str">
        <f t="shared" ref="H3:H50" si="1">IF(NOT(AND(ISBLANK(C3),ISBLANK(D3))),IFERROR(IF(IF(LEFT(F3,2)="KO",1,-1)*G3=1,"Oui","Non"),""),"")</f>
        <v/>
      </c>
      <c r="J3" s="69"/>
      <c r="K3" s="69"/>
      <c r="L3" s="69"/>
      <c r="M3" s="69"/>
      <c r="N3" s="69"/>
      <c r="O3" s="69"/>
      <c r="P3" s="37"/>
    </row>
    <row r="4" spans="1:16" x14ac:dyDescent="0.2">
      <c r="A4" s="29"/>
      <c r="B4" s="38" t="str">
        <f>IFERROR(INDEX('Eco-score'!A:B,MATCH(A4,'Eco-score'!A:A,0),2),"")</f>
        <v/>
      </c>
      <c r="C4" s="29"/>
      <c r="D4" s="29"/>
      <c r="E4" s="29"/>
      <c r="F4" t="str" cm="1">
        <f t="array" ref="F4">IF(NOT(AND(ISBLANK(C4),ISBLANK(D4))),INDEX('Poissons menacés'!A:T,MATCH(C4,'Poissons menacés'!A:A,0),INDEX('Zones de pêche'!A:C,MATCH(D4,'Zones de pêche'!B:B,0),3)),"")</f>
        <v/>
      </c>
      <c r="G4">
        <f t="shared" si="0"/>
        <v>1</v>
      </c>
      <c r="H4" s="38" t="str">
        <f t="shared" si="1"/>
        <v/>
      </c>
      <c r="J4" s="37"/>
      <c r="K4" s="37"/>
      <c r="L4" s="37"/>
      <c r="M4" s="37"/>
      <c r="N4" s="37"/>
      <c r="O4" s="37"/>
      <c r="P4" s="37"/>
    </row>
    <row r="5" spans="1:16" x14ac:dyDescent="0.2">
      <c r="A5" s="29"/>
      <c r="B5" s="38" t="str">
        <f>IFERROR(INDEX('Eco-score'!A:B,MATCH(A5,'Eco-score'!A:A,0),2),"")</f>
        <v/>
      </c>
      <c r="C5" s="29"/>
      <c r="D5" s="29"/>
      <c r="E5" s="29"/>
      <c r="F5" t="str" cm="1">
        <f t="array" ref="F5">IF(NOT(AND(ISBLANK(C5),ISBLANK(D5))),INDEX('Poissons menacés'!A:T,MATCH(C5,'Poissons menacés'!A:A,0),INDEX('Zones de pêche'!A:C,MATCH(D5,'Zones de pêche'!B:B,0),3)),"")</f>
        <v/>
      </c>
      <c r="G5">
        <f t="shared" si="0"/>
        <v>1</v>
      </c>
      <c r="H5" s="38" t="str">
        <f t="shared" si="1"/>
        <v/>
      </c>
      <c r="J5" s="37"/>
      <c r="K5" s="37"/>
      <c r="L5" s="37"/>
      <c r="M5" s="37"/>
      <c r="N5" s="37"/>
      <c r="O5" s="37"/>
      <c r="P5" s="37"/>
    </row>
    <row r="6" spans="1:16" x14ac:dyDescent="0.2">
      <c r="A6" s="29"/>
      <c r="B6" s="38" t="str">
        <f>IFERROR(INDEX('Eco-score'!A:B,MATCH(A6,'Eco-score'!A:A,0),2),"")</f>
        <v/>
      </c>
      <c r="C6" s="29"/>
      <c r="D6" s="29"/>
      <c r="E6" s="29"/>
      <c r="F6" t="str" cm="1">
        <f t="array" ref="F6">IF(NOT(AND(ISBLANK(C6),ISBLANK(D6))),INDEX('Poissons menacés'!A:T,MATCH(C6,'Poissons menacés'!A:A,0),INDEX('Zones de pêche'!A:C,MATCH(D6,'Zones de pêche'!B:B,0),3)),"")</f>
        <v/>
      </c>
      <c r="G6">
        <f t="shared" si="0"/>
        <v>1</v>
      </c>
      <c r="H6" s="38" t="str">
        <f t="shared" si="1"/>
        <v/>
      </c>
      <c r="J6" s="37"/>
      <c r="K6" s="37"/>
      <c r="L6" s="37"/>
      <c r="M6" s="37"/>
      <c r="N6" s="37"/>
      <c r="O6" s="37"/>
      <c r="P6" s="37"/>
    </row>
    <row r="7" spans="1:16" x14ac:dyDescent="0.2">
      <c r="A7" s="29"/>
      <c r="B7" s="38" t="str">
        <f>IFERROR(INDEX('Eco-score'!A:B,MATCH(A7,'Eco-score'!A:A,0),2),"")</f>
        <v/>
      </c>
      <c r="C7" s="29"/>
      <c r="D7" s="29"/>
      <c r="E7" s="29"/>
      <c r="F7" t="str" cm="1">
        <f t="array" ref="F7">IF(NOT(AND(ISBLANK(C7),ISBLANK(D7))),INDEX('Poissons menacés'!A:T,MATCH(C7,'Poissons menacés'!A:A,0),INDEX('Zones de pêche'!A:C,MATCH(D7,'Zones de pêche'!B:B,0),3)),"")</f>
        <v/>
      </c>
      <c r="G7">
        <f t="shared" si="0"/>
        <v>1</v>
      </c>
      <c r="H7" s="38" t="str">
        <f t="shared" si="1"/>
        <v/>
      </c>
    </row>
    <row r="8" spans="1:16" x14ac:dyDescent="0.2">
      <c r="A8" s="29"/>
      <c r="B8" s="38" t="str">
        <f>IFERROR(INDEX('Eco-score'!A:B,MATCH(A8,'Eco-score'!A:A,0),2),"")</f>
        <v/>
      </c>
      <c r="C8" s="29"/>
      <c r="D8" s="29"/>
      <c r="E8" s="29"/>
      <c r="F8" t="str" cm="1">
        <f t="array" ref="F8">IF(NOT(AND(ISBLANK(C8),ISBLANK(D8))),INDEX('Poissons menacés'!A:T,MATCH(C8,'Poissons menacés'!A:A,0),INDEX('Zones de pêche'!A:C,MATCH(D8,'Zones de pêche'!B:B,0),3)),"")</f>
        <v/>
      </c>
      <c r="G8">
        <f t="shared" si="0"/>
        <v>1</v>
      </c>
      <c r="H8" s="38" t="str">
        <f t="shared" si="1"/>
        <v/>
      </c>
    </row>
    <row r="9" spans="1:16" x14ac:dyDescent="0.2">
      <c r="A9" s="29"/>
      <c r="B9" s="38" t="str">
        <f>IFERROR(INDEX('Eco-score'!A:B,MATCH(A9,'Eco-score'!A:A,0),2),"")</f>
        <v/>
      </c>
      <c r="C9" s="29"/>
      <c r="D9" s="29"/>
      <c r="E9" s="29"/>
      <c r="F9" t="str" cm="1">
        <f t="array" ref="F9">IF(NOT(AND(ISBLANK(C9),ISBLANK(D9))),INDEX('Poissons menacés'!A:T,MATCH(C9,'Poissons menacés'!A:A,0),INDEX('Zones de pêche'!A:C,MATCH(D9,'Zones de pêche'!B:B,0),3)),"")</f>
        <v/>
      </c>
      <c r="G9">
        <f t="shared" si="0"/>
        <v>1</v>
      </c>
      <c r="H9" s="38" t="str">
        <f t="shared" si="1"/>
        <v/>
      </c>
    </row>
    <row r="10" spans="1:16" x14ac:dyDescent="0.2">
      <c r="A10" s="29"/>
      <c r="B10" s="38" t="str">
        <f>IFERROR(INDEX('Eco-score'!A:B,MATCH(A10,'Eco-score'!A:A,0),2),"")</f>
        <v/>
      </c>
      <c r="C10" s="29"/>
      <c r="D10" s="29"/>
      <c r="E10" s="29"/>
      <c r="F10" t="str" cm="1">
        <f t="array" ref="F10">IF(NOT(AND(ISBLANK(C10),ISBLANK(D10))),INDEX('Poissons menacés'!A:T,MATCH(C10,'Poissons menacés'!A:A,0),INDEX('Zones de pêche'!A:C,MATCH(D10,'Zones de pêche'!B:B,0),3)),"")</f>
        <v/>
      </c>
      <c r="G10">
        <f t="shared" si="0"/>
        <v>1</v>
      </c>
      <c r="H10" s="38" t="str">
        <f t="shared" si="1"/>
        <v/>
      </c>
    </row>
    <row r="11" spans="1:16" x14ac:dyDescent="0.2">
      <c r="A11" s="29"/>
      <c r="B11" s="38" t="str">
        <f>IFERROR(INDEX('Eco-score'!A:B,MATCH(A11,'Eco-score'!A:A,0),2),"")</f>
        <v/>
      </c>
      <c r="C11" s="29"/>
      <c r="D11" s="29"/>
      <c r="E11" s="29"/>
      <c r="F11" t="str" cm="1">
        <f t="array" ref="F11">IF(NOT(AND(ISBLANK(C11),ISBLANK(D11))),INDEX('Poissons menacés'!A:T,MATCH(C11,'Poissons menacés'!A:A,0),INDEX('Zones de pêche'!A:C,MATCH(D11,'Zones de pêche'!B:B,0),3)),"")</f>
        <v/>
      </c>
      <c r="G11">
        <f t="shared" si="0"/>
        <v>1</v>
      </c>
      <c r="H11" s="38" t="str">
        <f t="shared" si="1"/>
        <v/>
      </c>
    </row>
    <row r="12" spans="1:16" x14ac:dyDescent="0.2">
      <c r="A12" s="29"/>
      <c r="B12" s="38" t="str">
        <f>IFERROR(INDEX('Eco-score'!A:B,MATCH(A12,'Eco-score'!A:A,0),2),"")</f>
        <v/>
      </c>
      <c r="C12" s="29"/>
      <c r="D12" s="29"/>
      <c r="E12" s="29"/>
      <c r="F12" t="str" cm="1">
        <f t="array" ref="F12">IF(NOT(AND(ISBLANK(C12),ISBLANK(D12))),INDEX('Poissons menacés'!A:T,MATCH(C12,'Poissons menacés'!A:A,0),INDEX('Zones de pêche'!A:C,MATCH(D12,'Zones de pêche'!B:B,0),3)),"")</f>
        <v/>
      </c>
      <c r="G12">
        <f t="shared" si="0"/>
        <v>1</v>
      </c>
      <c r="H12" s="38" t="str">
        <f t="shared" si="1"/>
        <v/>
      </c>
    </row>
    <row r="13" spans="1:16" x14ac:dyDescent="0.2">
      <c r="A13" s="29"/>
      <c r="B13" s="38" t="str">
        <f>IFERROR(INDEX('Eco-score'!A:B,MATCH(A13,'Eco-score'!A:A,0),2),"")</f>
        <v/>
      </c>
      <c r="C13" s="29"/>
      <c r="D13" s="29"/>
      <c r="E13" s="29"/>
      <c r="F13" t="str" cm="1">
        <f t="array" ref="F13">IF(NOT(AND(ISBLANK(C13),ISBLANK(D13))),INDEX('Poissons menacés'!A:T,MATCH(C13,'Poissons menacés'!A:A,0),INDEX('Zones de pêche'!A:C,MATCH(D13,'Zones de pêche'!B:B,0),3)),"")</f>
        <v/>
      </c>
      <c r="G13">
        <f t="shared" si="0"/>
        <v>1</v>
      </c>
      <c r="H13" s="38" t="str">
        <f t="shared" si="1"/>
        <v/>
      </c>
    </row>
    <row r="14" spans="1:16" x14ac:dyDescent="0.2">
      <c r="A14" s="29"/>
      <c r="B14" s="38" t="str">
        <f>IFERROR(INDEX('Eco-score'!A:B,MATCH(A14,'Eco-score'!A:A,0),2),"")</f>
        <v/>
      </c>
      <c r="C14" s="29"/>
      <c r="D14" s="29"/>
      <c r="E14" s="29"/>
      <c r="F14" t="str" cm="1">
        <f t="array" ref="F14">IF(NOT(AND(ISBLANK(C14),ISBLANK(D14))),INDEX('Poissons menacés'!A:T,MATCH(C14,'Poissons menacés'!A:A,0),INDEX('Zones de pêche'!A:C,MATCH(D14,'Zones de pêche'!B:B,0),3)),"")</f>
        <v/>
      </c>
      <c r="G14">
        <f t="shared" si="0"/>
        <v>1</v>
      </c>
      <c r="H14" s="38" t="str">
        <f t="shared" si="1"/>
        <v/>
      </c>
    </row>
    <row r="15" spans="1:16" x14ac:dyDescent="0.2">
      <c r="A15" s="29"/>
      <c r="B15" s="38" t="str">
        <f>IFERROR(INDEX('Eco-score'!A:B,MATCH(A15,'Eco-score'!A:A,0),2),"")</f>
        <v/>
      </c>
      <c r="C15" s="29"/>
      <c r="D15" s="29"/>
      <c r="E15" s="29"/>
      <c r="F15" t="str" cm="1">
        <f t="array" ref="F15">IF(NOT(AND(ISBLANK(C15),ISBLANK(D15))),INDEX('Poissons menacés'!A:T,MATCH(C15,'Poissons menacés'!A:A,0),INDEX('Zones de pêche'!A:C,MATCH(D15,'Zones de pêche'!B:B,0),3)),"")</f>
        <v/>
      </c>
      <c r="G15">
        <f t="shared" si="0"/>
        <v>1</v>
      </c>
      <c r="H15" s="38" t="str">
        <f t="shared" si="1"/>
        <v/>
      </c>
    </row>
    <row r="16" spans="1:16" x14ac:dyDescent="0.2">
      <c r="A16" s="29"/>
      <c r="B16" s="38" t="str">
        <f>IFERROR(INDEX('Eco-score'!A:B,MATCH(A16,'Eco-score'!A:A,0),2),"")</f>
        <v/>
      </c>
      <c r="C16" s="29"/>
      <c r="D16" s="29"/>
      <c r="E16" s="29"/>
      <c r="F16" t="str" cm="1">
        <f t="array" ref="F16">IF(NOT(AND(ISBLANK(C16),ISBLANK(D16))),INDEX('Poissons menacés'!A:T,MATCH(C16,'Poissons menacés'!A:A,0),INDEX('Zones de pêche'!A:C,MATCH(D16,'Zones de pêche'!B:B,0),3)),"")</f>
        <v/>
      </c>
      <c r="G16">
        <f t="shared" si="0"/>
        <v>1</v>
      </c>
      <c r="H16" s="38" t="str">
        <f t="shared" si="1"/>
        <v/>
      </c>
    </row>
    <row r="17" spans="1:8" x14ac:dyDescent="0.2">
      <c r="A17" s="29"/>
      <c r="B17" s="38" t="str">
        <f>IFERROR(INDEX('Eco-score'!A:B,MATCH(A17,'Eco-score'!A:A,0),2),"")</f>
        <v/>
      </c>
      <c r="C17" s="29"/>
      <c r="D17" s="29"/>
      <c r="E17" s="29"/>
      <c r="F17" t="str" cm="1">
        <f t="array" ref="F17">IF(NOT(AND(ISBLANK(C17),ISBLANK(D17))),INDEX('Poissons menacés'!A:T,MATCH(C17,'Poissons menacés'!A:A,0),INDEX('Zones de pêche'!A:C,MATCH(D17,'Zones de pêche'!B:B,0),3)),"")</f>
        <v/>
      </c>
      <c r="G17">
        <f t="shared" si="0"/>
        <v>1</v>
      </c>
      <c r="H17" s="38" t="str">
        <f t="shared" si="1"/>
        <v/>
      </c>
    </row>
    <row r="18" spans="1:8" x14ac:dyDescent="0.2">
      <c r="A18" s="29"/>
      <c r="B18" s="38" t="str">
        <f>IFERROR(INDEX('Eco-score'!A:B,MATCH(A18,'Eco-score'!A:A,0),2),"")</f>
        <v/>
      </c>
      <c r="C18" s="29"/>
      <c r="D18" s="29"/>
      <c r="E18" s="29"/>
      <c r="F18" t="str" cm="1">
        <f t="array" ref="F18">IF(NOT(AND(ISBLANK(C18),ISBLANK(D18))),INDEX('Poissons menacés'!A:T,MATCH(C18,'Poissons menacés'!A:A,0),INDEX('Zones de pêche'!A:C,MATCH(D18,'Zones de pêche'!B:B,0),3)),"")</f>
        <v/>
      </c>
      <c r="G18">
        <f t="shared" si="0"/>
        <v>1</v>
      </c>
      <c r="H18" s="38" t="str">
        <f t="shared" si="1"/>
        <v/>
      </c>
    </row>
    <row r="19" spans="1:8" x14ac:dyDescent="0.2">
      <c r="A19" s="29"/>
      <c r="B19" s="38" t="str">
        <f>IFERROR(INDEX('Eco-score'!A:B,MATCH(A19,'Eco-score'!A:A,0),2),"")</f>
        <v/>
      </c>
      <c r="C19" s="29"/>
      <c r="D19" s="29"/>
      <c r="E19" s="29"/>
      <c r="F19" t="str" cm="1">
        <f t="array" ref="F19">IF(NOT(AND(ISBLANK(C19),ISBLANK(D19))),INDEX('Poissons menacés'!A:T,MATCH(C19,'Poissons menacés'!A:A,0),INDEX('Zones de pêche'!A:C,MATCH(D19,'Zones de pêche'!B:B,0),3)),"")</f>
        <v/>
      </c>
      <c r="G19">
        <f t="shared" si="0"/>
        <v>1</v>
      </c>
      <c r="H19" s="38" t="str">
        <f t="shared" si="1"/>
        <v/>
      </c>
    </row>
    <row r="20" spans="1:8" x14ac:dyDescent="0.2">
      <c r="A20" s="29"/>
      <c r="B20" s="38" t="str">
        <f>IFERROR(INDEX('Eco-score'!A:B,MATCH(A20,'Eco-score'!A:A,0),2),"")</f>
        <v/>
      </c>
      <c r="C20" s="29"/>
      <c r="D20" s="29"/>
      <c r="E20" s="29"/>
      <c r="F20" t="str" cm="1">
        <f t="array" ref="F20">IF(NOT(AND(ISBLANK(C20),ISBLANK(D20))),INDEX('Poissons menacés'!A:T,MATCH(C20,'Poissons menacés'!A:A,0),INDEX('Zones de pêche'!A:C,MATCH(D20,'Zones de pêche'!B:B,0),3)),"")</f>
        <v/>
      </c>
      <c r="G20">
        <f t="shared" si="0"/>
        <v>1</v>
      </c>
      <c r="H20" s="38" t="str">
        <f t="shared" si="1"/>
        <v/>
      </c>
    </row>
    <row r="21" spans="1:8" x14ac:dyDescent="0.2">
      <c r="A21" s="29"/>
      <c r="B21" s="38" t="str">
        <f>IFERROR(INDEX('Eco-score'!A:B,MATCH(A21,'Eco-score'!A:A,0),2),"")</f>
        <v/>
      </c>
      <c r="C21" s="29"/>
      <c r="D21" s="29"/>
      <c r="E21" s="29"/>
      <c r="F21" t="str" cm="1">
        <f t="array" ref="F21">IF(NOT(AND(ISBLANK(C21),ISBLANK(D21))),INDEX('Poissons menacés'!A:T,MATCH(C21,'Poissons menacés'!A:A,0),INDEX('Zones de pêche'!A:C,MATCH(D21,'Zones de pêche'!B:B,0),3)),"")</f>
        <v/>
      </c>
      <c r="G21">
        <f t="shared" si="0"/>
        <v>1</v>
      </c>
      <c r="H21" s="38" t="str">
        <f t="shared" si="1"/>
        <v/>
      </c>
    </row>
    <row r="22" spans="1:8" x14ac:dyDescent="0.2">
      <c r="A22" s="29"/>
      <c r="B22" s="38" t="str">
        <f>IFERROR(INDEX('Eco-score'!A:B,MATCH(A22,'Eco-score'!A:A,0),2),"")</f>
        <v/>
      </c>
      <c r="C22" s="29"/>
      <c r="D22" s="29"/>
      <c r="E22" s="29"/>
      <c r="F22" t="str" cm="1">
        <f t="array" ref="F22">IF(NOT(AND(ISBLANK(C22),ISBLANK(D22))),INDEX('Poissons menacés'!A:T,MATCH(C22,'Poissons menacés'!A:A,0),INDEX('Zones de pêche'!A:C,MATCH(D22,'Zones de pêche'!B:B,0),3)),"")</f>
        <v/>
      </c>
      <c r="G22">
        <f t="shared" si="0"/>
        <v>1</v>
      </c>
      <c r="H22" s="38" t="str">
        <f t="shared" si="1"/>
        <v/>
      </c>
    </row>
    <row r="23" spans="1:8" x14ac:dyDescent="0.2">
      <c r="A23" s="29"/>
      <c r="B23" s="38" t="str">
        <f>IFERROR(INDEX('Eco-score'!A:B,MATCH(A23,'Eco-score'!A:A,0),2),"")</f>
        <v/>
      </c>
      <c r="C23" s="29"/>
      <c r="D23" s="29"/>
      <c r="E23" s="29"/>
      <c r="F23" t="str" cm="1">
        <f t="array" ref="F23">IF(NOT(AND(ISBLANK(C23),ISBLANK(D23))),INDEX('Poissons menacés'!A:T,MATCH(C23,'Poissons menacés'!A:A,0),INDEX('Zones de pêche'!A:C,MATCH(D23,'Zones de pêche'!B:B,0),3)),"")</f>
        <v/>
      </c>
      <c r="G23">
        <f t="shared" si="0"/>
        <v>1</v>
      </c>
      <c r="H23" s="38" t="str">
        <f t="shared" si="1"/>
        <v/>
      </c>
    </row>
    <row r="24" spans="1:8" x14ac:dyDescent="0.2">
      <c r="A24" s="29"/>
      <c r="B24" s="38" t="str">
        <f>IFERROR(INDEX('Eco-score'!A:B,MATCH(A24,'Eco-score'!A:A,0),2),"")</f>
        <v/>
      </c>
      <c r="C24" s="29"/>
      <c r="D24" s="29"/>
      <c r="E24" s="29"/>
      <c r="F24" t="str" cm="1">
        <f t="array" ref="F24">IF(NOT(AND(ISBLANK(C24),ISBLANK(D24))),INDEX('Poissons menacés'!A:T,MATCH(C24,'Poissons menacés'!A:A,0),INDEX('Zones de pêche'!A:C,MATCH(D24,'Zones de pêche'!B:B,0),3)),"")</f>
        <v/>
      </c>
      <c r="G24">
        <f t="shared" si="0"/>
        <v>1</v>
      </c>
      <c r="H24" s="38" t="str">
        <f t="shared" si="1"/>
        <v/>
      </c>
    </row>
    <row r="25" spans="1:8" x14ac:dyDescent="0.2">
      <c r="A25" s="29"/>
      <c r="B25" s="38" t="str">
        <f>IFERROR(INDEX('Eco-score'!A:B,MATCH(A25,'Eco-score'!A:A,0),2),"")</f>
        <v/>
      </c>
      <c r="C25" s="29"/>
      <c r="D25" s="29"/>
      <c r="E25" s="29"/>
      <c r="F25" t="str" cm="1">
        <f t="array" ref="F25">IF(NOT(AND(ISBLANK(C25),ISBLANK(D25))),INDEX('Poissons menacés'!A:T,MATCH(C25,'Poissons menacés'!A:A,0),INDEX('Zones de pêche'!A:C,MATCH(D25,'Zones de pêche'!B:B,0),3)),"")</f>
        <v/>
      </c>
      <c r="G25">
        <f t="shared" si="0"/>
        <v>1</v>
      </c>
      <c r="H25" s="38" t="str">
        <f t="shared" si="1"/>
        <v/>
      </c>
    </row>
    <row r="26" spans="1:8" x14ac:dyDescent="0.2">
      <c r="A26" s="29"/>
      <c r="B26" s="38" t="str">
        <f>IFERROR(INDEX('Eco-score'!A:B,MATCH(A26,'Eco-score'!A:A,0),2),"")</f>
        <v/>
      </c>
      <c r="C26" s="29"/>
      <c r="D26" s="29"/>
      <c r="E26" s="29"/>
      <c r="F26" t="str" cm="1">
        <f t="array" ref="F26">IF(NOT(AND(ISBLANK(C26),ISBLANK(D26))),INDEX('Poissons menacés'!A:T,MATCH(C26,'Poissons menacés'!A:A,0),INDEX('Zones de pêche'!A:C,MATCH(D26,'Zones de pêche'!B:B,0),3)),"")</f>
        <v/>
      </c>
      <c r="G26">
        <f t="shared" si="0"/>
        <v>1</v>
      </c>
      <c r="H26" s="38" t="str">
        <f t="shared" si="1"/>
        <v/>
      </c>
    </row>
    <row r="27" spans="1:8" x14ac:dyDescent="0.2">
      <c r="A27" s="29"/>
      <c r="B27" s="38" t="str">
        <f>IFERROR(INDEX('Eco-score'!A:B,MATCH(A27,'Eco-score'!A:A,0),2),"")</f>
        <v/>
      </c>
      <c r="C27" s="29"/>
      <c r="D27" s="29"/>
      <c r="E27" s="29"/>
      <c r="F27" t="str" cm="1">
        <f t="array" ref="F27">IF(NOT(AND(ISBLANK(C27),ISBLANK(D27))),INDEX('Poissons menacés'!A:T,MATCH(C27,'Poissons menacés'!A:A,0),INDEX('Zones de pêche'!A:C,MATCH(D27,'Zones de pêche'!B:B,0),3)),"")</f>
        <v/>
      </c>
      <c r="G27">
        <f t="shared" si="0"/>
        <v>1</v>
      </c>
      <c r="H27" s="38" t="str">
        <f t="shared" si="1"/>
        <v/>
      </c>
    </row>
    <row r="28" spans="1:8" x14ac:dyDescent="0.2">
      <c r="A28" s="29"/>
      <c r="B28" s="38" t="str">
        <f>IFERROR(INDEX('Eco-score'!A:B,MATCH(A28,'Eco-score'!A:A,0),2),"")</f>
        <v/>
      </c>
      <c r="C28" s="29"/>
      <c r="D28" s="29"/>
      <c r="E28" s="29"/>
      <c r="F28" t="str" cm="1">
        <f t="array" ref="F28">IF(NOT(AND(ISBLANK(C28),ISBLANK(D28))),INDEX('Poissons menacés'!A:T,MATCH(C28,'Poissons menacés'!A:A,0),INDEX('Zones de pêche'!A:C,MATCH(D28,'Zones de pêche'!B:B,0),3)),"")</f>
        <v/>
      </c>
      <c r="G28">
        <f t="shared" si="0"/>
        <v>1</v>
      </c>
      <c r="H28" s="38" t="str">
        <f t="shared" si="1"/>
        <v/>
      </c>
    </row>
    <row r="29" spans="1:8" x14ac:dyDescent="0.2">
      <c r="A29" s="29"/>
      <c r="B29" s="38" t="str">
        <f>IFERROR(INDEX('Eco-score'!A:B,MATCH(A29,'Eco-score'!A:A,0),2),"")</f>
        <v/>
      </c>
      <c r="C29" s="29"/>
      <c r="D29" s="29"/>
      <c r="E29" s="29"/>
      <c r="F29" t="str" cm="1">
        <f t="array" ref="F29">IF(NOT(AND(ISBLANK(C29),ISBLANK(D29))),INDEX('Poissons menacés'!A:T,MATCH(C29,'Poissons menacés'!A:A,0),INDEX('Zones de pêche'!A:C,MATCH(D29,'Zones de pêche'!B:B,0),3)),"")</f>
        <v/>
      </c>
      <c r="G29">
        <f t="shared" si="0"/>
        <v>1</v>
      </c>
      <c r="H29" s="38" t="str">
        <f t="shared" si="1"/>
        <v/>
      </c>
    </row>
    <row r="30" spans="1:8" x14ac:dyDescent="0.2">
      <c r="A30" s="29"/>
      <c r="B30" s="38" t="str">
        <f>IFERROR(INDEX('Eco-score'!A:B,MATCH(A30,'Eco-score'!A:A,0),2),"")</f>
        <v/>
      </c>
      <c r="C30" s="29"/>
      <c r="D30" s="29"/>
      <c r="E30" s="29"/>
      <c r="F30" t="str" cm="1">
        <f t="array" ref="F30">IF(NOT(AND(ISBLANK(C30),ISBLANK(D30))),INDEX('Poissons menacés'!A:T,MATCH(C30,'Poissons menacés'!A:A,0),INDEX('Zones de pêche'!A:C,MATCH(D30,'Zones de pêche'!B:B,0),3)),"")</f>
        <v/>
      </c>
      <c r="G30">
        <f t="shared" si="0"/>
        <v>1</v>
      </c>
      <c r="H30" s="38" t="str">
        <f t="shared" si="1"/>
        <v/>
      </c>
    </row>
    <row r="31" spans="1:8" x14ac:dyDescent="0.2">
      <c r="A31" s="29"/>
      <c r="B31" s="38" t="str">
        <f>IFERROR(INDEX('Eco-score'!A:B,MATCH(A31,'Eco-score'!A:A,0),2),"")</f>
        <v/>
      </c>
      <c r="C31" s="29"/>
      <c r="D31" s="29"/>
      <c r="E31" s="29"/>
      <c r="F31" t="str" cm="1">
        <f t="array" ref="F31">IF(NOT(AND(ISBLANK(C31),ISBLANK(D31))),INDEX('Poissons menacés'!A:T,MATCH(C31,'Poissons menacés'!A:A,0),INDEX('Zones de pêche'!A:C,MATCH(D31,'Zones de pêche'!B:B,0),3)),"")</f>
        <v/>
      </c>
      <c r="G31">
        <f t="shared" si="0"/>
        <v>1</v>
      </c>
      <c r="H31" s="38" t="str">
        <f t="shared" si="1"/>
        <v/>
      </c>
    </row>
    <row r="32" spans="1:8" x14ac:dyDescent="0.2">
      <c r="A32" s="29"/>
      <c r="B32" s="38" t="str">
        <f>IFERROR(INDEX('Eco-score'!A:B,MATCH(A32,'Eco-score'!A:A,0),2),"")</f>
        <v/>
      </c>
      <c r="C32" s="29"/>
      <c r="D32" s="29"/>
      <c r="E32" s="29"/>
      <c r="F32" t="str" cm="1">
        <f t="array" ref="F32">IF(NOT(AND(ISBLANK(C32),ISBLANK(D32))),INDEX('Poissons menacés'!A:T,MATCH(C32,'Poissons menacés'!A:A,0),INDEX('Zones de pêche'!A:C,MATCH(D32,'Zones de pêche'!B:B,0),3)),"")</f>
        <v/>
      </c>
      <c r="G32">
        <f t="shared" si="0"/>
        <v>1</v>
      </c>
      <c r="H32" s="38" t="str">
        <f t="shared" si="1"/>
        <v/>
      </c>
    </row>
    <row r="33" spans="1:8" x14ac:dyDescent="0.2">
      <c r="A33" s="29"/>
      <c r="B33" s="38" t="str">
        <f>IFERROR(INDEX('Eco-score'!A:B,MATCH(A33,'Eco-score'!A:A,0),2),"")</f>
        <v/>
      </c>
      <c r="C33" s="29"/>
      <c r="D33" s="29"/>
      <c r="E33" s="29"/>
      <c r="F33" t="str" cm="1">
        <f t="array" ref="F33">IF(NOT(AND(ISBLANK(C33),ISBLANK(D33))),INDEX('Poissons menacés'!A:T,MATCH(C33,'Poissons menacés'!A:A,0),INDEX('Zones de pêche'!A:C,MATCH(D33,'Zones de pêche'!B:B,0),3)),"")</f>
        <v/>
      </c>
      <c r="G33">
        <f t="shared" si="0"/>
        <v>1</v>
      </c>
      <c r="H33" s="38" t="str">
        <f t="shared" si="1"/>
        <v/>
      </c>
    </row>
    <row r="34" spans="1:8" x14ac:dyDescent="0.2">
      <c r="A34" s="29"/>
      <c r="B34" s="38" t="str">
        <f>IFERROR(INDEX('Eco-score'!A:B,MATCH(A34,'Eco-score'!A:A,0),2),"")</f>
        <v/>
      </c>
      <c r="C34" s="29"/>
      <c r="D34" s="29"/>
      <c r="E34" s="29"/>
      <c r="F34" t="str" cm="1">
        <f t="array" ref="F34">IF(NOT(AND(ISBLANK(C34),ISBLANK(D34))),INDEX('Poissons menacés'!A:T,MATCH(C34,'Poissons menacés'!A:A,0),INDEX('Zones de pêche'!A:C,MATCH(D34,'Zones de pêche'!B:B,0),3)),"")</f>
        <v/>
      </c>
      <c r="G34">
        <f t="shared" si="0"/>
        <v>1</v>
      </c>
      <c r="H34" s="38" t="str">
        <f t="shared" si="1"/>
        <v/>
      </c>
    </row>
    <row r="35" spans="1:8" x14ac:dyDescent="0.2">
      <c r="A35" s="29"/>
      <c r="B35" s="38" t="str">
        <f>IFERROR(INDEX('Eco-score'!A:B,MATCH(A35,'Eco-score'!A:A,0),2),"")</f>
        <v/>
      </c>
      <c r="C35" s="29"/>
      <c r="D35" s="29"/>
      <c r="E35" s="29"/>
      <c r="F35" t="str" cm="1">
        <f t="array" ref="F35">IF(NOT(AND(ISBLANK(C35),ISBLANK(D35))),INDEX('Poissons menacés'!A:T,MATCH(C35,'Poissons menacés'!A:A,0),INDEX('Zones de pêche'!A:C,MATCH(D35,'Zones de pêche'!B:B,0),3)),"")</f>
        <v/>
      </c>
      <c r="G35">
        <f t="shared" si="0"/>
        <v>1</v>
      </c>
      <c r="H35" s="38" t="str">
        <f t="shared" si="1"/>
        <v/>
      </c>
    </row>
    <row r="36" spans="1:8" x14ac:dyDescent="0.2">
      <c r="A36" s="29"/>
      <c r="B36" s="38" t="str">
        <f>IFERROR(INDEX('Eco-score'!A:B,MATCH(A36,'Eco-score'!A:A,0),2),"")</f>
        <v/>
      </c>
      <c r="C36" s="29"/>
      <c r="D36" s="29"/>
      <c r="E36" s="29"/>
      <c r="F36" t="str" cm="1">
        <f t="array" ref="F36">IF(NOT(AND(ISBLANK(C36),ISBLANK(D36))),INDEX('Poissons menacés'!A:T,MATCH(C36,'Poissons menacés'!A:A,0),INDEX('Zones de pêche'!A:C,MATCH(D36,'Zones de pêche'!B:B,0),3)),"")</f>
        <v/>
      </c>
      <c r="G36">
        <f t="shared" si="0"/>
        <v>1</v>
      </c>
      <c r="H36" s="38" t="str">
        <f t="shared" si="1"/>
        <v/>
      </c>
    </row>
    <row r="37" spans="1:8" x14ac:dyDescent="0.2">
      <c r="A37" s="29"/>
      <c r="B37" s="38" t="str">
        <f>IFERROR(INDEX('Eco-score'!A:B,MATCH(A37,'Eco-score'!A:A,0),2),"")</f>
        <v/>
      </c>
      <c r="C37" s="29"/>
      <c r="D37" s="29"/>
      <c r="E37" s="29"/>
      <c r="F37" t="str" cm="1">
        <f t="array" ref="F37">IF(NOT(AND(ISBLANK(C37),ISBLANK(D37))),INDEX('Poissons menacés'!A:T,MATCH(C37,'Poissons menacés'!A:A,0),INDEX('Zones de pêche'!A:C,MATCH(D37,'Zones de pêche'!B:B,0),3)),"")</f>
        <v/>
      </c>
      <c r="G37">
        <f t="shared" si="0"/>
        <v>1</v>
      </c>
      <c r="H37" s="38" t="str">
        <f t="shared" si="1"/>
        <v/>
      </c>
    </row>
    <row r="38" spans="1:8" x14ac:dyDescent="0.2">
      <c r="A38" s="29"/>
      <c r="B38" s="38" t="str">
        <f>IFERROR(INDEX('Eco-score'!A:B,MATCH(A38,'Eco-score'!A:A,0),2),"")</f>
        <v/>
      </c>
      <c r="C38" s="29"/>
      <c r="D38" s="29"/>
      <c r="E38" s="29"/>
      <c r="F38" t="str" cm="1">
        <f t="array" ref="F38">IF(NOT(AND(ISBLANK(C38),ISBLANK(D38))),INDEX('Poissons menacés'!A:T,MATCH(C38,'Poissons menacés'!A:A,0),INDEX('Zones de pêche'!A:C,MATCH(D38,'Zones de pêche'!B:B,0),3)),"")</f>
        <v/>
      </c>
      <c r="G38">
        <f t="shared" si="0"/>
        <v>1</v>
      </c>
      <c r="H38" s="38" t="str">
        <f t="shared" si="1"/>
        <v/>
      </c>
    </row>
    <row r="39" spans="1:8" x14ac:dyDescent="0.2">
      <c r="A39" s="29"/>
      <c r="B39" s="38" t="str">
        <f>IFERROR(INDEX('Eco-score'!A:B,MATCH(A39,'Eco-score'!A:A,0),2),"")</f>
        <v/>
      </c>
      <c r="C39" s="29"/>
      <c r="D39" s="29"/>
      <c r="E39" s="29"/>
      <c r="F39" t="str" cm="1">
        <f t="array" ref="F39">IF(NOT(AND(ISBLANK(C39),ISBLANK(D39))),INDEX('Poissons menacés'!A:T,MATCH(C39,'Poissons menacés'!A:A,0),INDEX('Zones de pêche'!A:C,MATCH(D39,'Zones de pêche'!B:B,0),3)),"")</f>
        <v/>
      </c>
      <c r="G39">
        <f t="shared" si="0"/>
        <v>1</v>
      </c>
      <c r="H39" s="38" t="str">
        <f t="shared" si="1"/>
        <v/>
      </c>
    </row>
    <row r="40" spans="1:8" x14ac:dyDescent="0.2">
      <c r="A40" s="29"/>
      <c r="B40" s="38" t="str">
        <f>IFERROR(INDEX('Eco-score'!A:B,MATCH(A40,'Eco-score'!A:A,0),2),"")</f>
        <v/>
      </c>
      <c r="C40" s="29"/>
      <c r="D40" s="29"/>
      <c r="E40" s="29"/>
      <c r="F40" t="str" cm="1">
        <f t="array" ref="F40">IF(NOT(AND(ISBLANK(C40),ISBLANK(D40))),INDEX('Poissons menacés'!A:T,MATCH(C40,'Poissons menacés'!A:A,0),INDEX('Zones de pêche'!A:C,MATCH(D40,'Zones de pêche'!B:B,0),3)),"")</f>
        <v/>
      </c>
      <c r="G40">
        <f t="shared" si="0"/>
        <v>1</v>
      </c>
      <c r="H40" s="38" t="str">
        <f t="shared" si="1"/>
        <v/>
      </c>
    </row>
    <row r="41" spans="1:8" x14ac:dyDescent="0.2">
      <c r="A41" s="29"/>
      <c r="B41" s="38" t="str">
        <f>IFERROR(INDEX('Eco-score'!A:B,MATCH(A41,'Eco-score'!A:A,0),2),"")</f>
        <v/>
      </c>
      <c r="C41" s="29"/>
      <c r="D41" s="29"/>
      <c r="E41" s="29"/>
      <c r="F41" t="str" cm="1">
        <f t="array" ref="F41">IF(NOT(AND(ISBLANK(C41),ISBLANK(D41))),INDEX('Poissons menacés'!A:T,MATCH(C41,'Poissons menacés'!A:A,0),INDEX('Zones de pêche'!A:C,MATCH(D41,'Zones de pêche'!B:B,0),3)),"")</f>
        <v/>
      </c>
      <c r="G41">
        <f t="shared" si="0"/>
        <v>1</v>
      </c>
      <c r="H41" s="38" t="str">
        <f t="shared" si="1"/>
        <v/>
      </c>
    </row>
    <row r="42" spans="1:8" x14ac:dyDescent="0.2">
      <c r="A42" s="29"/>
      <c r="B42" s="38" t="str">
        <f>IFERROR(INDEX('Eco-score'!A:B,MATCH(A42,'Eco-score'!A:A,0),2),"")</f>
        <v/>
      </c>
      <c r="C42" s="29"/>
      <c r="D42" s="29"/>
      <c r="E42" s="29"/>
      <c r="F42" t="str" cm="1">
        <f t="array" ref="F42">IF(NOT(AND(ISBLANK(C42),ISBLANK(D42))),INDEX('Poissons menacés'!A:T,MATCH(C42,'Poissons menacés'!A:A,0),INDEX('Zones de pêche'!A:C,MATCH(D42,'Zones de pêche'!B:B,0),3)),"")</f>
        <v/>
      </c>
      <c r="G42">
        <f t="shared" si="0"/>
        <v>1</v>
      </c>
      <c r="H42" s="38" t="str">
        <f t="shared" si="1"/>
        <v/>
      </c>
    </row>
    <row r="43" spans="1:8" x14ac:dyDescent="0.2">
      <c r="A43" s="29"/>
      <c r="B43" s="38" t="str">
        <f>IFERROR(INDEX('Eco-score'!A:B,MATCH(A43,'Eco-score'!A:A,0),2),"")</f>
        <v/>
      </c>
      <c r="C43" s="29"/>
      <c r="D43" s="29"/>
      <c r="E43" s="29"/>
      <c r="F43" t="str" cm="1">
        <f t="array" ref="F43">IF(NOT(AND(ISBLANK(C43),ISBLANK(D43))),INDEX('Poissons menacés'!A:T,MATCH(C43,'Poissons menacés'!A:A,0),INDEX('Zones de pêche'!A:C,MATCH(D43,'Zones de pêche'!B:B,0),3)),"")</f>
        <v/>
      </c>
      <c r="G43">
        <f t="shared" si="0"/>
        <v>1</v>
      </c>
      <c r="H43" s="38" t="str">
        <f t="shared" si="1"/>
        <v/>
      </c>
    </row>
    <row r="44" spans="1:8" x14ac:dyDescent="0.2">
      <c r="A44" s="29"/>
      <c r="B44" s="38" t="str">
        <f>IFERROR(INDEX('Eco-score'!A:B,MATCH(A44,'Eco-score'!A:A,0),2),"")</f>
        <v/>
      </c>
      <c r="C44" s="29"/>
      <c r="D44" s="29"/>
      <c r="E44" s="29"/>
      <c r="F44" t="str" cm="1">
        <f t="array" ref="F44">IF(NOT(AND(ISBLANK(C44),ISBLANK(D44))),INDEX('Poissons menacés'!A:T,MATCH(C44,'Poissons menacés'!A:A,0),INDEX('Zones de pêche'!A:C,MATCH(D44,'Zones de pêche'!B:B,0),3)),"")</f>
        <v/>
      </c>
      <c r="G44">
        <f t="shared" si="0"/>
        <v>1</v>
      </c>
      <c r="H44" s="38" t="str">
        <f t="shared" si="1"/>
        <v/>
      </c>
    </row>
    <row r="45" spans="1:8" x14ac:dyDescent="0.2">
      <c r="A45" s="29"/>
      <c r="B45" s="38" t="str">
        <f>IFERROR(INDEX('Eco-score'!A:B,MATCH(A45,'Eco-score'!A:A,0),2),"")</f>
        <v/>
      </c>
      <c r="C45" s="29"/>
      <c r="D45" s="29"/>
      <c r="E45" s="29"/>
      <c r="F45" t="str" cm="1">
        <f t="array" ref="F45">IF(NOT(AND(ISBLANK(C45),ISBLANK(D45))),INDEX('Poissons menacés'!A:T,MATCH(C45,'Poissons menacés'!A:A,0),INDEX('Zones de pêche'!A:C,MATCH(D45,'Zones de pêche'!B:B,0),3)),"")</f>
        <v/>
      </c>
      <c r="G45">
        <f t="shared" si="0"/>
        <v>1</v>
      </c>
      <c r="H45" s="38" t="str">
        <f t="shared" si="1"/>
        <v/>
      </c>
    </row>
    <row r="46" spans="1:8" x14ac:dyDescent="0.2">
      <c r="A46" s="29"/>
      <c r="B46" s="38" t="str">
        <f>IFERROR(INDEX('Eco-score'!A:B,MATCH(A46,'Eco-score'!A:A,0),2),"")</f>
        <v/>
      </c>
      <c r="C46" s="29"/>
      <c r="D46" s="29"/>
      <c r="E46" s="29"/>
      <c r="F46" t="str" cm="1">
        <f t="array" ref="F46">IF(NOT(AND(ISBLANK(C46),ISBLANK(D46))),INDEX('Poissons menacés'!A:T,MATCH(C46,'Poissons menacés'!A:A,0),INDEX('Zones de pêche'!A:C,MATCH(D46,'Zones de pêche'!B:B,0),3)),"")</f>
        <v/>
      </c>
      <c r="G46">
        <f t="shared" si="0"/>
        <v>1</v>
      </c>
      <c r="H46" s="38" t="str">
        <f t="shared" si="1"/>
        <v/>
      </c>
    </row>
    <row r="47" spans="1:8" x14ac:dyDescent="0.2">
      <c r="A47" s="29"/>
      <c r="B47" s="38" t="str">
        <f>IFERROR(INDEX('Eco-score'!A:B,MATCH(A47,'Eco-score'!A:A,0),2),"")</f>
        <v/>
      </c>
      <c r="C47" s="29"/>
      <c r="D47" s="29"/>
      <c r="E47" s="29"/>
      <c r="F47" t="str" cm="1">
        <f t="array" ref="F47">IF(NOT(AND(ISBLANK(C47),ISBLANK(D47))),INDEX('Poissons menacés'!A:T,MATCH(C47,'Poissons menacés'!A:A,0),INDEX('Zones de pêche'!A:C,MATCH(D47,'Zones de pêche'!B:B,0),3)),"")</f>
        <v/>
      </c>
      <c r="G47">
        <f t="shared" si="0"/>
        <v>1</v>
      </c>
      <c r="H47" s="38" t="str">
        <f t="shared" si="1"/>
        <v/>
      </c>
    </row>
    <row r="48" spans="1:8" x14ac:dyDescent="0.2">
      <c r="A48" s="29"/>
      <c r="B48" s="38" t="str">
        <f>IFERROR(INDEX('Eco-score'!A:B,MATCH(A48,'Eco-score'!A:A,0),2),"")</f>
        <v/>
      </c>
      <c r="C48" s="29"/>
      <c r="D48" s="29"/>
      <c r="E48" s="29"/>
      <c r="F48" t="str" cm="1">
        <f t="array" ref="F48">IF(NOT(AND(ISBLANK(C48),ISBLANK(D48))),INDEX('Poissons menacés'!A:T,MATCH(C48,'Poissons menacés'!A:A,0),INDEX('Zones de pêche'!A:C,MATCH(D48,'Zones de pêche'!B:B,0),3)),"")</f>
        <v/>
      </c>
      <c r="G48">
        <f t="shared" si="0"/>
        <v>1</v>
      </c>
      <c r="H48" s="38" t="str">
        <f t="shared" si="1"/>
        <v/>
      </c>
    </row>
    <row r="49" spans="1:8" x14ac:dyDescent="0.2">
      <c r="A49" s="29"/>
      <c r="B49" s="38" t="str">
        <f>IFERROR(INDEX('Eco-score'!A:B,MATCH(A49,'Eco-score'!A:A,0),2),"")</f>
        <v/>
      </c>
      <c r="C49" s="29"/>
      <c r="D49" s="29"/>
      <c r="E49" s="29"/>
      <c r="F49" t="str" cm="1">
        <f t="array" ref="F49">IF(NOT(AND(ISBLANK(C49),ISBLANK(D49))),INDEX('Poissons menacés'!A:T,MATCH(C49,'Poissons menacés'!A:A,0),INDEX('Zones de pêche'!A:C,MATCH(D49,'Zones de pêche'!B:B,0),3)),"")</f>
        <v/>
      </c>
      <c r="G49">
        <f t="shared" si="0"/>
        <v>1</v>
      </c>
      <c r="H49" s="38" t="str">
        <f t="shared" si="1"/>
        <v/>
      </c>
    </row>
    <row r="50" spans="1:8" x14ac:dyDescent="0.2">
      <c r="A50" s="29"/>
      <c r="B50" s="38" t="str">
        <f>IFERROR(INDEX('Eco-score'!A:B,MATCH(A50,'Eco-score'!A:A,0),2),"")</f>
        <v/>
      </c>
      <c r="C50" s="29"/>
      <c r="D50" s="29"/>
      <c r="E50" s="29"/>
      <c r="F50" t="str" cm="1">
        <f t="array" ref="F50">IF(NOT(AND(ISBLANK(C50),ISBLANK(D50))),INDEX('Poissons menacés'!A:T,MATCH(C50,'Poissons menacés'!A:A,0),INDEX('Zones de pêche'!A:C,MATCH(D50,'Zones de pêche'!B:B,0),3)),"")</f>
        <v/>
      </c>
      <c r="G50">
        <f t="shared" si="0"/>
        <v>1</v>
      </c>
      <c r="H50" s="38" t="str">
        <f t="shared" si="1"/>
        <v/>
      </c>
    </row>
  </sheetData>
  <mergeCells count="1">
    <mergeCell ref="J1:O3"/>
  </mergeCells>
  <conditionalFormatting sqref="H2:H50">
    <cfRule type="containsText" dxfId="8" priority="1" operator="containsText" text="Oui">
      <formula>NOT(ISERROR(SEARCH("Oui",H2)))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574BF9-C535-DF45-9704-8E4BEB0B871C}">
          <x14:formula1>
            <xm:f>'Zones de pêche'!$E$2:$E$13</xm:f>
          </x14:formula1>
          <xm:sqref>E2:E50</xm:sqref>
        </x14:dataValidation>
        <x14:dataValidation type="list" allowBlank="1" showInputMessage="1" showErrorMessage="1" xr:uid="{AD20BED5-4025-954E-810E-FF0486AB15D2}">
          <x14:formula1>
            <xm:f>'Zones de pêche'!$B$2:$B$20</xm:f>
          </x14:formula1>
          <xm:sqref>D2:D50</xm:sqref>
        </x14:dataValidation>
        <x14:dataValidation type="list" allowBlank="1" showInputMessage="1" showErrorMessage="1" xr:uid="{206E0CE8-07CE-1C49-A9B5-D51753643DBB}">
          <x14:formula1>
            <xm:f>'Poissons menacés'!A4:A100</xm:f>
          </x14:formula1>
          <xm:sqref>C2:C50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351D-2FA8-FA49-8188-7255159EBA69}">
  <sheetPr>
    <tabColor theme="7" tint="0.79998168889431442"/>
  </sheetPr>
  <dimension ref="A1:B2516"/>
  <sheetViews>
    <sheetView zoomScale="120" zoomScaleNormal="120" workbookViewId="0">
      <selection activeCell="A2519" sqref="A2519"/>
    </sheetView>
  </sheetViews>
  <sheetFormatPr baseColWidth="10" defaultRowHeight="16" x14ac:dyDescent="0.2"/>
  <cols>
    <col min="1" max="1" width="70.33203125" customWidth="1"/>
    <col min="2" max="2" width="31.33203125" bestFit="1" customWidth="1"/>
  </cols>
  <sheetData>
    <row r="1" spans="1:2" ht="34" x14ac:dyDescent="0.2">
      <c r="A1" t="s">
        <v>346</v>
      </c>
      <c r="B1" s="34" t="s">
        <v>3036</v>
      </c>
    </row>
    <row r="2" spans="1:2" x14ac:dyDescent="0.2">
      <c r="A2" t="s">
        <v>347</v>
      </c>
      <c r="B2">
        <v>0.17164601999999998</v>
      </c>
    </row>
    <row r="3" spans="1:2" x14ac:dyDescent="0.2">
      <c r="A3" t="s">
        <v>348</v>
      </c>
      <c r="B3">
        <v>0.10102597000000001</v>
      </c>
    </row>
    <row r="4" spans="1:2" x14ac:dyDescent="0.2">
      <c r="A4" t="s">
        <v>349</v>
      </c>
      <c r="B4">
        <v>0.17430091</v>
      </c>
    </row>
    <row r="5" spans="1:2" x14ac:dyDescent="0.2">
      <c r="A5" t="s">
        <v>350</v>
      </c>
      <c r="B5">
        <v>0.10102597000000001</v>
      </c>
    </row>
    <row r="6" spans="1:2" x14ac:dyDescent="0.2">
      <c r="A6" t="s">
        <v>351</v>
      </c>
      <c r="B6">
        <v>0.11300788</v>
      </c>
    </row>
    <row r="7" spans="1:2" x14ac:dyDescent="0.2">
      <c r="A7" t="s">
        <v>352</v>
      </c>
      <c r="B7">
        <v>0.39111010000000002</v>
      </c>
    </row>
    <row r="8" spans="1:2" x14ac:dyDescent="0.2">
      <c r="A8" t="s">
        <v>353</v>
      </c>
      <c r="B8">
        <v>0.91645029</v>
      </c>
    </row>
    <row r="9" spans="1:2" x14ac:dyDescent="0.2">
      <c r="A9" t="s">
        <v>354</v>
      </c>
      <c r="B9">
        <v>1.2318794000000002</v>
      </c>
    </row>
    <row r="10" spans="1:2" x14ac:dyDescent="0.2">
      <c r="A10" t="s">
        <v>355</v>
      </c>
      <c r="B10">
        <v>5.9744535000000001</v>
      </c>
    </row>
    <row r="11" spans="1:2" x14ac:dyDescent="0.2">
      <c r="A11" t="s">
        <v>356</v>
      </c>
      <c r="B11">
        <v>4.7043950999999993</v>
      </c>
    </row>
    <row r="12" spans="1:2" x14ac:dyDescent="0.2">
      <c r="A12" t="s">
        <v>357</v>
      </c>
      <c r="B12">
        <v>4.7043950999999993</v>
      </c>
    </row>
    <row r="13" spans="1:2" x14ac:dyDescent="0.2">
      <c r="A13" t="s">
        <v>358</v>
      </c>
      <c r="B13">
        <v>5.9557713999999997</v>
      </c>
    </row>
    <row r="14" spans="1:2" x14ac:dyDescent="0.2">
      <c r="A14" t="s">
        <v>359</v>
      </c>
      <c r="B14">
        <v>4.7043950999999993</v>
      </c>
    </row>
    <row r="15" spans="1:2" x14ac:dyDescent="0.2">
      <c r="A15" t="s">
        <v>360</v>
      </c>
      <c r="B15">
        <v>5.9557713999999997</v>
      </c>
    </row>
    <row r="16" spans="1:2" x14ac:dyDescent="0.2">
      <c r="A16" t="s">
        <v>361</v>
      </c>
      <c r="B16">
        <v>4.703093</v>
      </c>
    </row>
    <row r="17" spans="1:2" x14ac:dyDescent="0.2">
      <c r="A17" t="s">
        <v>362</v>
      </c>
      <c r="B17">
        <v>5.9541218999999996</v>
      </c>
    </row>
    <row r="18" spans="1:2" x14ac:dyDescent="0.2">
      <c r="A18" t="s">
        <v>363</v>
      </c>
      <c r="B18">
        <v>3.7608858000000001</v>
      </c>
    </row>
    <row r="19" spans="1:2" x14ac:dyDescent="0.2">
      <c r="A19" t="s">
        <v>364</v>
      </c>
      <c r="B19">
        <v>3.7608858000000001</v>
      </c>
    </row>
    <row r="20" spans="1:2" x14ac:dyDescent="0.2">
      <c r="A20" t="s">
        <v>365</v>
      </c>
      <c r="B20">
        <v>4.782559</v>
      </c>
    </row>
    <row r="21" spans="1:2" x14ac:dyDescent="0.2">
      <c r="A21" t="s">
        <v>366</v>
      </c>
      <c r="B21">
        <v>4.782559</v>
      </c>
    </row>
    <row r="22" spans="1:2" x14ac:dyDescent="0.2">
      <c r="A22" t="s">
        <v>367</v>
      </c>
      <c r="B22">
        <v>5.9744535000000001</v>
      </c>
    </row>
    <row r="23" spans="1:2" x14ac:dyDescent="0.2">
      <c r="A23" t="s">
        <v>368</v>
      </c>
      <c r="B23">
        <v>4.7043950999999993</v>
      </c>
    </row>
    <row r="24" spans="1:2" x14ac:dyDescent="0.2">
      <c r="A24" t="s">
        <v>369</v>
      </c>
      <c r="B24">
        <v>5.9557713999999997</v>
      </c>
    </row>
    <row r="25" spans="1:2" x14ac:dyDescent="0.2">
      <c r="A25" t="s">
        <v>370</v>
      </c>
      <c r="B25">
        <v>5.9744535000000001</v>
      </c>
    </row>
    <row r="26" spans="1:2" x14ac:dyDescent="0.2">
      <c r="A26" t="s">
        <v>371</v>
      </c>
      <c r="B26">
        <v>4.7043950999999993</v>
      </c>
    </row>
    <row r="27" spans="1:2" x14ac:dyDescent="0.2">
      <c r="A27" t="s">
        <v>372</v>
      </c>
      <c r="B27">
        <v>5.9557713999999997</v>
      </c>
    </row>
    <row r="28" spans="1:2" x14ac:dyDescent="0.2">
      <c r="A28" t="s">
        <v>373</v>
      </c>
      <c r="B28">
        <v>5.9744535000000001</v>
      </c>
    </row>
    <row r="29" spans="1:2" x14ac:dyDescent="0.2">
      <c r="A29" t="s">
        <v>374</v>
      </c>
      <c r="B29">
        <v>0.10314961</v>
      </c>
    </row>
    <row r="30" spans="1:2" x14ac:dyDescent="0.2">
      <c r="A30" t="s">
        <v>375</v>
      </c>
      <c r="B30">
        <v>6.3813741999999993E-2</v>
      </c>
    </row>
    <row r="31" spans="1:2" x14ac:dyDescent="0.2">
      <c r="A31" t="s">
        <v>376</v>
      </c>
      <c r="B31">
        <v>0.11980418000000001</v>
      </c>
    </row>
    <row r="32" spans="1:2" x14ac:dyDescent="0.2">
      <c r="A32" t="s">
        <v>377</v>
      </c>
      <c r="B32">
        <v>0.31857699</v>
      </c>
    </row>
    <row r="33" spans="1:2" x14ac:dyDescent="0.2">
      <c r="A33" t="s">
        <v>378</v>
      </c>
      <c r="B33">
        <v>0.76209766000000001</v>
      </c>
    </row>
    <row r="34" spans="1:2" x14ac:dyDescent="0.2">
      <c r="A34" t="s">
        <v>379</v>
      </c>
      <c r="B34">
        <v>0.76209766000000001</v>
      </c>
    </row>
    <row r="35" spans="1:2" x14ac:dyDescent="0.2">
      <c r="A35" t="s">
        <v>380</v>
      </c>
      <c r="B35">
        <v>0.76209766000000001</v>
      </c>
    </row>
    <row r="36" spans="1:2" x14ac:dyDescent="0.2">
      <c r="A36" t="s">
        <v>381</v>
      </c>
      <c r="B36">
        <v>0.14173395999999999</v>
      </c>
    </row>
    <row r="37" spans="1:2" x14ac:dyDescent="0.2">
      <c r="A37" t="s">
        <v>382</v>
      </c>
      <c r="B37">
        <v>0.16911177999999999</v>
      </c>
    </row>
    <row r="38" spans="1:2" x14ac:dyDescent="0.2">
      <c r="A38" t="s">
        <v>383</v>
      </c>
      <c r="B38">
        <v>0.24888512999999998</v>
      </c>
    </row>
    <row r="39" spans="1:2" x14ac:dyDescent="0.2">
      <c r="A39" t="s">
        <v>384</v>
      </c>
      <c r="B39">
        <v>0.15116390000000002</v>
      </c>
    </row>
    <row r="40" spans="1:2" x14ac:dyDescent="0.2">
      <c r="A40" t="s">
        <v>385</v>
      </c>
      <c r="B40">
        <v>0.25110607000000001</v>
      </c>
    </row>
    <row r="41" spans="1:2" x14ac:dyDescent="0.2">
      <c r="A41" t="s">
        <v>386</v>
      </c>
      <c r="B41">
        <v>0.15116390000000002</v>
      </c>
    </row>
    <row r="42" spans="1:2" x14ac:dyDescent="0.2">
      <c r="A42" t="s">
        <v>387</v>
      </c>
      <c r="B42">
        <v>0.1798892</v>
      </c>
    </row>
    <row r="43" spans="1:2" x14ac:dyDescent="0.2">
      <c r="A43" t="s">
        <v>388</v>
      </c>
      <c r="B43">
        <v>0.29792145999999997</v>
      </c>
    </row>
    <row r="44" spans="1:2" x14ac:dyDescent="0.2">
      <c r="A44" t="s">
        <v>389</v>
      </c>
      <c r="B44">
        <v>0.29792145999999997</v>
      </c>
    </row>
    <row r="45" spans="1:2" x14ac:dyDescent="0.2">
      <c r="A45" t="s">
        <v>390</v>
      </c>
      <c r="B45">
        <v>0.25343882000000001</v>
      </c>
    </row>
    <row r="46" spans="1:2" x14ac:dyDescent="0.2">
      <c r="A46" t="s">
        <v>391</v>
      </c>
      <c r="B46">
        <v>0.24641095000000002</v>
      </c>
    </row>
    <row r="47" spans="1:2" x14ac:dyDescent="0.2">
      <c r="A47" t="s">
        <v>392</v>
      </c>
      <c r="B47">
        <v>0.24641095000000002</v>
      </c>
    </row>
    <row r="48" spans="1:2" x14ac:dyDescent="0.2">
      <c r="A48" t="s">
        <v>393</v>
      </c>
      <c r="B48">
        <v>2.1056585999999999</v>
      </c>
    </row>
    <row r="49" spans="1:2" x14ac:dyDescent="0.2">
      <c r="A49" t="s">
        <v>394</v>
      </c>
      <c r="B49">
        <v>2.1056585999999999</v>
      </c>
    </row>
    <row r="50" spans="1:2" x14ac:dyDescent="0.2">
      <c r="A50" t="s">
        <v>395</v>
      </c>
      <c r="B50">
        <v>2.1056585999999999</v>
      </c>
    </row>
    <row r="51" spans="1:2" x14ac:dyDescent="0.2">
      <c r="A51" t="s">
        <v>396</v>
      </c>
      <c r="B51">
        <v>2.1056585999999999</v>
      </c>
    </row>
    <row r="52" spans="1:2" x14ac:dyDescent="0.2">
      <c r="A52" t="s">
        <v>397</v>
      </c>
      <c r="B52">
        <v>2.0740644000000001</v>
      </c>
    </row>
    <row r="53" spans="1:2" x14ac:dyDescent="0.2">
      <c r="A53" t="s">
        <v>398</v>
      </c>
      <c r="B53">
        <v>2.0740644000000001</v>
      </c>
    </row>
    <row r="54" spans="1:2" x14ac:dyDescent="0.2">
      <c r="A54" t="s">
        <v>399</v>
      </c>
      <c r="B54">
        <v>2.1056585999999999</v>
      </c>
    </row>
    <row r="55" spans="1:2" x14ac:dyDescent="0.2">
      <c r="A55" t="s">
        <v>400</v>
      </c>
      <c r="B55">
        <v>0.13208130999999998</v>
      </c>
    </row>
    <row r="56" spans="1:2" x14ac:dyDescent="0.2">
      <c r="A56" t="s">
        <v>401</v>
      </c>
      <c r="B56">
        <v>1.2318794000000002</v>
      </c>
    </row>
    <row r="57" spans="1:2" x14ac:dyDescent="0.2">
      <c r="A57" t="s">
        <v>402</v>
      </c>
      <c r="B57">
        <v>0.1656427</v>
      </c>
    </row>
    <row r="58" spans="1:2" x14ac:dyDescent="0.2">
      <c r="A58" t="s">
        <v>403</v>
      </c>
      <c r="B58">
        <v>0.58876165999999996</v>
      </c>
    </row>
    <row r="59" spans="1:2" x14ac:dyDescent="0.2">
      <c r="A59" t="s">
        <v>404</v>
      </c>
      <c r="B59">
        <v>0.19792523000000001</v>
      </c>
    </row>
    <row r="60" spans="1:2" x14ac:dyDescent="0.2">
      <c r="A60" t="s">
        <v>405</v>
      </c>
      <c r="B60">
        <v>0.19792523000000001</v>
      </c>
    </row>
    <row r="61" spans="1:2" x14ac:dyDescent="0.2">
      <c r="A61" t="s">
        <v>406</v>
      </c>
      <c r="B61">
        <v>0.37431691</v>
      </c>
    </row>
    <row r="62" spans="1:2" x14ac:dyDescent="0.2">
      <c r="A62" t="s">
        <v>407</v>
      </c>
      <c r="B62">
        <v>0.13489622000000001</v>
      </c>
    </row>
    <row r="63" spans="1:2" x14ac:dyDescent="0.2">
      <c r="A63" t="s">
        <v>408</v>
      </c>
      <c r="B63">
        <v>0.20870506999999999</v>
      </c>
    </row>
    <row r="64" spans="1:2" x14ac:dyDescent="0.2">
      <c r="A64" t="s">
        <v>409</v>
      </c>
      <c r="B64">
        <v>0.19656559999999998</v>
      </c>
    </row>
    <row r="65" spans="1:2" x14ac:dyDescent="0.2">
      <c r="A65" t="s">
        <v>410</v>
      </c>
      <c r="B65">
        <v>1.2052509</v>
      </c>
    </row>
    <row r="66" spans="1:2" x14ac:dyDescent="0.2">
      <c r="A66" t="s">
        <v>411</v>
      </c>
      <c r="B66">
        <v>0.57026767999999994</v>
      </c>
    </row>
    <row r="67" spans="1:2" x14ac:dyDescent="0.2">
      <c r="A67" t="s">
        <v>412</v>
      </c>
      <c r="B67">
        <v>0.19722749000000001</v>
      </c>
    </row>
    <row r="68" spans="1:2" x14ac:dyDescent="0.2">
      <c r="A68" t="s">
        <v>413</v>
      </c>
      <c r="B68">
        <v>0.29912738</v>
      </c>
    </row>
    <row r="69" spans="1:2" x14ac:dyDescent="0.2">
      <c r="A69" t="s">
        <v>414</v>
      </c>
      <c r="B69">
        <v>0.39174006</v>
      </c>
    </row>
    <row r="70" spans="1:2" x14ac:dyDescent="0.2">
      <c r="A70" t="s">
        <v>415</v>
      </c>
      <c r="B70">
        <v>0.29364617000000004</v>
      </c>
    </row>
    <row r="71" spans="1:2" x14ac:dyDescent="0.2">
      <c r="A71" t="s">
        <v>416</v>
      </c>
      <c r="B71">
        <v>0.29912738</v>
      </c>
    </row>
    <row r="72" spans="1:2" x14ac:dyDescent="0.2">
      <c r="A72" t="s">
        <v>417</v>
      </c>
      <c r="B72">
        <v>7.2058876000000008E-2</v>
      </c>
    </row>
    <row r="73" spans="1:2" x14ac:dyDescent="0.2">
      <c r="A73" t="s">
        <v>418</v>
      </c>
      <c r="B73">
        <v>0.11045216000000001</v>
      </c>
    </row>
    <row r="74" spans="1:2" x14ac:dyDescent="0.2">
      <c r="A74" t="s">
        <v>419</v>
      </c>
      <c r="B74">
        <v>0.33268330000000002</v>
      </c>
    </row>
    <row r="75" spans="1:2" x14ac:dyDescent="0.2">
      <c r="A75" t="s">
        <v>420</v>
      </c>
      <c r="B75">
        <v>0.2331202</v>
      </c>
    </row>
    <row r="76" spans="1:2" x14ac:dyDescent="0.2">
      <c r="A76" t="s">
        <v>421</v>
      </c>
      <c r="B76">
        <v>0.11676745000000001</v>
      </c>
    </row>
    <row r="77" spans="1:2" x14ac:dyDescent="0.2">
      <c r="A77" t="s">
        <v>422</v>
      </c>
      <c r="B77">
        <v>0.13444037</v>
      </c>
    </row>
    <row r="78" spans="1:2" x14ac:dyDescent="0.2">
      <c r="A78" t="s">
        <v>423</v>
      </c>
      <c r="B78">
        <v>0.45724581000000003</v>
      </c>
    </row>
    <row r="79" spans="1:2" x14ac:dyDescent="0.2">
      <c r="A79" t="s">
        <v>424</v>
      </c>
      <c r="B79">
        <v>0.21943367</v>
      </c>
    </row>
    <row r="80" spans="1:2" x14ac:dyDescent="0.2">
      <c r="A80" t="s">
        <v>425</v>
      </c>
      <c r="B80">
        <v>0.26336220999999999</v>
      </c>
    </row>
    <row r="81" spans="1:2" x14ac:dyDescent="0.2">
      <c r="A81" t="s">
        <v>426</v>
      </c>
      <c r="B81">
        <v>0.11321623</v>
      </c>
    </row>
    <row r="82" spans="1:2" x14ac:dyDescent="0.2">
      <c r="A82" t="s">
        <v>427</v>
      </c>
      <c r="B82">
        <v>0.19191265999999998</v>
      </c>
    </row>
    <row r="83" spans="1:2" x14ac:dyDescent="0.2">
      <c r="A83" t="s">
        <v>428</v>
      </c>
      <c r="B83">
        <v>0.11925408</v>
      </c>
    </row>
    <row r="84" spans="1:2" x14ac:dyDescent="0.2">
      <c r="A84" t="s">
        <v>429</v>
      </c>
      <c r="B84">
        <v>0.55999684999999999</v>
      </c>
    </row>
    <row r="85" spans="1:2" x14ac:dyDescent="0.2">
      <c r="A85" t="s">
        <v>430</v>
      </c>
      <c r="B85">
        <v>1.9024818999999999</v>
      </c>
    </row>
    <row r="86" spans="1:2" x14ac:dyDescent="0.2">
      <c r="A86" t="s">
        <v>431</v>
      </c>
      <c r="B86">
        <v>1.5716205000000001</v>
      </c>
    </row>
    <row r="87" spans="1:2" x14ac:dyDescent="0.2">
      <c r="A87" t="s">
        <v>432</v>
      </c>
      <c r="B87">
        <v>1.9024818999999999</v>
      </c>
    </row>
    <row r="88" spans="1:2" x14ac:dyDescent="0.2">
      <c r="A88" t="s">
        <v>433</v>
      </c>
      <c r="B88">
        <v>2.3517527</v>
      </c>
    </row>
    <row r="89" spans="1:2" x14ac:dyDescent="0.2">
      <c r="A89" t="s">
        <v>434</v>
      </c>
      <c r="B89">
        <v>1.9024818999999999</v>
      </c>
    </row>
    <row r="90" spans="1:2" x14ac:dyDescent="0.2">
      <c r="A90" t="s">
        <v>435</v>
      </c>
      <c r="B90">
        <v>1.9024818999999999</v>
      </c>
    </row>
    <row r="91" spans="1:2" x14ac:dyDescent="0.2">
      <c r="A91" t="s">
        <v>436</v>
      </c>
      <c r="B91">
        <v>0.30476256999999995</v>
      </c>
    </row>
    <row r="92" spans="1:2" x14ac:dyDescent="0.2">
      <c r="A92" t="s">
        <v>437</v>
      </c>
      <c r="B92">
        <v>0.31231435999999996</v>
      </c>
    </row>
    <row r="93" spans="1:2" x14ac:dyDescent="0.2">
      <c r="A93" t="s">
        <v>438</v>
      </c>
      <c r="B93">
        <v>0.32463384000000001</v>
      </c>
    </row>
    <row r="94" spans="1:2" x14ac:dyDescent="0.2">
      <c r="A94" t="s">
        <v>439</v>
      </c>
      <c r="B94">
        <v>0.48020534999999998</v>
      </c>
    </row>
    <row r="95" spans="1:2" x14ac:dyDescent="0.2">
      <c r="A95" t="s">
        <v>440</v>
      </c>
      <c r="B95">
        <v>0.50659105000000004</v>
      </c>
    </row>
    <row r="96" spans="1:2" x14ac:dyDescent="0.2">
      <c r="A96" t="s">
        <v>441</v>
      </c>
      <c r="B96">
        <v>0.32463384000000001</v>
      </c>
    </row>
    <row r="97" spans="1:2" x14ac:dyDescent="0.2">
      <c r="A97" t="s">
        <v>442</v>
      </c>
      <c r="B97">
        <v>0.48020534999999998</v>
      </c>
    </row>
    <row r="98" spans="1:2" x14ac:dyDescent="0.2">
      <c r="A98" t="s">
        <v>443</v>
      </c>
      <c r="B98">
        <v>0.48020534999999998</v>
      </c>
    </row>
    <row r="99" spans="1:2" x14ac:dyDescent="0.2">
      <c r="A99" t="s">
        <v>444</v>
      </c>
      <c r="B99">
        <v>0.30476256999999995</v>
      </c>
    </row>
    <row r="100" spans="1:2" x14ac:dyDescent="0.2">
      <c r="A100" t="s">
        <v>445</v>
      </c>
      <c r="B100">
        <v>0.30476256999999995</v>
      </c>
    </row>
    <row r="101" spans="1:2" x14ac:dyDescent="0.2">
      <c r="A101" t="s">
        <v>446</v>
      </c>
      <c r="B101">
        <v>0.50855386999999996</v>
      </c>
    </row>
    <row r="102" spans="1:2" x14ac:dyDescent="0.2">
      <c r="A102" t="s">
        <v>447</v>
      </c>
      <c r="B102">
        <v>0.44344203999999998</v>
      </c>
    </row>
    <row r="103" spans="1:2" x14ac:dyDescent="0.2">
      <c r="A103" t="s">
        <v>448</v>
      </c>
      <c r="B103">
        <v>0.22353537000000001</v>
      </c>
    </row>
    <row r="104" spans="1:2" x14ac:dyDescent="0.2">
      <c r="A104" t="s">
        <v>449</v>
      </c>
      <c r="B104">
        <v>0.49676422999999997</v>
      </c>
    </row>
    <row r="105" spans="1:2" x14ac:dyDescent="0.2">
      <c r="A105" t="s">
        <v>450</v>
      </c>
      <c r="B105">
        <v>0.49676422999999997</v>
      </c>
    </row>
    <row r="106" spans="1:2" x14ac:dyDescent="0.2">
      <c r="A106" t="s">
        <v>451</v>
      </c>
      <c r="B106">
        <v>0.49676422999999997</v>
      </c>
    </row>
    <row r="107" spans="1:2" x14ac:dyDescent="0.2">
      <c r="A107" t="s">
        <v>452</v>
      </c>
      <c r="B107">
        <v>0.22256399999999998</v>
      </c>
    </row>
    <row r="108" spans="1:2" x14ac:dyDescent="0.2">
      <c r="A108" t="s">
        <v>453</v>
      </c>
      <c r="B108">
        <v>0.14662923</v>
      </c>
    </row>
    <row r="109" spans="1:2" x14ac:dyDescent="0.2">
      <c r="A109" t="s">
        <v>454</v>
      </c>
      <c r="B109">
        <v>0.13208130999999998</v>
      </c>
    </row>
    <row r="110" spans="1:2" x14ac:dyDescent="0.2">
      <c r="A110" t="s">
        <v>455</v>
      </c>
      <c r="B110">
        <v>0.39831560999999999</v>
      </c>
    </row>
    <row r="111" spans="1:2" x14ac:dyDescent="0.2">
      <c r="A111" t="s">
        <v>456</v>
      </c>
      <c r="B111">
        <v>0.57092594000000008</v>
      </c>
    </row>
    <row r="112" spans="1:2" x14ac:dyDescent="0.2">
      <c r="A112" t="s">
        <v>457</v>
      </c>
      <c r="B112">
        <v>0.23153435</v>
      </c>
    </row>
    <row r="113" spans="1:2" x14ac:dyDescent="0.2">
      <c r="A113" t="s">
        <v>458</v>
      </c>
      <c r="B113">
        <v>0.39660599000000002</v>
      </c>
    </row>
    <row r="114" spans="1:2" x14ac:dyDescent="0.2">
      <c r="A114" t="s">
        <v>459</v>
      </c>
      <c r="B114">
        <v>0.25600877999999999</v>
      </c>
    </row>
    <row r="115" spans="1:2" x14ac:dyDescent="0.2">
      <c r="A115" t="s">
        <v>460</v>
      </c>
      <c r="B115">
        <v>0.86113080000000009</v>
      </c>
    </row>
    <row r="116" spans="1:2" x14ac:dyDescent="0.2">
      <c r="A116" t="s">
        <v>461</v>
      </c>
      <c r="B116">
        <v>0.25389321000000004</v>
      </c>
    </row>
    <row r="117" spans="1:2" x14ac:dyDescent="0.2">
      <c r="A117" t="s">
        <v>462</v>
      </c>
      <c r="B117">
        <v>0.40606041999999998</v>
      </c>
    </row>
    <row r="118" spans="1:2" x14ac:dyDescent="0.2">
      <c r="A118" t="s">
        <v>463</v>
      </c>
      <c r="B118">
        <v>0.22089053</v>
      </c>
    </row>
    <row r="119" spans="1:2" x14ac:dyDescent="0.2">
      <c r="A119" t="s">
        <v>464</v>
      </c>
      <c r="B119">
        <v>5.8446751999999998E-2</v>
      </c>
    </row>
    <row r="120" spans="1:2" x14ac:dyDescent="0.2">
      <c r="A120" t="s">
        <v>465</v>
      </c>
      <c r="B120">
        <v>0.10896302999999999</v>
      </c>
    </row>
    <row r="121" spans="1:2" x14ac:dyDescent="0.2">
      <c r="A121" t="s">
        <v>466</v>
      </c>
      <c r="B121">
        <v>5.5979459000000002E-2</v>
      </c>
    </row>
    <row r="122" spans="1:2" x14ac:dyDescent="0.2">
      <c r="A122" t="s">
        <v>467</v>
      </c>
      <c r="B122">
        <v>0.10822728</v>
      </c>
    </row>
    <row r="123" spans="1:2" x14ac:dyDescent="0.2">
      <c r="A123" t="s">
        <v>468</v>
      </c>
      <c r="B123">
        <v>0.61146878999999998</v>
      </c>
    </row>
    <row r="124" spans="1:2" x14ac:dyDescent="0.2">
      <c r="A124" t="s">
        <v>469</v>
      </c>
      <c r="B124">
        <v>0.69590995</v>
      </c>
    </row>
    <row r="125" spans="1:2" x14ac:dyDescent="0.2">
      <c r="A125" t="s">
        <v>470</v>
      </c>
      <c r="B125">
        <v>0.69862985</v>
      </c>
    </row>
    <row r="126" spans="1:2" x14ac:dyDescent="0.2">
      <c r="A126" t="s">
        <v>471</v>
      </c>
      <c r="B126">
        <v>0.75166058000000002</v>
      </c>
    </row>
    <row r="127" spans="1:2" x14ac:dyDescent="0.2">
      <c r="A127" t="s">
        <v>472</v>
      </c>
      <c r="B127">
        <v>0.75166058000000002</v>
      </c>
    </row>
    <row r="128" spans="1:2" x14ac:dyDescent="0.2">
      <c r="A128" t="s">
        <v>473</v>
      </c>
      <c r="B128">
        <v>0.7571372999999999</v>
      </c>
    </row>
    <row r="129" spans="1:2" x14ac:dyDescent="0.2">
      <c r="A129" t="s">
        <v>474</v>
      </c>
      <c r="B129">
        <v>0.7571372999999999</v>
      </c>
    </row>
    <row r="130" spans="1:2" x14ac:dyDescent="0.2">
      <c r="A130" t="s">
        <v>475</v>
      </c>
      <c r="B130">
        <v>0.48392303000000003</v>
      </c>
    </row>
    <row r="131" spans="1:2" x14ac:dyDescent="0.2">
      <c r="A131" t="s">
        <v>476</v>
      </c>
      <c r="B131">
        <v>1.3031744000000001</v>
      </c>
    </row>
    <row r="132" spans="1:2" x14ac:dyDescent="0.2">
      <c r="A132" t="s">
        <v>477</v>
      </c>
      <c r="B132">
        <v>0.22206534</v>
      </c>
    </row>
    <row r="133" spans="1:2" x14ac:dyDescent="0.2">
      <c r="A133" t="s">
        <v>478</v>
      </c>
      <c r="B133">
        <v>0.12352546000000002</v>
      </c>
    </row>
    <row r="134" spans="1:2" x14ac:dyDescent="0.2">
      <c r="A134" t="s">
        <v>479</v>
      </c>
      <c r="B134">
        <v>0.12352546000000002</v>
      </c>
    </row>
    <row r="135" spans="1:2" x14ac:dyDescent="0.2">
      <c r="A135" t="s">
        <v>480</v>
      </c>
      <c r="B135">
        <v>0.12352546000000002</v>
      </c>
    </row>
    <row r="136" spans="1:2" x14ac:dyDescent="0.2">
      <c r="A136" t="s">
        <v>481</v>
      </c>
      <c r="B136">
        <v>0.12352546000000002</v>
      </c>
    </row>
    <row r="137" spans="1:2" x14ac:dyDescent="0.2">
      <c r="A137" t="s">
        <v>482</v>
      </c>
      <c r="B137">
        <v>0.12352546000000002</v>
      </c>
    </row>
    <row r="138" spans="1:2" x14ac:dyDescent="0.2">
      <c r="A138" t="s">
        <v>483</v>
      </c>
      <c r="B138">
        <v>0.12352546000000002</v>
      </c>
    </row>
    <row r="139" spans="1:2" x14ac:dyDescent="0.2">
      <c r="A139" t="s">
        <v>484</v>
      </c>
      <c r="B139">
        <v>0.12352546000000002</v>
      </c>
    </row>
    <row r="140" spans="1:2" x14ac:dyDescent="0.2">
      <c r="A140" t="s">
        <v>485</v>
      </c>
      <c r="B140">
        <v>0.12883416</v>
      </c>
    </row>
    <row r="141" spans="1:2" x14ac:dyDescent="0.2">
      <c r="A141" t="s">
        <v>486</v>
      </c>
      <c r="B141">
        <v>0.12883416</v>
      </c>
    </row>
    <row r="142" spans="1:2" x14ac:dyDescent="0.2">
      <c r="A142" t="s">
        <v>487</v>
      </c>
      <c r="B142">
        <v>0.12883416</v>
      </c>
    </row>
    <row r="143" spans="1:2" x14ac:dyDescent="0.2">
      <c r="A143" t="s">
        <v>488</v>
      </c>
      <c r="B143">
        <v>0.12883416</v>
      </c>
    </row>
    <row r="144" spans="1:2" x14ac:dyDescent="0.2">
      <c r="A144" t="s">
        <v>489</v>
      </c>
      <c r="B144">
        <v>0.12883416</v>
      </c>
    </row>
    <row r="145" spans="1:2" x14ac:dyDescent="0.2">
      <c r="A145" t="s">
        <v>490</v>
      </c>
      <c r="B145">
        <v>0.22331805999999998</v>
      </c>
    </row>
    <row r="146" spans="1:2" x14ac:dyDescent="0.2">
      <c r="A146" t="s">
        <v>491</v>
      </c>
      <c r="B146">
        <v>0.22331805999999998</v>
      </c>
    </row>
    <row r="147" spans="1:2" x14ac:dyDescent="0.2">
      <c r="A147" t="s">
        <v>492</v>
      </c>
      <c r="B147">
        <v>0.22331805999999998</v>
      </c>
    </row>
    <row r="148" spans="1:2" x14ac:dyDescent="0.2">
      <c r="A148" t="s">
        <v>493</v>
      </c>
      <c r="B148">
        <v>0.22331805999999998</v>
      </c>
    </row>
    <row r="149" spans="1:2" x14ac:dyDescent="0.2">
      <c r="A149" t="s">
        <v>494</v>
      </c>
      <c r="B149">
        <v>0.22331805999999998</v>
      </c>
    </row>
    <row r="150" spans="1:2" x14ac:dyDescent="0.2">
      <c r="A150" t="s">
        <v>495</v>
      </c>
      <c r="B150">
        <v>0.22331805999999998</v>
      </c>
    </row>
    <row r="151" spans="1:2" x14ac:dyDescent="0.2">
      <c r="A151" t="s">
        <v>496</v>
      </c>
      <c r="B151">
        <v>0.22331805999999998</v>
      </c>
    </row>
    <row r="152" spans="1:2" x14ac:dyDescent="0.2">
      <c r="A152" t="s">
        <v>497</v>
      </c>
      <c r="B152">
        <v>0.22331805999999998</v>
      </c>
    </row>
    <row r="153" spans="1:2" x14ac:dyDescent="0.2">
      <c r="A153" t="s">
        <v>498</v>
      </c>
      <c r="B153">
        <v>0.22331805999999998</v>
      </c>
    </row>
    <row r="154" spans="1:2" x14ac:dyDescent="0.2">
      <c r="A154" t="s">
        <v>499</v>
      </c>
      <c r="B154">
        <v>0.22331805999999998</v>
      </c>
    </row>
    <row r="155" spans="1:2" x14ac:dyDescent="0.2">
      <c r="A155" t="s">
        <v>500</v>
      </c>
      <c r="B155">
        <v>0.35191155000000002</v>
      </c>
    </row>
    <row r="156" spans="1:2" x14ac:dyDescent="0.2">
      <c r="A156" t="s">
        <v>501</v>
      </c>
      <c r="B156">
        <v>0.48717584000000003</v>
      </c>
    </row>
    <row r="157" spans="1:2" x14ac:dyDescent="0.2">
      <c r="A157" t="s">
        <v>502</v>
      </c>
      <c r="B157">
        <v>0.31231435999999996</v>
      </c>
    </row>
    <row r="158" spans="1:2" x14ac:dyDescent="0.2">
      <c r="A158" t="s">
        <v>503</v>
      </c>
      <c r="B158">
        <v>0.32012850999999998</v>
      </c>
    </row>
    <row r="159" spans="1:2" x14ac:dyDescent="0.2">
      <c r="A159" t="s">
        <v>504</v>
      </c>
      <c r="B159">
        <v>0.32012850999999998</v>
      </c>
    </row>
    <row r="160" spans="1:2" x14ac:dyDescent="0.2">
      <c r="A160" t="s">
        <v>505</v>
      </c>
      <c r="B160">
        <v>0.31231435999999996</v>
      </c>
    </row>
    <row r="161" spans="1:2" x14ac:dyDescent="0.2">
      <c r="A161" t="s">
        <v>506</v>
      </c>
      <c r="B161">
        <v>0.32012850999999998</v>
      </c>
    </row>
    <row r="162" spans="1:2" x14ac:dyDescent="0.2">
      <c r="A162" t="s">
        <v>507</v>
      </c>
      <c r="B162">
        <v>0.35191155000000002</v>
      </c>
    </row>
    <row r="163" spans="1:2" x14ac:dyDescent="0.2">
      <c r="A163" t="s">
        <v>508</v>
      </c>
      <c r="B163">
        <v>0.37745031000000001</v>
      </c>
    </row>
    <row r="164" spans="1:2" x14ac:dyDescent="0.2">
      <c r="A164" t="s">
        <v>509</v>
      </c>
      <c r="B164">
        <v>0.46788587999999998</v>
      </c>
    </row>
    <row r="165" spans="1:2" x14ac:dyDescent="0.2">
      <c r="A165" t="s">
        <v>510</v>
      </c>
      <c r="B165">
        <v>0.25749518999999998</v>
      </c>
    </row>
    <row r="166" spans="1:2" x14ac:dyDescent="0.2">
      <c r="A166" t="s">
        <v>511</v>
      </c>
      <c r="B166">
        <v>0.31231435999999996</v>
      </c>
    </row>
    <row r="167" spans="1:2" x14ac:dyDescent="0.2">
      <c r="A167" t="s">
        <v>512</v>
      </c>
      <c r="B167">
        <v>0.32012850999999998</v>
      </c>
    </row>
    <row r="168" spans="1:2" x14ac:dyDescent="0.2">
      <c r="A168" t="s">
        <v>513</v>
      </c>
      <c r="B168">
        <v>0.52417040999999998</v>
      </c>
    </row>
    <row r="169" spans="1:2" x14ac:dyDescent="0.2">
      <c r="A169" t="s">
        <v>514</v>
      </c>
      <c r="B169">
        <v>0.52417040999999998</v>
      </c>
    </row>
    <row r="170" spans="1:2" x14ac:dyDescent="0.2">
      <c r="A170" t="s">
        <v>33</v>
      </c>
      <c r="B170">
        <v>0.46788587999999998</v>
      </c>
    </row>
    <row r="171" spans="1:2" x14ac:dyDescent="0.2">
      <c r="A171" t="s">
        <v>515</v>
      </c>
      <c r="B171">
        <v>0.46788587999999998</v>
      </c>
    </row>
    <row r="172" spans="1:2" x14ac:dyDescent="0.2">
      <c r="A172" t="s">
        <v>516</v>
      </c>
      <c r="B172">
        <v>0.46788587999999998</v>
      </c>
    </row>
    <row r="173" spans="1:2" x14ac:dyDescent="0.2">
      <c r="A173" t="s">
        <v>517</v>
      </c>
      <c r="B173">
        <v>0.46788587999999998</v>
      </c>
    </row>
    <row r="174" spans="1:2" x14ac:dyDescent="0.2">
      <c r="A174" t="s">
        <v>518</v>
      </c>
      <c r="B174">
        <v>0.49427157999999999</v>
      </c>
    </row>
    <row r="175" spans="1:2" x14ac:dyDescent="0.2">
      <c r="A175" t="s">
        <v>519</v>
      </c>
      <c r="B175">
        <v>0.46788587999999998</v>
      </c>
    </row>
    <row r="176" spans="1:2" x14ac:dyDescent="0.2">
      <c r="A176" t="s">
        <v>520</v>
      </c>
      <c r="B176">
        <v>0.31639735000000002</v>
      </c>
    </row>
    <row r="177" spans="1:2" x14ac:dyDescent="0.2">
      <c r="A177" t="s">
        <v>521</v>
      </c>
      <c r="B177">
        <v>0.31231435999999996</v>
      </c>
    </row>
    <row r="178" spans="1:2" x14ac:dyDescent="0.2">
      <c r="A178" t="s">
        <v>522</v>
      </c>
      <c r="B178">
        <v>0.31231435999999996</v>
      </c>
    </row>
    <row r="179" spans="1:2" x14ac:dyDescent="0.2">
      <c r="A179" t="s">
        <v>523</v>
      </c>
      <c r="B179">
        <v>0.49427157999999999</v>
      </c>
    </row>
    <row r="180" spans="1:2" x14ac:dyDescent="0.2">
      <c r="A180" t="s">
        <v>524</v>
      </c>
      <c r="B180">
        <v>0.31231435999999996</v>
      </c>
    </row>
    <row r="181" spans="1:2" x14ac:dyDescent="0.2">
      <c r="A181" t="s">
        <v>525</v>
      </c>
      <c r="B181">
        <v>0.35191155000000002</v>
      </c>
    </row>
    <row r="182" spans="1:2" x14ac:dyDescent="0.2">
      <c r="A182" t="s">
        <v>526</v>
      </c>
      <c r="B182">
        <v>0.49427157999999999</v>
      </c>
    </row>
    <row r="183" spans="1:2" x14ac:dyDescent="0.2">
      <c r="A183" t="s">
        <v>527</v>
      </c>
      <c r="B183">
        <v>0.35191155000000002</v>
      </c>
    </row>
    <row r="184" spans="1:2" x14ac:dyDescent="0.2">
      <c r="A184" t="s">
        <v>528</v>
      </c>
      <c r="B184">
        <v>0.25749518999999998</v>
      </c>
    </row>
    <row r="185" spans="1:2" x14ac:dyDescent="0.2">
      <c r="A185" t="s">
        <v>529</v>
      </c>
      <c r="B185">
        <v>0.46788587999999998</v>
      </c>
    </row>
    <row r="186" spans="1:2" x14ac:dyDescent="0.2">
      <c r="A186" t="s">
        <v>530</v>
      </c>
      <c r="B186">
        <v>0.35191155000000002</v>
      </c>
    </row>
    <row r="187" spans="1:2" x14ac:dyDescent="0.2">
      <c r="A187" t="s">
        <v>531</v>
      </c>
      <c r="B187">
        <v>0.35191155000000002</v>
      </c>
    </row>
    <row r="188" spans="1:2" x14ac:dyDescent="0.2">
      <c r="A188" t="s">
        <v>532</v>
      </c>
      <c r="B188">
        <v>0.46788587999999998</v>
      </c>
    </row>
    <row r="189" spans="1:2" x14ac:dyDescent="0.2">
      <c r="A189" t="s">
        <v>533</v>
      </c>
      <c r="B189">
        <v>0.42601930000000005</v>
      </c>
    </row>
    <row r="190" spans="1:2" x14ac:dyDescent="0.2">
      <c r="A190" t="s">
        <v>534</v>
      </c>
      <c r="B190">
        <v>0.39553642</v>
      </c>
    </row>
    <row r="191" spans="1:2" x14ac:dyDescent="0.2">
      <c r="A191" t="s">
        <v>535</v>
      </c>
      <c r="B191">
        <v>0.17512355000000002</v>
      </c>
    </row>
    <row r="192" spans="1:2" x14ac:dyDescent="0.2">
      <c r="A192" t="s">
        <v>536</v>
      </c>
      <c r="B192">
        <v>0.42601930000000005</v>
      </c>
    </row>
    <row r="193" spans="1:2" x14ac:dyDescent="0.2">
      <c r="A193" t="s">
        <v>537</v>
      </c>
      <c r="B193">
        <v>0.31231435999999996</v>
      </c>
    </row>
    <row r="194" spans="1:2" x14ac:dyDescent="0.2">
      <c r="A194" t="s">
        <v>538</v>
      </c>
      <c r="B194">
        <v>0.35191155000000002</v>
      </c>
    </row>
    <row r="195" spans="1:2" x14ac:dyDescent="0.2">
      <c r="A195" t="s">
        <v>539</v>
      </c>
      <c r="B195">
        <v>1.5664525</v>
      </c>
    </row>
    <row r="196" spans="1:2" x14ac:dyDescent="0.2">
      <c r="A196" t="s">
        <v>540</v>
      </c>
      <c r="B196">
        <v>6.2090568999999998E-2</v>
      </c>
    </row>
    <row r="197" spans="1:2" x14ac:dyDescent="0.2">
      <c r="A197" t="s">
        <v>541</v>
      </c>
      <c r="B197">
        <v>0.14173395999999999</v>
      </c>
    </row>
    <row r="198" spans="1:2" x14ac:dyDescent="0.2">
      <c r="A198" t="s">
        <v>542</v>
      </c>
      <c r="B198">
        <v>6.3820450000000001E-2</v>
      </c>
    </row>
    <row r="199" spans="1:2" x14ac:dyDescent="0.2">
      <c r="A199" t="s">
        <v>543</v>
      </c>
      <c r="B199">
        <v>0.14173395999999999</v>
      </c>
    </row>
    <row r="200" spans="1:2" x14ac:dyDescent="0.2">
      <c r="A200" t="s">
        <v>544</v>
      </c>
      <c r="B200">
        <v>6.2892458999999998E-2</v>
      </c>
    </row>
    <row r="201" spans="1:2" x14ac:dyDescent="0.2">
      <c r="A201" t="s">
        <v>545</v>
      </c>
      <c r="B201">
        <v>7.5564318000000005E-2</v>
      </c>
    </row>
    <row r="202" spans="1:2" x14ac:dyDescent="0.2">
      <c r="A202" t="s">
        <v>546</v>
      </c>
      <c r="B202">
        <v>0.10458352</v>
      </c>
    </row>
    <row r="203" spans="1:2" x14ac:dyDescent="0.2">
      <c r="A203" t="s">
        <v>547</v>
      </c>
      <c r="B203">
        <v>0.52892152999999997</v>
      </c>
    </row>
    <row r="204" spans="1:2" x14ac:dyDescent="0.2">
      <c r="A204" t="s">
        <v>548</v>
      </c>
      <c r="B204">
        <v>0.21836558</v>
      </c>
    </row>
    <row r="205" spans="1:2" x14ac:dyDescent="0.2">
      <c r="A205" t="s">
        <v>549</v>
      </c>
      <c r="B205">
        <v>2.1719301</v>
      </c>
    </row>
    <row r="206" spans="1:2" x14ac:dyDescent="0.2">
      <c r="A206" t="s">
        <v>550</v>
      </c>
      <c r="B206">
        <v>2.3664003999999998</v>
      </c>
    </row>
    <row r="207" spans="1:2" x14ac:dyDescent="0.2">
      <c r="A207" t="s">
        <v>551</v>
      </c>
      <c r="B207">
        <v>2.6919314000000001</v>
      </c>
    </row>
    <row r="208" spans="1:2" x14ac:dyDescent="0.2">
      <c r="A208" t="s">
        <v>552</v>
      </c>
      <c r="B208">
        <v>3.4321948999999998</v>
      </c>
    </row>
    <row r="209" spans="1:2" x14ac:dyDescent="0.2">
      <c r="A209" t="s">
        <v>553</v>
      </c>
      <c r="B209">
        <v>2.6919314000000001</v>
      </c>
    </row>
    <row r="210" spans="1:2" x14ac:dyDescent="0.2">
      <c r="A210" t="s">
        <v>554</v>
      </c>
      <c r="B210">
        <v>3.4135073</v>
      </c>
    </row>
    <row r="211" spans="1:2" x14ac:dyDescent="0.2">
      <c r="A211" t="s">
        <v>555</v>
      </c>
      <c r="B211">
        <v>2.6932334999999998</v>
      </c>
    </row>
    <row r="212" spans="1:2" x14ac:dyDescent="0.2">
      <c r="A212" t="s">
        <v>556</v>
      </c>
      <c r="B212">
        <v>3.4151568000000001</v>
      </c>
    </row>
    <row r="213" spans="1:2" x14ac:dyDescent="0.2">
      <c r="A213" t="s">
        <v>557</v>
      </c>
      <c r="B213">
        <v>3.4338397999999999</v>
      </c>
    </row>
    <row r="214" spans="1:2" x14ac:dyDescent="0.2">
      <c r="A214" t="s">
        <v>558</v>
      </c>
      <c r="B214">
        <v>3.0788528999999998</v>
      </c>
    </row>
    <row r="215" spans="1:2" x14ac:dyDescent="0.2">
      <c r="A215" t="s">
        <v>559</v>
      </c>
      <c r="B215">
        <v>3.4321948999999998</v>
      </c>
    </row>
    <row r="216" spans="1:2" x14ac:dyDescent="0.2">
      <c r="A216" t="s">
        <v>560</v>
      </c>
      <c r="B216">
        <v>4.2864984000000002</v>
      </c>
    </row>
    <row r="217" spans="1:2" x14ac:dyDescent="0.2">
      <c r="A217" t="s">
        <v>561</v>
      </c>
      <c r="B217">
        <v>2.7030992</v>
      </c>
    </row>
    <row r="218" spans="1:2" x14ac:dyDescent="0.2">
      <c r="A218" t="s">
        <v>562</v>
      </c>
      <c r="B218">
        <v>2.7030992</v>
      </c>
    </row>
    <row r="219" spans="1:2" x14ac:dyDescent="0.2">
      <c r="A219" t="s">
        <v>563</v>
      </c>
      <c r="B219">
        <v>3.4276206</v>
      </c>
    </row>
    <row r="220" spans="1:2" x14ac:dyDescent="0.2">
      <c r="A220" t="s">
        <v>564</v>
      </c>
      <c r="B220">
        <v>2.6919314000000001</v>
      </c>
    </row>
    <row r="221" spans="1:2" x14ac:dyDescent="0.2">
      <c r="A221" t="s">
        <v>565</v>
      </c>
      <c r="B221">
        <v>2.6919314000000001</v>
      </c>
    </row>
    <row r="222" spans="1:2" x14ac:dyDescent="0.2">
      <c r="A222" t="s">
        <v>566</v>
      </c>
      <c r="B222">
        <v>3.4135073</v>
      </c>
    </row>
    <row r="223" spans="1:2" x14ac:dyDescent="0.2">
      <c r="A223" t="s">
        <v>567</v>
      </c>
      <c r="B223">
        <v>2.6919314000000001</v>
      </c>
    </row>
    <row r="224" spans="1:2" x14ac:dyDescent="0.2">
      <c r="A224" t="s">
        <v>568</v>
      </c>
      <c r="B224">
        <v>3.4321948999999998</v>
      </c>
    </row>
    <row r="225" spans="1:2" x14ac:dyDescent="0.2">
      <c r="A225" t="s">
        <v>569</v>
      </c>
      <c r="B225">
        <v>2.6919314000000001</v>
      </c>
    </row>
    <row r="226" spans="1:2" x14ac:dyDescent="0.2">
      <c r="A226" t="s">
        <v>570</v>
      </c>
      <c r="B226">
        <v>3.4321948999999998</v>
      </c>
    </row>
    <row r="227" spans="1:2" x14ac:dyDescent="0.2">
      <c r="A227" t="s">
        <v>571</v>
      </c>
      <c r="B227">
        <v>2.6919314000000001</v>
      </c>
    </row>
    <row r="228" spans="1:2" x14ac:dyDescent="0.2">
      <c r="A228" t="s">
        <v>572</v>
      </c>
      <c r="B228">
        <v>3.4135073</v>
      </c>
    </row>
    <row r="229" spans="1:2" x14ac:dyDescent="0.2">
      <c r="A229" t="s">
        <v>573</v>
      </c>
      <c r="B229">
        <v>3.4405386</v>
      </c>
    </row>
    <row r="230" spans="1:2" x14ac:dyDescent="0.2">
      <c r="A230" t="s">
        <v>574</v>
      </c>
      <c r="B230">
        <v>2.7030992</v>
      </c>
    </row>
    <row r="231" spans="1:2" x14ac:dyDescent="0.2">
      <c r="A231" t="s">
        <v>575</v>
      </c>
      <c r="B231">
        <v>2.7501910000000001</v>
      </c>
    </row>
    <row r="232" spans="1:2" x14ac:dyDescent="0.2">
      <c r="A232" t="s">
        <v>576</v>
      </c>
      <c r="B232">
        <v>2.6919314000000001</v>
      </c>
    </row>
    <row r="233" spans="1:2" x14ac:dyDescent="0.2">
      <c r="A233" t="s">
        <v>577</v>
      </c>
      <c r="B233">
        <v>2.6919314000000001</v>
      </c>
    </row>
    <row r="234" spans="1:2" x14ac:dyDescent="0.2">
      <c r="A234" t="s">
        <v>578</v>
      </c>
      <c r="B234">
        <v>3.4321948999999998</v>
      </c>
    </row>
    <row r="235" spans="1:2" x14ac:dyDescent="0.2">
      <c r="A235" t="s">
        <v>579</v>
      </c>
      <c r="B235">
        <v>4.2807341999999995</v>
      </c>
    </row>
    <row r="236" spans="1:2" x14ac:dyDescent="0.2">
      <c r="A236" t="s">
        <v>580</v>
      </c>
      <c r="B236">
        <v>3.3682019999999997</v>
      </c>
    </row>
    <row r="237" spans="1:2" x14ac:dyDescent="0.2">
      <c r="A237" t="s">
        <v>581</v>
      </c>
      <c r="B237">
        <v>3.4463027999999998</v>
      </c>
    </row>
    <row r="238" spans="1:2" x14ac:dyDescent="0.2">
      <c r="A238" t="s">
        <v>582</v>
      </c>
      <c r="B238">
        <v>2.7030992</v>
      </c>
    </row>
    <row r="239" spans="1:2" x14ac:dyDescent="0.2">
      <c r="A239" t="s">
        <v>583</v>
      </c>
      <c r="B239">
        <v>3.4405386</v>
      </c>
    </row>
    <row r="240" spans="1:2" x14ac:dyDescent="0.2">
      <c r="A240" t="s">
        <v>584</v>
      </c>
      <c r="B240">
        <v>3.4321948999999998</v>
      </c>
    </row>
    <row r="241" spans="1:2" x14ac:dyDescent="0.2">
      <c r="A241" t="s">
        <v>585</v>
      </c>
      <c r="B241">
        <v>2.6919314000000001</v>
      </c>
    </row>
    <row r="242" spans="1:2" x14ac:dyDescent="0.2">
      <c r="A242" t="s">
        <v>586</v>
      </c>
      <c r="B242">
        <v>3.4321948999999998</v>
      </c>
    </row>
    <row r="243" spans="1:2" x14ac:dyDescent="0.2">
      <c r="A243" t="s">
        <v>587</v>
      </c>
      <c r="B243">
        <v>3.3282780999999999</v>
      </c>
    </row>
    <row r="244" spans="1:2" x14ac:dyDescent="0.2">
      <c r="A244" t="s">
        <v>588</v>
      </c>
      <c r="B244">
        <v>4.2173772999999999</v>
      </c>
    </row>
    <row r="245" spans="1:2" x14ac:dyDescent="0.2">
      <c r="A245" t="s">
        <v>589</v>
      </c>
      <c r="B245">
        <v>3.3282780999999999</v>
      </c>
    </row>
    <row r="246" spans="1:2" x14ac:dyDescent="0.2">
      <c r="A246" t="s">
        <v>590</v>
      </c>
      <c r="B246">
        <v>4.2173772999999999</v>
      </c>
    </row>
    <row r="247" spans="1:2" x14ac:dyDescent="0.2">
      <c r="A247" t="s">
        <v>591</v>
      </c>
      <c r="B247">
        <v>3.3282780999999999</v>
      </c>
    </row>
    <row r="248" spans="1:2" x14ac:dyDescent="0.2">
      <c r="A248" t="s">
        <v>592</v>
      </c>
      <c r="B248">
        <v>4.2173772999999999</v>
      </c>
    </row>
    <row r="249" spans="1:2" x14ac:dyDescent="0.2">
      <c r="A249" t="s">
        <v>593</v>
      </c>
      <c r="B249">
        <v>3.3282780999999999</v>
      </c>
    </row>
    <row r="250" spans="1:2" x14ac:dyDescent="0.2">
      <c r="A250" t="s">
        <v>594</v>
      </c>
      <c r="B250">
        <v>4.2173772999999999</v>
      </c>
    </row>
    <row r="251" spans="1:2" x14ac:dyDescent="0.2">
      <c r="A251" t="s">
        <v>595</v>
      </c>
      <c r="B251">
        <v>2.6919314000000001</v>
      </c>
    </row>
    <row r="252" spans="1:2" x14ac:dyDescent="0.2">
      <c r="A252" t="s">
        <v>596</v>
      </c>
      <c r="B252">
        <v>3.4321948999999998</v>
      </c>
    </row>
    <row r="253" spans="1:2" x14ac:dyDescent="0.2">
      <c r="A253" t="s">
        <v>597</v>
      </c>
      <c r="B253">
        <v>2.6919314000000001</v>
      </c>
    </row>
    <row r="254" spans="1:2" x14ac:dyDescent="0.2">
      <c r="A254" t="s">
        <v>598</v>
      </c>
      <c r="B254">
        <v>3.4135073</v>
      </c>
    </row>
    <row r="255" spans="1:2" x14ac:dyDescent="0.2">
      <c r="A255" t="s">
        <v>599</v>
      </c>
      <c r="B255">
        <v>3.4321948999999998</v>
      </c>
    </row>
    <row r="256" spans="1:2" x14ac:dyDescent="0.2">
      <c r="A256" t="s">
        <v>600</v>
      </c>
      <c r="B256">
        <v>0.16385094</v>
      </c>
    </row>
    <row r="257" spans="1:2" x14ac:dyDescent="0.2">
      <c r="A257" t="s">
        <v>601</v>
      </c>
      <c r="B257">
        <v>7.844838300000001E-2</v>
      </c>
    </row>
    <row r="258" spans="1:2" x14ac:dyDescent="0.2">
      <c r="A258" t="s">
        <v>602</v>
      </c>
      <c r="B258">
        <v>6.1677332999999994E-2</v>
      </c>
    </row>
    <row r="259" spans="1:2" x14ac:dyDescent="0.2">
      <c r="A259" t="s">
        <v>603</v>
      </c>
      <c r="B259">
        <v>6.1564663000000006E-2</v>
      </c>
    </row>
    <row r="260" spans="1:2" x14ac:dyDescent="0.2">
      <c r="A260" t="s">
        <v>604</v>
      </c>
      <c r="B260" t="s">
        <v>605</v>
      </c>
    </row>
    <row r="261" spans="1:2" x14ac:dyDescent="0.2">
      <c r="A261" t="s">
        <v>606</v>
      </c>
      <c r="B261" t="s">
        <v>605</v>
      </c>
    </row>
    <row r="262" spans="1:2" x14ac:dyDescent="0.2">
      <c r="A262" t="s">
        <v>607</v>
      </c>
      <c r="B262" t="s">
        <v>605</v>
      </c>
    </row>
    <row r="263" spans="1:2" x14ac:dyDescent="0.2">
      <c r="A263" t="s">
        <v>2996</v>
      </c>
      <c r="B263">
        <v>0.17336375000000001</v>
      </c>
    </row>
    <row r="264" spans="1:2" x14ac:dyDescent="0.2">
      <c r="A264" t="s">
        <v>2996</v>
      </c>
      <c r="B264">
        <v>0.17336375000000001</v>
      </c>
    </row>
    <row r="265" spans="1:2" x14ac:dyDescent="0.2">
      <c r="A265" t="s">
        <v>608</v>
      </c>
      <c r="B265">
        <v>0.34217444999999996</v>
      </c>
    </row>
    <row r="266" spans="1:2" x14ac:dyDescent="0.2">
      <c r="A266" t="s">
        <v>609</v>
      </c>
      <c r="B266">
        <v>4.6295647000000002E-2</v>
      </c>
    </row>
    <row r="267" spans="1:2" x14ac:dyDescent="0.2">
      <c r="A267" t="s">
        <v>610</v>
      </c>
      <c r="B267">
        <v>4.6295647000000002E-2</v>
      </c>
    </row>
    <row r="268" spans="1:2" x14ac:dyDescent="0.2">
      <c r="A268" t="s">
        <v>611</v>
      </c>
      <c r="B268">
        <v>4.3627741999999997E-2</v>
      </c>
    </row>
    <row r="269" spans="1:2" x14ac:dyDescent="0.2">
      <c r="A269" t="s">
        <v>612</v>
      </c>
      <c r="B269">
        <v>4.6295647000000002E-2</v>
      </c>
    </row>
    <row r="270" spans="1:2" x14ac:dyDescent="0.2">
      <c r="A270" t="s">
        <v>613</v>
      </c>
      <c r="B270">
        <v>0.10132911</v>
      </c>
    </row>
    <row r="271" spans="1:2" x14ac:dyDescent="0.2">
      <c r="A271" t="s">
        <v>614</v>
      </c>
      <c r="B271">
        <v>0.10132911</v>
      </c>
    </row>
    <row r="272" spans="1:2" x14ac:dyDescent="0.2">
      <c r="A272" t="s">
        <v>615</v>
      </c>
      <c r="B272">
        <v>0.10132911</v>
      </c>
    </row>
    <row r="273" spans="1:2" x14ac:dyDescent="0.2">
      <c r="A273" t="s">
        <v>616</v>
      </c>
      <c r="B273">
        <v>0.33458476999999998</v>
      </c>
    </row>
    <row r="274" spans="1:2" x14ac:dyDescent="0.2">
      <c r="A274" t="s">
        <v>617</v>
      </c>
      <c r="B274">
        <v>0.13529102999999998</v>
      </c>
    </row>
    <row r="275" spans="1:2" x14ac:dyDescent="0.2">
      <c r="A275" t="s">
        <v>618</v>
      </c>
      <c r="B275">
        <v>0.13511042000000001</v>
      </c>
    </row>
    <row r="276" spans="1:2" x14ac:dyDescent="0.2">
      <c r="A276" t="s">
        <v>619</v>
      </c>
      <c r="B276" t="s">
        <v>605</v>
      </c>
    </row>
    <row r="277" spans="1:2" x14ac:dyDescent="0.2">
      <c r="A277" t="s">
        <v>620</v>
      </c>
      <c r="B277" t="s">
        <v>605</v>
      </c>
    </row>
    <row r="278" spans="1:2" x14ac:dyDescent="0.2">
      <c r="A278" t="s">
        <v>621</v>
      </c>
      <c r="B278" t="s">
        <v>605</v>
      </c>
    </row>
    <row r="279" spans="1:2" x14ac:dyDescent="0.2">
      <c r="A279" t="s">
        <v>622</v>
      </c>
      <c r="B279" t="s">
        <v>605</v>
      </c>
    </row>
    <row r="280" spans="1:2" x14ac:dyDescent="0.2">
      <c r="A280" t="s">
        <v>623</v>
      </c>
      <c r="B280" t="s">
        <v>605</v>
      </c>
    </row>
    <row r="281" spans="1:2" x14ac:dyDescent="0.2">
      <c r="A281" t="s">
        <v>624</v>
      </c>
      <c r="B281" t="s">
        <v>605</v>
      </c>
    </row>
    <row r="282" spans="1:2" x14ac:dyDescent="0.2">
      <c r="A282" t="s">
        <v>625</v>
      </c>
      <c r="B282" t="s">
        <v>605</v>
      </c>
    </row>
    <row r="283" spans="1:2" x14ac:dyDescent="0.2">
      <c r="A283" t="s">
        <v>626</v>
      </c>
      <c r="B283" t="s">
        <v>605</v>
      </c>
    </row>
    <row r="284" spans="1:2" x14ac:dyDescent="0.2">
      <c r="A284" t="s">
        <v>627</v>
      </c>
      <c r="B284" t="s">
        <v>605</v>
      </c>
    </row>
    <row r="285" spans="1:2" x14ac:dyDescent="0.2">
      <c r="A285" t="s">
        <v>628</v>
      </c>
      <c r="B285">
        <v>0.19063861000000001</v>
      </c>
    </row>
    <row r="286" spans="1:2" x14ac:dyDescent="0.2">
      <c r="A286" t="s">
        <v>629</v>
      </c>
      <c r="B286">
        <v>0.19469318999999999</v>
      </c>
    </row>
    <row r="287" spans="1:2" x14ac:dyDescent="0.2">
      <c r="A287" t="s">
        <v>630</v>
      </c>
      <c r="B287">
        <v>0.19469318999999999</v>
      </c>
    </row>
    <row r="288" spans="1:2" x14ac:dyDescent="0.2">
      <c r="A288" t="s">
        <v>631</v>
      </c>
      <c r="B288">
        <v>0.19469318999999999</v>
      </c>
    </row>
    <row r="289" spans="1:2" x14ac:dyDescent="0.2">
      <c r="A289" t="s">
        <v>632</v>
      </c>
      <c r="B289">
        <v>0.19469318999999999</v>
      </c>
    </row>
    <row r="290" spans="1:2" x14ac:dyDescent="0.2">
      <c r="A290" t="s">
        <v>633</v>
      </c>
      <c r="B290">
        <v>0.19469318999999999</v>
      </c>
    </row>
    <row r="291" spans="1:2" x14ac:dyDescent="0.2">
      <c r="A291" t="s">
        <v>634</v>
      </c>
      <c r="B291">
        <v>0.15624852</v>
      </c>
    </row>
    <row r="292" spans="1:2" x14ac:dyDescent="0.2">
      <c r="A292" t="s">
        <v>635</v>
      </c>
      <c r="B292">
        <v>0.15624852</v>
      </c>
    </row>
    <row r="293" spans="1:2" x14ac:dyDescent="0.2">
      <c r="A293" t="s">
        <v>636</v>
      </c>
      <c r="B293">
        <v>0.21971221999999999</v>
      </c>
    </row>
    <row r="294" spans="1:2" x14ac:dyDescent="0.2">
      <c r="A294" t="s">
        <v>637</v>
      </c>
      <c r="B294">
        <v>0.21971221999999999</v>
      </c>
    </row>
    <row r="295" spans="1:2" x14ac:dyDescent="0.2">
      <c r="A295" t="s">
        <v>638</v>
      </c>
      <c r="B295">
        <v>0.21971221999999999</v>
      </c>
    </row>
    <row r="296" spans="1:2" x14ac:dyDescent="0.2">
      <c r="A296" t="s">
        <v>639</v>
      </c>
      <c r="B296" t="s">
        <v>605</v>
      </c>
    </row>
    <row r="297" spans="1:2" x14ac:dyDescent="0.2">
      <c r="A297" t="s">
        <v>640</v>
      </c>
      <c r="B297" t="s">
        <v>605</v>
      </c>
    </row>
    <row r="298" spans="1:2" x14ac:dyDescent="0.2">
      <c r="A298" t="s">
        <v>641</v>
      </c>
      <c r="B298" t="s">
        <v>605</v>
      </c>
    </row>
    <row r="299" spans="1:2" x14ac:dyDescent="0.2">
      <c r="A299" t="s">
        <v>642</v>
      </c>
      <c r="B299" t="s">
        <v>605</v>
      </c>
    </row>
    <row r="300" spans="1:2" x14ac:dyDescent="0.2">
      <c r="A300" t="s">
        <v>643</v>
      </c>
      <c r="B300" t="s">
        <v>605</v>
      </c>
    </row>
    <row r="301" spans="1:2" x14ac:dyDescent="0.2">
      <c r="A301" t="s">
        <v>644</v>
      </c>
      <c r="B301" t="s">
        <v>605</v>
      </c>
    </row>
    <row r="302" spans="1:2" x14ac:dyDescent="0.2">
      <c r="A302" t="s">
        <v>645</v>
      </c>
      <c r="B302">
        <v>0.69508028999999993</v>
      </c>
    </row>
    <row r="303" spans="1:2" x14ac:dyDescent="0.2">
      <c r="A303" t="s">
        <v>646</v>
      </c>
      <c r="B303">
        <v>0.41065923000000004</v>
      </c>
    </row>
    <row r="304" spans="1:2" x14ac:dyDescent="0.2">
      <c r="A304" t="s">
        <v>647</v>
      </c>
      <c r="B304">
        <v>0.22717262999999999</v>
      </c>
    </row>
    <row r="305" spans="1:2" x14ac:dyDescent="0.2">
      <c r="A305" t="s">
        <v>648</v>
      </c>
      <c r="B305">
        <v>0.20520470000000002</v>
      </c>
    </row>
    <row r="306" spans="1:2" x14ac:dyDescent="0.2">
      <c r="A306" t="s">
        <v>649</v>
      </c>
      <c r="B306">
        <v>0.41065923000000004</v>
      </c>
    </row>
    <row r="307" spans="1:2" x14ac:dyDescent="0.2">
      <c r="A307" t="s">
        <v>650</v>
      </c>
      <c r="B307">
        <v>1.4905887</v>
      </c>
    </row>
    <row r="308" spans="1:2" x14ac:dyDescent="0.2">
      <c r="A308" t="s">
        <v>651</v>
      </c>
      <c r="B308">
        <v>0.58280476000000003</v>
      </c>
    </row>
    <row r="309" spans="1:2" x14ac:dyDescent="0.2">
      <c r="A309" t="s">
        <v>652</v>
      </c>
      <c r="B309">
        <v>1.3832784</v>
      </c>
    </row>
    <row r="310" spans="1:2" x14ac:dyDescent="0.2">
      <c r="A310" t="s">
        <v>653</v>
      </c>
      <c r="B310">
        <v>0.69508028999999993</v>
      </c>
    </row>
    <row r="311" spans="1:2" x14ac:dyDescent="0.2">
      <c r="A311" t="s">
        <v>3022</v>
      </c>
      <c r="B311">
        <v>0.35199169999999996</v>
      </c>
    </row>
    <row r="312" spans="1:2" x14ac:dyDescent="0.2">
      <c r="A312" t="s">
        <v>654</v>
      </c>
      <c r="B312">
        <v>2.0740644000000001</v>
      </c>
    </row>
    <row r="313" spans="1:2" x14ac:dyDescent="0.2">
      <c r="A313" t="s">
        <v>655</v>
      </c>
      <c r="B313">
        <v>0.23250397</v>
      </c>
    </row>
    <row r="314" spans="1:2" x14ac:dyDescent="0.2">
      <c r="A314" t="s">
        <v>656</v>
      </c>
      <c r="B314">
        <v>0.23250397</v>
      </c>
    </row>
    <row r="315" spans="1:2" x14ac:dyDescent="0.2">
      <c r="A315" t="s">
        <v>2981</v>
      </c>
      <c r="B315">
        <v>1.5140384E-2</v>
      </c>
    </row>
    <row r="316" spans="1:2" x14ac:dyDescent="0.2">
      <c r="A316" t="s">
        <v>657</v>
      </c>
      <c r="B316">
        <v>1.5409353000000001E-2</v>
      </c>
    </row>
    <row r="317" spans="1:2" x14ac:dyDescent="0.2">
      <c r="A317" t="s">
        <v>2980</v>
      </c>
      <c r="B317">
        <v>1.4674929999999999E-2</v>
      </c>
    </row>
    <row r="318" spans="1:2" x14ac:dyDescent="0.2">
      <c r="A318" t="s">
        <v>658</v>
      </c>
      <c r="B318">
        <v>0.63233443999999994</v>
      </c>
    </row>
    <row r="319" spans="1:2" x14ac:dyDescent="0.2">
      <c r="A319" t="s">
        <v>659</v>
      </c>
      <c r="B319">
        <v>0.63233443999999994</v>
      </c>
    </row>
    <row r="320" spans="1:2" x14ac:dyDescent="0.2">
      <c r="A320" t="s">
        <v>3019</v>
      </c>
      <c r="B320">
        <v>0.31192992000000003</v>
      </c>
    </row>
    <row r="321" spans="1:2" x14ac:dyDescent="0.2">
      <c r="A321" t="s">
        <v>660</v>
      </c>
      <c r="B321">
        <v>1.1768387</v>
      </c>
    </row>
    <row r="322" spans="1:2" x14ac:dyDescent="0.2">
      <c r="A322" t="s">
        <v>661</v>
      </c>
      <c r="B322">
        <v>0.14173395999999999</v>
      </c>
    </row>
    <row r="323" spans="1:2" x14ac:dyDescent="0.2">
      <c r="A323" t="s">
        <v>662</v>
      </c>
      <c r="B323">
        <v>6.3820515999999994E-2</v>
      </c>
    </row>
    <row r="324" spans="1:2" x14ac:dyDescent="0.2">
      <c r="A324" t="s">
        <v>663</v>
      </c>
      <c r="B324">
        <v>1.9024818999999999</v>
      </c>
    </row>
    <row r="325" spans="1:2" x14ac:dyDescent="0.2">
      <c r="A325" t="s">
        <v>664</v>
      </c>
      <c r="B325">
        <v>1.9785152999999998</v>
      </c>
    </row>
    <row r="326" spans="1:2" x14ac:dyDescent="0.2">
      <c r="A326" t="s">
        <v>666</v>
      </c>
      <c r="B326">
        <v>0.61405284999999998</v>
      </c>
    </row>
    <row r="327" spans="1:2" x14ac:dyDescent="0.2">
      <c r="A327" t="s">
        <v>665</v>
      </c>
      <c r="B327">
        <v>0.61405284999999998</v>
      </c>
    </row>
    <row r="328" spans="1:2" x14ac:dyDescent="0.2">
      <c r="A328" t="s">
        <v>667</v>
      </c>
      <c r="B328">
        <v>0.61405284999999998</v>
      </c>
    </row>
    <row r="329" spans="1:2" x14ac:dyDescent="0.2">
      <c r="A329" t="s">
        <v>668</v>
      </c>
      <c r="B329">
        <v>0.61405284999999998</v>
      </c>
    </row>
    <row r="330" spans="1:2" x14ac:dyDescent="0.2">
      <c r="A330" t="s">
        <v>669</v>
      </c>
      <c r="B330">
        <v>0.48727664999999998</v>
      </c>
    </row>
    <row r="331" spans="1:2" x14ac:dyDescent="0.2">
      <c r="A331" t="s">
        <v>670</v>
      </c>
      <c r="B331">
        <v>0.49218536000000002</v>
      </c>
    </row>
    <row r="332" spans="1:2" x14ac:dyDescent="0.2">
      <c r="A332" t="s">
        <v>671</v>
      </c>
      <c r="B332">
        <v>0.50195389000000001</v>
      </c>
    </row>
    <row r="333" spans="1:2" x14ac:dyDescent="0.2">
      <c r="A333" t="s">
        <v>672</v>
      </c>
      <c r="B333">
        <v>0.31847390999999997</v>
      </c>
    </row>
    <row r="334" spans="1:2" x14ac:dyDescent="0.2">
      <c r="A334" t="s">
        <v>673</v>
      </c>
      <c r="B334">
        <v>0.45560578000000002</v>
      </c>
    </row>
    <row r="335" spans="1:2" x14ac:dyDescent="0.2">
      <c r="A335" t="s">
        <v>674</v>
      </c>
      <c r="B335">
        <v>0.45560578000000002</v>
      </c>
    </row>
    <row r="336" spans="1:2" x14ac:dyDescent="0.2">
      <c r="A336" t="s">
        <v>675</v>
      </c>
      <c r="B336">
        <v>0.31677479999999997</v>
      </c>
    </row>
    <row r="337" spans="1:2" x14ac:dyDescent="0.2">
      <c r="A337" t="s">
        <v>676</v>
      </c>
      <c r="B337">
        <v>0.39084972000000001</v>
      </c>
    </row>
    <row r="338" spans="1:2" x14ac:dyDescent="0.2">
      <c r="A338" t="s">
        <v>677</v>
      </c>
      <c r="B338">
        <v>0.39084972000000001</v>
      </c>
    </row>
    <row r="339" spans="1:2" x14ac:dyDescent="0.2">
      <c r="A339" t="s">
        <v>678</v>
      </c>
      <c r="B339">
        <v>0.39084972000000001</v>
      </c>
    </row>
    <row r="340" spans="1:2" x14ac:dyDescent="0.2">
      <c r="A340" t="s">
        <v>679</v>
      </c>
      <c r="B340">
        <v>0.39084972000000001</v>
      </c>
    </row>
    <row r="341" spans="1:2" x14ac:dyDescent="0.2">
      <c r="A341" t="s">
        <v>680</v>
      </c>
      <c r="B341">
        <v>5.9603456000000001</v>
      </c>
    </row>
    <row r="342" spans="1:2" x14ac:dyDescent="0.2">
      <c r="A342" t="s">
        <v>681</v>
      </c>
      <c r="B342">
        <v>3.4321948999999998</v>
      </c>
    </row>
    <row r="343" spans="1:2" x14ac:dyDescent="0.2">
      <c r="A343" t="s">
        <v>682</v>
      </c>
      <c r="B343">
        <v>2.3662851000000003</v>
      </c>
    </row>
    <row r="344" spans="1:2" x14ac:dyDescent="0.2">
      <c r="A344" t="s">
        <v>683</v>
      </c>
      <c r="B344">
        <v>0.99563422999999995</v>
      </c>
    </row>
    <row r="345" spans="1:2" x14ac:dyDescent="0.2">
      <c r="A345" t="s">
        <v>684</v>
      </c>
      <c r="B345">
        <v>1.1951890999999999</v>
      </c>
    </row>
    <row r="346" spans="1:2" x14ac:dyDescent="0.2">
      <c r="A346" t="s">
        <v>685</v>
      </c>
      <c r="B346">
        <v>1.0272284</v>
      </c>
    </row>
    <row r="347" spans="1:2" x14ac:dyDescent="0.2">
      <c r="A347" t="s">
        <v>686</v>
      </c>
      <c r="B347">
        <v>9.4370784999999999E-2</v>
      </c>
    </row>
    <row r="348" spans="1:2" x14ac:dyDescent="0.2">
      <c r="A348" t="s">
        <v>687</v>
      </c>
      <c r="B348">
        <v>0.13086966</v>
      </c>
    </row>
    <row r="349" spans="1:2" x14ac:dyDescent="0.2">
      <c r="A349" t="s">
        <v>688</v>
      </c>
      <c r="B349">
        <v>0.12403454999999999</v>
      </c>
    </row>
    <row r="350" spans="1:2" x14ac:dyDescent="0.2">
      <c r="A350" t="s">
        <v>689</v>
      </c>
      <c r="B350">
        <v>0.13687901999999999</v>
      </c>
    </row>
    <row r="351" spans="1:2" x14ac:dyDescent="0.2">
      <c r="A351" t="s">
        <v>690</v>
      </c>
      <c r="B351">
        <v>0.17062298000000001</v>
      </c>
    </row>
    <row r="352" spans="1:2" x14ac:dyDescent="0.2">
      <c r="A352" t="s">
        <v>691</v>
      </c>
      <c r="B352">
        <v>0.66024066999999997</v>
      </c>
    </row>
    <row r="353" spans="1:2" x14ac:dyDescent="0.2">
      <c r="A353" t="s">
        <v>692</v>
      </c>
      <c r="B353">
        <v>0.53441945000000002</v>
      </c>
    </row>
    <row r="354" spans="1:2" x14ac:dyDescent="0.2">
      <c r="A354" t="s">
        <v>693</v>
      </c>
      <c r="B354">
        <v>0.22353537000000001</v>
      </c>
    </row>
    <row r="355" spans="1:2" x14ac:dyDescent="0.2">
      <c r="A355" t="s">
        <v>694</v>
      </c>
      <c r="B355">
        <v>1.0457212</v>
      </c>
    </row>
    <row r="356" spans="1:2" x14ac:dyDescent="0.2">
      <c r="A356" t="s">
        <v>695</v>
      </c>
      <c r="B356">
        <v>0.61180025999999998</v>
      </c>
    </row>
    <row r="357" spans="1:2" x14ac:dyDescent="0.2">
      <c r="A357" t="s">
        <v>3020</v>
      </c>
      <c r="B357">
        <v>0.31689075999999999</v>
      </c>
    </row>
    <row r="358" spans="1:2" x14ac:dyDescent="0.2">
      <c r="A358" t="s">
        <v>696</v>
      </c>
      <c r="B358">
        <v>0.86049591000000003</v>
      </c>
    </row>
    <row r="359" spans="1:2" x14ac:dyDescent="0.2">
      <c r="A359" t="s">
        <v>697</v>
      </c>
      <c r="B359">
        <v>1.8946113</v>
      </c>
    </row>
    <row r="360" spans="1:2" x14ac:dyDescent="0.2">
      <c r="A360" t="s">
        <v>698</v>
      </c>
      <c r="B360">
        <v>2.3421422999999999</v>
      </c>
    </row>
    <row r="361" spans="1:2" x14ac:dyDescent="0.2">
      <c r="A361" t="s">
        <v>699</v>
      </c>
      <c r="B361">
        <v>2.3421422999999999</v>
      </c>
    </row>
    <row r="362" spans="1:2" x14ac:dyDescent="0.2">
      <c r="A362" t="s">
        <v>700</v>
      </c>
      <c r="B362">
        <v>0.58225054999999992</v>
      </c>
    </row>
    <row r="363" spans="1:2" x14ac:dyDescent="0.2">
      <c r="A363" t="s">
        <v>701</v>
      </c>
      <c r="B363">
        <v>0.58225054999999992</v>
      </c>
    </row>
    <row r="364" spans="1:2" x14ac:dyDescent="0.2">
      <c r="A364" t="s">
        <v>702</v>
      </c>
      <c r="B364">
        <v>0.58225054999999992</v>
      </c>
    </row>
    <row r="365" spans="1:2" x14ac:dyDescent="0.2">
      <c r="A365" t="s">
        <v>703</v>
      </c>
      <c r="B365">
        <v>0.47430011</v>
      </c>
    </row>
    <row r="366" spans="1:2" x14ac:dyDescent="0.2">
      <c r="A366" t="s">
        <v>704</v>
      </c>
      <c r="B366">
        <v>0.69508028999999993</v>
      </c>
    </row>
    <row r="367" spans="1:2" x14ac:dyDescent="0.2">
      <c r="A367" t="s">
        <v>705</v>
      </c>
      <c r="B367">
        <v>1.2748972999999999</v>
      </c>
    </row>
    <row r="368" spans="1:2" x14ac:dyDescent="0.2">
      <c r="A368" t="s">
        <v>706</v>
      </c>
      <c r="B368">
        <v>1.0411383999999999</v>
      </c>
    </row>
    <row r="369" spans="1:2" x14ac:dyDescent="0.2">
      <c r="A369" t="s">
        <v>707</v>
      </c>
      <c r="B369">
        <v>1.0367151999999999</v>
      </c>
    </row>
    <row r="370" spans="1:2" x14ac:dyDescent="0.2">
      <c r="A370" t="s">
        <v>708</v>
      </c>
      <c r="B370">
        <v>6.5133620000000003E-2</v>
      </c>
    </row>
    <row r="371" spans="1:2" x14ac:dyDescent="0.2">
      <c r="A371" t="s">
        <v>709</v>
      </c>
      <c r="B371">
        <v>0.26534211000000002</v>
      </c>
    </row>
    <row r="372" spans="1:2" x14ac:dyDescent="0.2">
      <c r="A372" t="s">
        <v>710</v>
      </c>
      <c r="B372">
        <v>0.11511070999999999</v>
      </c>
    </row>
    <row r="373" spans="1:2" x14ac:dyDescent="0.2">
      <c r="A373" t="s">
        <v>711</v>
      </c>
      <c r="B373">
        <v>0.11189640000000001</v>
      </c>
    </row>
    <row r="374" spans="1:2" x14ac:dyDescent="0.2">
      <c r="A374" t="s">
        <v>712</v>
      </c>
      <c r="B374">
        <v>4.4734800999999997</v>
      </c>
    </row>
    <row r="375" spans="1:2" x14ac:dyDescent="0.2">
      <c r="A375" t="s">
        <v>713</v>
      </c>
      <c r="B375">
        <v>0.25854761999999998</v>
      </c>
    </row>
    <row r="376" spans="1:2" x14ac:dyDescent="0.2">
      <c r="A376" t="s">
        <v>714</v>
      </c>
      <c r="B376">
        <v>1.8428317999999999</v>
      </c>
    </row>
    <row r="377" spans="1:2" x14ac:dyDescent="0.2">
      <c r="A377" t="s">
        <v>715</v>
      </c>
      <c r="B377">
        <v>0.11189640000000001</v>
      </c>
    </row>
    <row r="378" spans="1:2" x14ac:dyDescent="0.2">
      <c r="A378" t="s">
        <v>716</v>
      </c>
      <c r="B378">
        <v>4.3569963999999999</v>
      </c>
    </row>
    <row r="379" spans="1:2" x14ac:dyDescent="0.2">
      <c r="A379" t="s">
        <v>717</v>
      </c>
      <c r="B379">
        <v>1.2099738999999998</v>
      </c>
    </row>
    <row r="380" spans="1:2" x14ac:dyDescent="0.2">
      <c r="A380" t="s">
        <v>718</v>
      </c>
      <c r="B380">
        <v>0.31863836000000001</v>
      </c>
    </row>
    <row r="381" spans="1:2" x14ac:dyDescent="0.2">
      <c r="A381" t="s">
        <v>719</v>
      </c>
      <c r="B381">
        <v>0.58485023000000003</v>
      </c>
    </row>
    <row r="382" spans="1:2" x14ac:dyDescent="0.2">
      <c r="A382" t="s">
        <v>720</v>
      </c>
      <c r="B382">
        <v>0.13388047</v>
      </c>
    </row>
    <row r="383" spans="1:2" x14ac:dyDescent="0.2">
      <c r="A383" t="s">
        <v>721</v>
      </c>
      <c r="B383">
        <v>0.89443030000000001</v>
      </c>
    </row>
    <row r="384" spans="1:2" x14ac:dyDescent="0.2">
      <c r="A384" t="s">
        <v>722</v>
      </c>
      <c r="B384">
        <v>1.1027068</v>
      </c>
    </row>
    <row r="385" spans="1:2" x14ac:dyDescent="0.2">
      <c r="A385" t="s">
        <v>723</v>
      </c>
      <c r="B385">
        <v>1.9833292999999999</v>
      </c>
    </row>
    <row r="386" spans="1:2" x14ac:dyDescent="0.2">
      <c r="A386" t="s">
        <v>724</v>
      </c>
      <c r="B386">
        <v>1.0934366</v>
      </c>
    </row>
    <row r="387" spans="1:2" x14ac:dyDescent="0.2">
      <c r="A387" t="s">
        <v>725</v>
      </c>
      <c r="B387">
        <v>0.49904289000000002</v>
      </c>
    </row>
    <row r="388" spans="1:2" x14ac:dyDescent="0.2">
      <c r="A388" t="s">
        <v>726</v>
      </c>
      <c r="B388">
        <v>0.49904289000000002</v>
      </c>
    </row>
    <row r="389" spans="1:2" x14ac:dyDescent="0.2">
      <c r="A389" t="s">
        <v>727</v>
      </c>
      <c r="B389">
        <v>0.85218039000000001</v>
      </c>
    </row>
    <row r="390" spans="1:2" x14ac:dyDescent="0.2">
      <c r="A390" t="s">
        <v>728</v>
      </c>
      <c r="B390">
        <v>0.89010236999999992</v>
      </c>
    </row>
    <row r="391" spans="1:2" x14ac:dyDescent="0.2">
      <c r="A391" t="s">
        <v>729</v>
      </c>
      <c r="B391">
        <v>1.2402602</v>
      </c>
    </row>
    <row r="392" spans="1:2" x14ac:dyDescent="0.2">
      <c r="A392" t="s">
        <v>730</v>
      </c>
      <c r="B392">
        <v>1.1951890999999999</v>
      </c>
    </row>
    <row r="393" spans="1:2" x14ac:dyDescent="0.2">
      <c r="A393" t="s">
        <v>731</v>
      </c>
      <c r="B393">
        <v>1.1951890999999999</v>
      </c>
    </row>
    <row r="394" spans="1:2" x14ac:dyDescent="0.2">
      <c r="A394" t="s">
        <v>732</v>
      </c>
      <c r="B394">
        <v>0.89010236999999992</v>
      </c>
    </row>
    <row r="395" spans="1:2" x14ac:dyDescent="0.2">
      <c r="A395" t="s">
        <v>733</v>
      </c>
      <c r="B395">
        <v>1.2099738999999998</v>
      </c>
    </row>
    <row r="396" spans="1:2" x14ac:dyDescent="0.2">
      <c r="A396" t="s">
        <v>734</v>
      </c>
      <c r="B396">
        <v>0.89010236999999992</v>
      </c>
    </row>
    <row r="397" spans="1:2" x14ac:dyDescent="0.2">
      <c r="A397" t="s">
        <v>735</v>
      </c>
      <c r="B397">
        <v>1.2099738999999998</v>
      </c>
    </row>
    <row r="398" spans="1:2" x14ac:dyDescent="0.2">
      <c r="A398" t="s">
        <v>736</v>
      </c>
      <c r="B398">
        <v>0.24050964</v>
      </c>
    </row>
    <row r="399" spans="1:2" x14ac:dyDescent="0.2">
      <c r="A399" t="s">
        <v>737</v>
      </c>
      <c r="B399">
        <v>0.66124331999999997</v>
      </c>
    </row>
    <row r="400" spans="1:2" x14ac:dyDescent="0.2">
      <c r="A400" t="s">
        <v>738</v>
      </c>
      <c r="B400">
        <v>1.4235719999999998</v>
      </c>
    </row>
    <row r="401" spans="1:2" x14ac:dyDescent="0.2">
      <c r="A401" t="s">
        <v>739</v>
      </c>
      <c r="B401">
        <v>0.57203868000000002</v>
      </c>
    </row>
    <row r="402" spans="1:2" x14ac:dyDescent="0.2">
      <c r="A402" t="s">
        <v>740</v>
      </c>
      <c r="B402">
        <v>0.57203868000000002</v>
      </c>
    </row>
    <row r="403" spans="1:2" x14ac:dyDescent="0.2">
      <c r="A403" t="s">
        <v>741</v>
      </c>
      <c r="B403">
        <v>1.4905887</v>
      </c>
    </row>
    <row r="404" spans="1:2" x14ac:dyDescent="0.2">
      <c r="A404" t="s">
        <v>742</v>
      </c>
      <c r="B404">
        <v>0.18294146999999999</v>
      </c>
    </row>
    <row r="405" spans="1:2" x14ac:dyDescent="0.2">
      <c r="A405" t="s">
        <v>743</v>
      </c>
      <c r="B405">
        <v>0.81624389000000008</v>
      </c>
    </row>
    <row r="406" spans="1:2" x14ac:dyDescent="0.2">
      <c r="A406" t="s">
        <v>744</v>
      </c>
      <c r="B406">
        <v>1.4235719999999998</v>
      </c>
    </row>
    <row r="407" spans="1:2" x14ac:dyDescent="0.2">
      <c r="A407" t="s">
        <v>745</v>
      </c>
      <c r="B407">
        <v>1.8946113</v>
      </c>
    </row>
    <row r="408" spans="1:2" x14ac:dyDescent="0.2">
      <c r="A408" t="s">
        <v>746</v>
      </c>
      <c r="B408">
        <v>9.1769015000000009E-2</v>
      </c>
    </row>
    <row r="409" spans="1:2" x14ac:dyDescent="0.2">
      <c r="A409" t="s">
        <v>747</v>
      </c>
      <c r="B409">
        <v>0.14788770000000001</v>
      </c>
    </row>
    <row r="410" spans="1:2" x14ac:dyDescent="0.2">
      <c r="A410" t="s">
        <v>748</v>
      </c>
      <c r="B410">
        <v>0.11502597000000001</v>
      </c>
    </row>
    <row r="411" spans="1:2" x14ac:dyDescent="0.2">
      <c r="A411" t="s">
        <v>749</v>
      </c>
      <c r="B411">
        <v>5.5979459000000002E-2</v>
      </c>
    </row>
    <row r="412" spans="1:2" x14ac:dyDescent="0.2">
      <c r="A412" t="s">
        <v>750</v>
      </c>
      <c r="B412">
        <v>0.11350821999999999</v>
      </c>
    </row>
    <row r="413" spans="1:2" x14ac:dyDescent="0.2">
      <c r="A413" t="s">
        <v>751</v>
      </c>
      <c r="B413">
        <v>9.1794223999999994E-2</v>
      </c>
    </row>
    <row r="414" spans="1:2" x14ac:dyDescent="0.2">
      <c r="A414" t="s">
        <v>752</v>
      </c>
      <c r="B414">
        <v>0.10786978</v>
      </c>
    </row>
    <row r="415" spans="1:2" x14ac:dyDescent="0.2">
      <c r="A415" t="s">
        <v>753</v>
      </c>
      <c r="B415">
        <v>0.13673647</v>
      </c>
    </row>
    <row r="416" spans="1:2" x14ac:dyDescent="0.2">
      <c r="A416" t="s">
        <v>2994</v>
      </c>
      <c r="B416">
        <v>0.13677890000000001</v>
      </c>
    </row>
    <row r="417" spans="1:2" x14ac:dyDescent="0.2">
      <c r="A417" t="s">
        <v>754</v>
      </c>
      <c r="B417">
        <v>0.78168164000000007</v>
      </c>
    </row>
    <row r="418" spans="1:2" x14ac:dyDescent="0.2">
      <c r="A418" t="s">
        <v>755</v>
      </c>
      <c r="B418">
        <v>1.3837840000000001</v>
      </c>
    </row>
    <row r="419" spans="1:2" x14ac:dyDescent="0.2">
      <c r="A419" t="s">
        <v>756</v>
      </c>
      <c r="B419">
        <v>1.7183925</v>
      </c>
    </row>
    <row r="420" spans="1:2" x14ac:dyDescent="0.2">
      <c r="A420" t="s">
        <v>757</v>
      </c>
      <c r="B420">
        <v>0.48224978000000002</v>
      </c>
    </row>
    <row r="421" spans="1:2" x14ac:dyDescent="0.2">
      <c r="A421" t="s">
        <v>758</v>
      </c>
      <c r="B421">
        <v>2.3421422999999999</v>
      </c>
    </row>
    <row r="422" spans="1:2" x14ac:dyDescent="0.2">
      <c r="A422" t="s">
        <v>759</v>
      </c>
      <c r="B422">
        <v>2.3259067999999998</v>
      </c>
    </row>
    <row r="423" spans="1:2" x14ac:dyDescent="0.2">
      <c r="A423" t="s">
        <v>760</v>
      </c>
      <c r="B423">
        <v>1.4235719999999998</v>
      </c>
    </row>
    <row r="424" spans="1:2" x14ac:dyDescent="0.2">
      <c r="A424" t="s">
        <v>761</v>
      </c>
      <c r="B424">
        <v>0.23645521999999999</v>
      </c>
    </row>
    <row r="425" spans="1:2" x14ac:dyDescent="0.2">
      <c r="A425" t="s">
        <v>762</v>
      </c>
      <c r="B425">
        <v>0.30581264999999996</v>
      </c>
    </row>
    <row r="426" spans="1:2" x14ac:dyDescent="0.2">
      <c r="A426" t="s">
        <v>763</v>
      </c>
      <c r="B426">
        <v>0.40949406999999999</v>
      </c>
    </row>
    <row r="427" spans="1:2" x14ac:dyDescent="0.2">
      <c r="A427" t="s">
        <v>764</v>
      </c>
      <c r="B427">
        <v>8.7628935999999991E-2</v>
      </c>
    </row>
    <row r="428" spans="1:2" x14ac:dyDescent="0.2">
      <c r="A428" t="s">
        <v>765</v>
      </c>
      <c r="B428">
        <v>0.13181967999999999</v>
      </c>
    </row>
    <row r="429" spans="1:2" x14ac:dyDescent="0.2">
      <c r="A429" t="s">
        <v>766</v>
      </c>
      <c r="B429">
        <v>6.9834423999999992E-2</v>
      </c>
    </row>
    <row r="430" spans="1:2" x14ac:dyDescent="0.2">
      <c r="A430" t="s">
        <v>767</v>
      </c>
      <c r="B430">
        <v>0.11316145</v>
      </c>
    </row>
    <row r="431" spans="1:2" x14ac:dyDescent="0.2">
      <c r="A431" t="s">
        <v>768</v>
      </c>
      <c r="B431">
        <v>0.16455834999999999</v>
      </c>
    </row>
    <row r="432" spans="1:2" x14ac:dyDescent="0.2">
      <c r="A432" t="s">
        <v>769</v>
      </c>
      <c r="B432">
        <v>6.5406340000000007E-2</v>
      </c>
    </row>
    <row r="433" spans="1:2" x14ac:dyDescent="0.2">
      <c r="A433" t="s">
        <v>770</v>
      </c>
      <c r="B433">
        <v>0.11350821999999999</v>
      </c>
    </row>
    <row r="434" spans="1:2" x14ac:dyDescent="0.2">
      <c r="A434" t="s">
        <v>771</v>
      </c>
      <c r="B434">
        <v>8.6636810999999994E-2</v>
      </c>
    </row>
    <row r="435" spans="1:2" x14ac:dyDescent="0.2">
      <c r="A435" t="s">
        <v>772</v>
      </c>
      <c r="B435">
        <v>0.62001497000000005</v>
      </c>
    </row>
    <row r="436" spans="1:2" x14ac:dyDescent="0.2">
      <c r="A436" t="s">
        <v>773</v>
      </c>
      <c r="B436">
        <v>0.63233443999999994</v>
      </c>
    </row>
    <row r="437" spans="1:2" x14ac:dyDescent="0.2">
      <c r="A437" t="s">
        <v>774</v>
      </c>
      <c r="B437">
        <v>0.54947172999999994</v>
      </c>
    </row>
    <row r="438" spans="1:2" x14ac:dyDescent="0.2">
      <c r="A438" t="s">
        <v>775</v>
      </c>
      <c r="B438">
        <v>0.54947172999999994</v>
      </c>
    </row>
    <row r="439" spans="1:2" x14ac:dyDescent="0.2">
      <c r="A439" t="s">
        <v>776</v>
      </c>
      <c r="B439">
        <v>0.62001497000000005</v>
      </c>
    </row>
    <row r="440" spans="1:2" x14ac:dyDescent="0.2">
      <c r="A440" t="s">
        <v>777</v>
      </c>
      <c r="B440">
        <v>0.62001497000000005</v>
      </c>
    </row>
    <row r="441" spans="1:2" x14ac:dyDescent="0.2">
      <c r="A441" t="s">
        <v>778</v>
      </c>
      <c r="B441">
        <v>0.63233443999999994</v>
      </c>
    </row>
    <row r="442" spans="1:2" x14ac:dyDescent="0.2">
      <c r="A442" t="s">
        <v>779</v>
      </c>
      <c r="B442">
        <v>0.63233443999999994</v>
      </c>
    </row>
    <row r="443" spans="1:2" x14ac:dyDescent="0.2">
      <c r="A443" t="s">
        <v>780</v>
      </c>
      <c r="B443">
        <v>0.63233443999999994</v>
      </c>
    </row>
    <row r="444" spans="1:2" x14ac:dyDescent="0.2">
      <c r="A444" t="s">
        <v>781</v>
      </c>
      <c r="B444">
        <v>0.63233443999999994</v>
      </c>
    </row>
    <row r="445" spans="1:2" x14ac:dyDescent="0.2">
      <c r="A445" t="s">
        <v>782</v>
      </c>
      <c r="B445">
        <v>0.63233443999999994</v>
      </c>
    </row>
    <row r="446" spans="1:2" x14ac:dyDescent="0.2">
      <c r="A446" t="s">
        <v>783</v>
      </c>
      <c r="B446">
        <v>0.62001497000000005</v>
      </c>
    </row>
    <row r="447" spans="1:2" x14ac:dyDescent="0.2">
      <c r="A447" t="s">
        <v>784</v>
      </c>
      <c r="B447">
        <v>0.62001497000000005</v>
      </c>
    </row>
    <row r="448" spans="1:2" x14ac:dyDescent="0.2">
      <c r="A448" t="s">
        <v>785</v>
      </c>
      <c r="B448">
        <v>0.62001497000000005</v>
      </c>
    </row>
    <row r="449" spans="1:2" x14ac:dyDescent="0.2">
      <c r="A449" t="s">
        <v>786</v>
      </c>
      <c r="B449">
        <v>0.62001497000000005</v>
      </c>
    </row>
    <row r="450" spans="1:2" x14ac:dyDescent="0.2">
      <c r="A450" t="s">
        <v>787</v>
      </c>
      <c r="B450">
        <v>0.62001497000000005</v>
      </c>
    </row>
    <row r="451" spans="1:2" x14ac:dyDescent="0.2">
      <c r="A451" t="s">
        <v>788</v>
      </c>
      <c r="B451">
        <v>0.63233443999999994</v>
      </c>
    </row>
    <row r="452" spans="1:2" x14ac:dyDescent="0.2">
      <c r="A452" t="s">
        <v>789</v>
      </c>
      <c r="B452">
        <v>0.63233443999999994</v>
      </c>
    </row>
    <row r="453" spans="1:2" x14ac:dyDescent="0.2">
      <c r="A453" t="s">
        <v>790</v>
      </c>
      <c r="B453">
        <v>0.13208130999999998</v>
      </c>
    </row>
    <row r="454" spans="1:2" x14ac:dyDescent="0.2">
      <c r="A454" t="s">
        <v>791</v>
      </c>
      <c r="B454">
        <v>0.55139388</v>
      </c>
    </row>
    <row r="455" spans="1:2" x14ac:dyDescent="0.2">
      <c r="A455" t="s">
        <v>792</v>
      </c>
      <c r="B455">
        <v>1.013314</v>
      </c>
    </row>
    <row r="456" spans="1:2" x14ac:dyDescent="0.2">
      <c r="A456" t="s">
        <v>793</v>
      </c>
      <c r="B456">
        <v>0.75521422000000005</v>
      </c>
    </row>
    <row r="457" spans="1:2" x14ac:dyDescent="0.2">
      <c r="A457" t="s">
        <v>794</v>
      </c>
      <c r="B457">
        <v>0.75521422000000005</v>
      </c>
    </row>
    <row r="458" spans="1:2" x14ac:dyDescent="0.2">
      <c r="A458" t="s">
        <v>795</v>
      </c>
      <c r="B458">
        <v>2.4575921999999997</v>
      </c>
    </row>
    <row r="459" spans="1:2" x14ac:dyDescent="0.2">
      <c r="A459" t="s">
        <v>796</v>
      </c>
      <c r="B459">
        <v>3.4002350000000003</v>
      </c>
    </row>
    <row r="460" spans="1:2" x14ac:dyDescent="0.2">
      <c r="A460" t="s">
        <v>797</v>
      </c>
      <c r="B460">
        <v>0.40953667999999999</v>
      </c>
    </row>
    <row r="461" spans="1:2" x14ac:dyDescent="0.2">
      <c r="A461" t="s">
        <v>798</v>
      </c>
      <c r="B461">
        <v>0.27572801000000002</v>
      </c>
    </row>
    <row r="462" spans="1:2" x14ac:dyDescent="0.2">
      <c r="A462" t="s">
        <v>799</v>
      </c>
      <c r="B462">
        <v>1.7114355000000001</v>
      </c>
    </row>
    <row r="463" spans="1:2" x14ac:dyDescent="0.2">
      <c r="A463" t="s">
        <v>800</v>
      </c>
      <c r="B463">
        <v>2.3774721999999997</v>
      </c>
    </row>
    <row r="464" spans="1:2" x14ac:dyDescent="0.2">
      <c r="A464" t="s">
        <v>801</v>
      </c>
      <c r="B464">
        <v>1.0165275999999999</v>
      </c>
    </row>
    <row r="465" spans="1:2" x14ac:dyDescent="0.2">
      <c r="A465" t="s">
        <v>802</v>
      </c>
      <c r="B465">
        <v>1.2669912999999999</v>
      </c>
    </row>
    <row r="466" spans="1:2" x14ac:dyDescent="0.2">
      <c r="A466" t="s">
        <v>803</v>
      </c>
      <c r="B466">
        <v>0.71621382999999994</v>
      </c>
    </row>
    <row r="467" spans="1:2" x14ac:dyDescent="0.2">
      <c r="A467" t="s">
        <v>804</v>
      </c>
      <c r="B467">
        <v>0.71621382999999994</v>
      </c>
    </row>
    <row r="468" spans="1:2" x14ac:dyDescent="0.2">
      <c r="A468" t="s">
        <v>805</v>
      </c>
      <c r="B468">
        <v>0.18491517000000002</v>
      </c>
    </row>
    <row r="469" spans="1:2" x14ac:dyDescent="0.2">
      <c r="A469" t="s">
        <v>806</v>
      </c>
      <c r="B469">
        <v>0.41677750000000002</v>
      </c>
    </row>
    <row r="470" spans="1:2" x14ac:dyDescent="0.2">
      <c r="A470" t="s">
        <v>807</v>
      </c>
      <c r="B470">
        <v>8.2014430999999999E-2</v>
      </c>
    </row>
    <row r="471" spans="1:2" x14ac:dyDescent="0.2">
      <c r="A471" t="s">
        <v>808</v>
      </c>
      <c r="B471">
        <v>0.47551334000000001</v>
      </c>
    </row>
    <row r="472" spans="1:2" x14ac:dyDescent="0.2">
      <c r="A472" t="s">
        <v>809</v>
      </c>
      <c r="B472">
        <v>0.89570505</v>
      </c>
    </row>
    <row r="473" spans="1:2" x14ac:dyDescent="0.2">
      <c r="A473" t="s">
        <v>810</v>
      </c>
      <c r="B473">
        <v>1.2173910999999999</v>
      </c>
    </row>
    <row r="474" spans="1:2" x14ac:dyDescent="0.2">
      <c r="A474" t="s">
        <v>811</v>
      </c>
      <c r="B474">
        <v>0.25721549999999999</v>
      </c>
    </row>
    <row r="475" spans="1:2" x14ac:dyDescent="0.2">
      <c r="A475" t="s">
        <v>812</v>
      </c>
      <c r="B475">
        <v>0.36448071999999998</v>
      </c>
    </row>
    <row r="476" spans="1:2" x14ac:dyDescent="0.2">
      <c r="A476" t="s">
        <v>813</v>
      </c>
      <c r="B476">
        <v>0.50283345000000002</v>
      </c>
    </row>
    <row r="477" spans="1:2" x14ac:dyDescent="0.2">
      <c r="A477" t="s">
        <v>814</v>
      </c>
      <c r="B477">
        <v>0.49888383000000003</v>
      </c>
    </row>
    <row r="478" spans="1:2" x14ac:dyDescent="0.2">
      <c r="A478" t="s">
        <v>815</v>
      </c>
      <c r="B478">
        <v>0.47033226</v>
      </c>
    </row>
    <row r="479" spans="1:2" x14ac:dyDescent="0.2">
      <c r="A479" t="s">
        <v>816</v>
      </c>
      <c r="B479">
        <v>0.23793729999999999</v>
      </c>
    </row>
    <row r="480" spans="1:2" x14ac:dyDescent="0.2">
      <c r="A480" t="s">
        <v>817</v>
      </c>
      <c r="B480">
        <v>0.56890518000000001</v>
      </c>
    </row>
    <row r="481" spans="1:2" x14ac:dyDescent="0.2">
      <c r="A481" t="s">
        <v>818</v>
      </c>
      <c r="B481">
        <v>1.7711993000000001</v>
      </c>
    </row>
    <row r="482" spans="1:2" x14ac:dyDescent="0.2">
      <c r="A482" t="s">
        <v>819</v>
      </c>
      <c r="B482">
        <v>0.34654450000000003</v>
      </c>
    </row>
    <row r="483" spans="1:2" x14ac:dyDescent="0.2">
      <c r="A483" t="s">
        <v>820</v>
      </c>
      <c r="B483">
        <v>4.7043950999999993</v>
      </c>
    </row>
    <row r="484" spans="1:2" x14ac:dyDescent="0.2">
      <c r="A484" t="s">
        <v>821</v>
      </c>
      <c r="B484">
        <v>5.9557713999999997</v>
      </c>
    </row>
    <row r="485" spans="1:2" x14ac:dyDescent="0.2">
      <c r="A485" t="s">
        <v>822</v>
      </c>
      <c r="B485">
        <v>0.92560644000000003</v>
      </c>
    </row>
    <row r="486" spans="1:2" x14ac:dyDescent="0.2">
      <c r="A486" t="s">
        <v>823</v>
      </c>
      <c r="B486">
        <v>0.87412361000000005</v>
      </c>
    </row>
    <row r="487" spans="1:2" x14ac:dyDescent="0.2">
      <c r="A487" t="s">
        <v>824</v>
      </c>
      <c r="B487">
        <v>0.29766967</v>
      </c>
    </row>
    <row r="488" spans="1:2" x14ac:dyDescent="0.2">
      <c r="A488" t="s">
        <v>825</v>
      </c>
      <c r="B488">
        <v>0.29766967</v>
      </c>
    </row>
    <row r="489" spans="1:2" x14ac:dyDescent="0.2">
      <c r="A489" t="s">
        <v>826</v>
      </c>
      <c r="B489">
        <v>2.0799332000000001</v>
      </c>
    </row>
    <row r="490" spans="1:2" x14ac:dyDescent="0.2">
      <c r="A490" t="s">
        <v>827</v>
      </c>
      <c r="B490">
        <v>8.9800177999999994E-2</v>
      </c>
    </row>
    <row r="491" spans="1:2" x14ac:dyDescent="0.2">
      <c r="A491" t="s">
        <v>828</v>
      </c>
      <c r="B491">
        <v>8.9800177999999994E-2</v>
      </c>
    </row>
    <row r="492" spans="1:2" x14ac:dyDescent="0.2">
      <c r="A492" t="s">
        <v>829</v>
      </c>
      <c r="B492">
        <v>0.14682455999999999</v>
      </c>
    </row>
    <row r="493" spans="1:2" x14ac:dyDescent="0.2">
      <c r="A493" t="s">
        <v>830</v>
      </c>
      <c r="B493">
        <v>1.8402038000000001</v>
      </c>
    </row>
    <row r="494" spans="1:2" x14ac:dyDescent="0.2">
      <c r="A494" t="s">
        <v>831</v>
      </c>
      <c r="B494">
        <v>0.29449979999999998</v>
      </c>
    </row>
    <row r="495" spans="1:2" x14ac:dyDescent="0.2">
      <c r="A495" t="s">
        <v>832</v>
      </c>
      <c r="B495">
        <v>0.29449979999999998</v>
      </c>
    </row>
    <row r="496" spans="1:2" x14ac:dyDescent="0.2">
      <c r="A496" t="s">
        <v>833</v>
      </c>
      <c r="B496">
        <v>0.29449979999999998</v>
      </c>
    </row>
    <row r="497" spans="1:2" x14ac:dyDescent="0.2">
      <c r="A497" t="s">
        <v>834</v>
      </c>
      <c r="B497">
        <v>0.71621382999999994</v>
      </c>
    </row>
    <row r="498" spans="1:2" x14ac:dyDescent="0.2">
      <c r="A498" t="s">
        <v>835</v>
      </c>
      <c r="B498">
        <v>0.97976805999999994</v>
      </c>
    </row>
    <row r="499" spans="1:2" x14ac:dyDescent="0.2">
      <c r="A499" t="s">
        <v>836</v>
      </c>
      <c r="B499">
        <v>0.34044394</v>
      </c>
    </row>
    <row r="500" spans="1:2" x14ac:dyDescent="0.2">
      <c r="A500" t="s">
        <v>837</v>
      </c>
      <c r="B500">
        <v>0.22335576000000001</v>
      </c>
    </row>
    <row r="501" spans="1:2" x14ac:dyDescent="0.2">
      <c r="A501" t="s">
        <v>838</v>
      </c>
      <c r="B501">
        <v>0.22335616</v>
      </c>
    </row>
    <row r="502" spans="1:2" x14ac:dyDescent="0.2">
      <c r="A502" t="s">
        <v>839</v>
      </c>
      <c r="B502">
        <v>0.22335616</v>
      </c>
    </row>
    <row r="503" spans="1:2" x14ac:dyDescent="0.2">
      <c r="A503" t="s">
        <v>840</v>
      </c>
      <c r="B503">
        <v>0.22335616</v>
      </c>
    </row>
    <row r="504" spans="1:2" x14ac:dyDescent="0.2">
      <c r="A504" t="s">
        <v>841</v>
      </c>
      <c r="B504">
        <v>0.77950874999999997</v>
      </c>
    </row>
    <row r="505" spans="1:2" x14ac:dyDescent="0.2">
      <c r="A505" t="s">
        <v>842</v>
      </c>
      <c r="B505">
        <v>0.77950874999999997</v>
      </c>
    </row>
    <row r="506" spans="1:2" x14ac:dyDescent="0.2">
      <c r="A506" t="s">
        <v>843</v>
      </c>
      <c r="B506">
        <v>0.77950874999999997</v>
      </c>
    </row>
    <row r="507" spans="1:2" x14ac:dyDescent="0.2">
      <c r="A507" t="s">
        <v>844</v>
      </c>
      <c r="B507">
        <v>0.77950874999999997</v>
      </c>
    </row>
    <row r="508" spans="1:2" x14ac:dyDescent="0.2">
      <c r="A508" t="s">
        <v>845</v>
      </c>
      <c r="B508">
        <v>0.77950874999999997</v>
      </c>
    </row>
    <row r="509" spans="1:2" x14ac:dyDescent="0.2">
      <c r="A509" t="s">
        <v>846</v>
      </c>
      <c r="B509">
        <v>0.77950874999999997</v>
      </c>
    </row>
    <row r="510" spans="1:2" x14ac:dyDescent="0.2">
      <c r="A510" t="s">
        <v>847</v>
      </c>
      <c r="B510">
        <v>0.75746254000000002</v>
      </c>
    </row>
    <row r="511" spans="1:2" x14ac:dyDescent="0.2">
      <c r="A511" t="s">
        <v>848</v>
      </c>
      <c r="B511">
        <v>0.75746254000000002</v>
      </c>
    </row>
    <row r="512" spans="1:2" x14ac:dyDescent="0.2">
      <c r="A512" t="s">
        <v>849</v>
      </c>
      <c r="B512">
        <v>0.88882013999999998</v>
      </c>
    </row>
    <row r="513" spans="1:2" x14ac:dyDescent="0.2">
      <c r="A513" t="s">
        <v>850</v>
      </c>
      <c r="B513">
        <v>0.88882013999999998</v>
      </c>
    </row>
    <row r="514" spans="1:2" x14ac:dyDescent="0.2">
      <c r="A514" t="s">
        <v>851</v>
      </c>
      <c r="B514">
        <v>0.88882013999999998</v>
      </c>
    </row>
    <row r="515" spans="1:2" x14ac:dyDescent="0.2">
      <c r="A515" t="s">
        <v>852</v>
      </c>
      <c r="B515">
        <v>0.30476256999999995</v>
      </c>
    </row>
    <row r="516" spans="1:2" x14ac:dyDescent="0.2">
      <c r="A516" t="s">
        <v>853</v>
      </c>
      <c r="B516">
        <v>0.88882013999999998</v>
      </c>
    </row>
    <row r="517" spans="1:2" x14ac:dyDescent="0.2">
      <c r="A517" t="s">
        <v>854</v>
      </c>
      <c r="B517">
        <v>0.88882013999999998</v>
      </c>
    </row>
    <row r="518" spans="1:2" x14ac:dyDescent="0.2">
      <c r="A518" t="s">
        <v>855</v>
      </c>
      <c r="B518">
        <v>0.88882013999999998</v>
      </c>
    </row>
    <row r="519" spans="1:2" x14ac:dyDescent="0.2">
      <c r="A519" t="s">
        <v>856</v>
      </c>
      <c r="B519">
        <v>0.88882013999999998</v>
      </c>
    </row>
    <row r="520" spans="1:2" x14ac:dyDescent="0.2">
      <c r="A520" t="s">
        <v>857</v>
      </c>
      <c r="B520">
        <v>0.89386343000000001</v>
      </c>
    </row>
    <row r="521" spans="1:2" x14ac:dyDescent="0.2">
      <c r="A521" t="s">
        <v>858</v>
      </c>
      <c r="B521">
        <v>0.89386343000000001</v>
      </c>
    </row>
    <row r="522" spans="1:2" x14ac:dyDescent="0.2">
      <c r="A522" t="s">
        <v>859</v>
      </c>
      <c r="B522">
        <v>0.86226928000000003</v>
      </c>
    </row>
    <row r="523" spans="1:2" x14ac:dyDescent="0.2">
      <c r="A523" t="s">
        <v>860</v>
      </c>
      <c r="B523">
        <v>0.29689390999999998</v>
      </c>
    </row>
    <row r="524" spans="1:2" x14ac:dyDescent="0.2">
      <c r="A524" t="s">
        <v>861</v>
      </c>
      <c r="B524">
        <v>0.29689390999999998</v>
      </c>
    </row>
    <row r="525" spans="1:2" x14ac:dyDescent="0.2">
      <c r="A525" t="s">
        <v>862</v>
      </c>
      <c r="B525">
        <v>0.24216948999999999</v>
      </c>
    </row>
    <row r="526" spans="1:2" x14ac:dyDescent="0.2">
      <c r="A526" t="s">
        <v>863</v>
      </c>
      <c r="B526">
        <v>6.5431625999999993E-2</v>
      </c>
    </row>
    <row r="527" spans="1:2" x14ac:dyDescent="0.2">
      <c r="A527" t="s">
        <v>864</v>
      </c>
      <c r="B527">
        <v>0.13749119999999998</v>
      </c>
    </row>
    <row r="528" spans="1:2" x14ac:dyDescent="0.2">
      <c r="A528" t="s">
        <v>865</v>
      </c>
      <c r="B528">
        <v>8.9195559000000008E-2</v>
      </c>
    </row>
    <row r="529" spans="1:2" x14ac:dyDescent="0.2">
      <c r="A529" t="s">
        <v>866</v>
      </c>
      <c r="B529">
        <v>0.11933822000000001</v>
      </c>
    </row>
    <row r="530" spans="1:2" x14ac:dyDescent="0.2">
      <c r="A530" t="s">
        <v>867</v>
      </c>
      <c r="B530">
        <v>7.1231105000000003E-2</v>
      </c>
    </row>
    <row r="531" spans="1:2" x14ac:dyDescent="0.2">
      <c r="A531" t="s">
        <v>868</v>
      </c>
      <c r="B531">
        <v>0.11783306</v>
      </c>
    </row>
    <row r="532" spans="1:2" x14ac:dyDescent="0.2">
      <c r="A532" t="s">
        <v>869</v>
      </c>
      <c r="B532">
        <v>0.12104274999999999</v>
      </c>
    </row>
    <row r="533" spans="1:2" x14ac:dyDescent="0.2">
      <c r="A533" t="s">
        <v>870</v>
      </c>
      <c r="B533">
        <v>0.15212419000000002</v>
      </c>
    </row>
    <row r="534" spans="1:2" x14ac:dyDescent="0.2">
      <c r="A534" t="s">
        <v>871</v>
      </c>
      <c r="B534">
        <v>0.60968630000000001</v>
      </c>
    </row>
    <row r="535" spans="1:2" x14ac:dyDescent="0.2">
      <c r="A535" t="s">
        <v>872</v>
      </c>
      <c r="B535">
        <v>8.3715973999999999E-2</v>
      </c>
    </row>
    <row r="536" spans="1:2" x14ac:dyDescent="0.2">
      <c r="A536" t="s">
        <v>873</v>
      </c>
      <c r="B536">
        <v>0.13489622000000001</v>
      </c>
    </row>
    <row r="537" spans="1:2" x14ac:dyDescent="0.2">
      <c r="A537" t="s">
        <v>874</v>
      </c>
      <c r="B537">
        <v>8.5808559000000006E-2</v>
      </c>
    </row>
    <row r="538" spans="1:2" x14ac:dyDescent="0.2">
      <c r="A538" t="s">
        <v>875</v>
      </c>
      <c r="B538">
        <v>0.12329817000000001</v>
      </c>
    </row>
    <row r="539" spans="1:2" x14ac:dyDescent="0.2">
      <c r="A539" t="s">
        <v>876</v>
      </c>
      <c r="B539">
        <v>7.5871334999999998E-2</v>
      </c>
    </row>
    <row r="540" spans="1:2" x14ac:dyDescent="0.2">
      <c r="A540" t="s">
        <v>877</v>
      </c>
      <c r="B540">
        <v>8.9195559000000008E-2</v>
      </c>
    </row>
    <row r="541" spans="1:2" x14ac:dyDescent="0.2">
      <c r="A541" t="s">
        <v>878</v>
      </c>
      <c r="B541">
        <v>0.13749119999999998</v>
      </c>
    </row>
    <row r="542" spans="1:2" x14ac:dyDescent="0.2">
      <c r="A542" t="s">
        <v>881</v>
      </c>
      <c r="B542">
        <v>8.5808559000000006E-2</v>
      </c>
    </row>
    <row r="543" spans="1:2" x14ac:dyDescent="0.2">
      <c r="A543" t="s">
        <v>882</v>
      </c>
      <c r="B543">
        <v>0.12197864999999999</v>
      </c>
    </row>
    <row r="544" spans="1:2" x14ac:dyDescent="0.2">
      <c r="A544" t="s">
        <v>883</v>
      </c>
      <c r="B544">
        <v>0.12913449000000002</v>
      </c>
    </row>
    <row r="545" spans="1:2" x14ac:dyDescent="0.2">
      <c r="A545" t="s">
        <v>884</v>
      </c>
      <c r="B545">
        <v>0.16157637000000002</v>
      </c>
    </row>
    <row r="546" spans="1:2" x14ac:dyDescent="0.2">
      <c r="A546" t="s">
        <v>886</v>
      </c>
      <c r="B546">
        <v>0.13300507</v>
      </c>
    </row>
    <row r="547" spans="1:2" x14ac:dyDescent="0.2">
      <c r="A547" t="s">
        <v>887</v>
      </c>
      <c r="B547">
        <v>6.5547229999999998E-2</v>
      </c>
    </row>
    <row r="548" spans="1:2" x14ac:dyDescent="0.2">
      <c r="A548" t="s">
        <v>879</v>
      </c>
      <c r="B548">
        <v>0.31990953</v>
      </c>
    </row>
    <row r="549" spans="1:2" x14ac:dyDescent="0.2">
      <c r="A549" t="s">
        <v>880</v>
      </c>
      <c r="B549">
        <v>0.12349273000000001</v>
      </c>
    </row>
    <row r="550" spans="1:2" x14ac:dyDescent="0.2">
      <c r="A550" t="s">
        <v>885</v>
      </c>
      <c r="B550">
        <v>0.28709467999999999</v>
      </c>
    </row>
    <row r="551" spans="1:2" x14ac:dyDescent="0.2">
      <c r="A551" t="s">
        <v>888</v>
      </c>
      <c r="B551">
        <v>8.9974967000000003E-2</v>
      </c>
    </row>
    <row r="552" spans="1:2" x14ac:dyDescent="0.2">
      <c r="A552" t="s">
        <v>889</v>
      </c>
      <c r="B552">
        <v>0.14399777</v>
      </c>
    </row>
    <row r="553" spans="1:2" x14ac:dyDescent="0.2">
      <c r="A553" t="s">
        <v>890</v>
      </c>
      <c r="B553">
        <v>0.14399777</v>
      </c>
    </row>
    <row r="554" spans="1:2" x14ac:dyDescent="0.2">
      <c r="A554" t="s">
        <v>891</v>
      </c>
      <c r="B554">
        <v>0.14399777</v>
      </c>
    </row>
    <row r="555" spans="1:2" x14ac:dyDescent="0.2">
      <c r="A555" t="s">
        <v>892</v>
      </c>
      <c r="B555">
        <v>0.14399777</v>
      </c>
    </row>
    <row r="556" spans="1:2" x14ac:dyDescent="0.2">
      <c r="A556" t="s">
        <v>893</v>
      </c>
      <c r="B556">
        <v>0.14399777</v>
      </c>
    </row>
    <row r="557" spans="1:2" x14ac:dyDescent="0.2">
      <c r="A557" t="s">
        <v>894</v>
      </c>
      <c r="B557">
        <v>0.68526964000000001</v>
      </c>
    </row>
    <row r="558" spans="1:2" x14ac:dyDescent="0.2">
      <c r="A558" t="s">
        <v>895</v>
      </c>
      <c r="B558">
        <v>0.22353537000000001</v>
      </c>
    </row>
    <row r="559" spans="1:2" x14ac:dyDescent="0.2">
      <c r="A559" t="s">
        <v>896</v>
      </c>
      <c r="B559">
        <v>0.13319565999999999</v>
      </c>
    </row>
    <row r="560" spans="1:2" x14ac:dyDescent="0.2">
      <c r="A560" t="s">
        <v>897</v>
      </c>
      <c r="B560">
        <v>0.14362401</v>
      </c>
    </row>
    <row r="561" spans="1:2" x14ac:dyDescent="0.2">
      <c r="A561" t="s">
        <v>898</v>
      </c>
      <c r="B561">
        <v>0.17135205000000001</v>
      </c>
    </row>
    <row r="562" spans="1:2" x14ac:dyDescent="0.2">
      <c r="A562" t="s">
        <v>899</v>
      </c>
      <c r="B562">
        <v>0.20218840000000002</v>
      </c>
    </row>
    <row r="563" spans="1:2" x14ac:dyDescent="0.2">
      <c r="A563" t="s">
        <v>900</v>
      </c>
      <c r="B563">
        <v>8.7264039000000002E-2</v>
      </c>
    </row>
    <row r="564" spans="1:2" x14ac:dyDescent="0.2">
      <c r="A564" t="s">
        <v>901</v>
      </c>
      <c r="B564">
        <v>0.55402193</v>
      </c>
    </row>
    <row r="565" spans="1:2" x14ac:dyDescent="0.2">
      <c r="A565" t="s">
        <v>902</v>
      </c>
      <c r="B565">
        <v>0.41659976999999998</v>
      </c>
    </row>
    <row r="566" spans="1:2" x14ac:dyDescent="0.2">
      <c r="A566" t="s">
        <v>903</v>
      </c>
      <c r="B566">
        <v>1.4222154</v>
      </c>
    </row>
    <row r="567" spans="1:2" x14ac:dyDescent="0.2">
      <c r="A567" t="s">
        <v>904</v>
      </c>
      <c r="B567">
        <v>0.12285129999999998</v>
      </c>
    </row>
    <row r="568" spans="1:2" x14ac:dyDescent="0.2">
      <c r="A568" t="s">
        <v>905</v>
      </c>
      <c r="B568">
        <v>9.5040742999999997E-2</v>
      </c>
    </row>
    <row r="569" spans="1:2" x14ac:dyDescent="0.2">
      <c r="A569" t="s">
        <v>906</v>
      </c>
      <c r="B569">
        <v>0.12953155999999999</v>
      </c>
    </row>
    <row r="570" spans="1:2" x14ac:dyDescent="0.2">
      <c r="A570" t="s">
        <v>907</v>
      </c>
      <c r="B570">
        <v>0.14573944999999999</v>
      </c>
    </row>
    <row r="571" spans="1:2" x14ac:dyDescent="0.2">
      <c r="A571" t="s">
        <v>908</v>
      </c>
      <c r="B571">
        <v>0.26011065</v>
      </c>
    </row>
    <row r="572" spans="1:2" x14ac:dyDescent="0.2">
      <c r="A572" t="s">
        <v>909</v>
      </c>
      <c r="B572">
        <v>2.4575921999999997</v>
      </c>
    </row>
    <row r="573" spans="1:2" x14ac:dyDescent="0.2">
      <c r="A573" t="s">
        <v>910</v>
      </c>
      <c r="B573">
        <v>3.4002350000000003</v>
      </c>
    </row>
    <row r="574" spans="1:2" x14ac:dyDescent="0.2">
      <c r="A574" t="s">
        <v>911</v>
      </c>
      <c r="B574">
        <v>2.1345869999999998</v>
      </c>
    </row>
    <row r="575" spans="1:2" x14ac:dyDescent="0.2">
      <c r="A575" t="s">
        <v>912</v>
      </c>
      <c r="B575">
        <v>2.9574891999999999</v>
      </c>
    </row>
    <row r="576" spans="1:2" x14ac:dyDescent="0.2">
      <c r="A576" t="s">
        <v>913</v>
      </c>
      <c r="B576">
        <v>0.22153344</v>
      </c>
    </row>
    <row r="577" spans="1:2" x14ac:dyDescent="0.2">
      <c r="A577" t="s">
        <v>914</v>
      </c>
      <c r="B577">
        <v>0.33525176000000001</v>
      </c>
    </row>
    <row r="578" spans="1:2" x14ac:dyDescent="0.2">
      <c r="A578" t="s">
        <v>915</v>
      </c>
      <c r="B578">
        <v>0.27572801000000002</v>
      </c>
    </row>
    <row r="579" spans="1:2" x14ac:dyDescent="0.2">
      <c r="A579" t="s">
        <v>916</v>
      </c>
      <c r="B579">
        <v>0.22153344</v>
      </c>
    </row>
    <row r="580" spans="1:2" x14ac:dyDescent="0.2">
      <c r="A580" t="s">
        <v>917</v>
      </c>
      <c r="B580">
        <v>0.33525176000000001</v>
      </c>
    </row>
    <row r="581" spans="1:2" x14ac:dyDescent="0.2">
      <c r="A581" t="s">
        <v>918</v>
      </c>
      <c r="B581">
        <v>1.7114355000000001</v>
      </c>
    </row>
    <row r="582" spans="1:2" x14ac:dyDescent="0.2">
      <c r="A582" t="s">
        <v>919</v>
      </c>
      <c r="B582">
        <v>7.9182717E-2</v>
      </c>
    </row>
    <row r="583" spans="1:2" x14ac:dyDescent="0.2">
      <c r="A583" t="s">
        <v>920</v>
      </c>
      <c r="B583">
        <v>9.5238345000000002E-2</v>
      </c>
    </row>
    <row r="584" spans="1:2" x14ac:dyDescent="0.2">
      <c r="A584" t="s">
        <v>921</v>
      </c>
      <c r="B584">
        <v>9.5238345000000002E-2</v>
      </c>
    </row>
    <row r="585" spans="1:2" x14ac:dyDescent="0.2">
      <c r="A585" t="s">
        <v>922</v>
      </c>
      <c r="B585">
        <v>9.5238345000000002E-2</v>
      </c>
    </row>
    <row r="586" spans="1:2" x14ac:dyDescent="0.2">
      <c r="A586" t="s">
        <v>923</v>
      </c>
      <c r="B586">
        <v>9.5238345000000002E-2</v>
      </c>
    </row>
    <row r="587" spans="1:2" x14ac:dyDescent="0.2">
      <c r="A587" t="s">
        <v>924</v>
      </c>
      <c r="B587">
        <v>9.5238345000000002E-2</v>
      </c>
    </row>
    <row r="588" spans="1:2" x14ac:dyDescent="0.2">
      <c r="A588" t="s">
        <v>925</v>
      </c>
      <c r="B588">
        <v>0.12257334</v>
      </c>
    </row>
    <row r="589" spans="1:2" x14ac:dyDescent="0.2">
      <c r="A589" t="s">
        <v>926</v>
      </c>
      <c r="B589">
        <v>0.12435441000000001</v>
      </c>
    </row>
    <row r="590" spans="1:2" x14ac:dyDescent="0.2">
      <c r="A590" t="s">
        <v>927</v>
      </c>
      <c r="B590">
        <v>0.11371856999999999</v>
      </c>
    </row>
    <row r="591" spans="1:2" x14ac:dyDescent="0.2">
      <c r="A591" t="s">
        <v>928</v>
      </c>
      <c r="B591">
        <v>0.11816425999999999</v>
      </c>
    </row>
    <row r="592" spans="1:2" x14ac:dyDescent="0.2">
      <c r="A592" t="s">
        <v>929</v>
      </c>
      <c r="B592">
        <v>0.56890518000000001</v>
      </c>
    </row>
    <row r="593" spans="1:2" x14ac:dyDescent="0.2">
      <c r="A593" t="s">
        <v>930</v>
      </c>
      <c r="B593">
        <v>5.7886607999999999E-2</v>
      </c>
    </row>
    <row r="594" spans="1:2" x14ac:dyDescent="0.2">
      <c r="A594" t="s">
        <v>931</v>
      </c>
      <c r="B594">
        <v>5.7886607999999999E-2</v>
      </c>
    </row>
    <row r="595" spans="1:2" x14ac:dyDescent="0.2">
      <c r="A595" t="s">
        <v>932</v>
      </c>
      <c r="B595">
        <v>0.35191155000000002</v>
      </c>
    </row>
    <row r="596" spans="1:2" x14ac:dyDescent="0.2">
      <c r="A596" t="s">
        <v>933</v>
      </c>
      <c r="B596">
        <v>0.69508028999999993</v>
      </c>
    </row>
    <row r="597" spans="1:2" x14ac:dyDescent="0.2">
      <c r="A597" t="s">
        <v>934</v>
      </c>
      <c r="B597">
        <v>1.2603450999999999</v>
      </c>
    </row>
    <row r="598" spans="1:2" x14ac:dyDescent="0.2">
      <c r="A598" t="s">
        <v>935</v>
      </c>
      <c r="B598">
        <v>1.2603450999999999</v>
      </c>
    </row>
    <row r="599" spans="1:2" x14ac:dyDescent="0.2">
      <c r="A599" t="s">
        <v>936</v>
      </c>
      <c r="B599">
        <v>0.27847700000000003</v>
      </c>
    </row>
    <row r="600" spans="1:2" x14ac:dyDescent="0.2">
      <c r="A600" t="s">
        <v>937</v>
      </c>
      <c r="B600">
        <v>0.22371196000000002</v>
      </c>
    </row>
    <row r="601" spans="1:2" x14ac:dyDescent="0.2">
      <c r="A601" t="s">
        <v>938</v>
      </c>
      <c r="B601">
        <v>0.19796986</v>
      </c>
    </row>
    <row r="602" spans="1:2" x14ac:dyDescent="0.2">
      <c r="A602" t="s">
        <v>939</v>
      </c>
      <c r="B602">
        <v>0.6368602699999999</v>
      </c>
    </row>
    <row r="603" spans="1:2" x14ac:dyDescent="0.2">
      <c r="A603" t="s">
        <v>940</v>
      </c>
      <c r="B603">
        <v>0.2734337</v>
      </c>
    </row>
    <row r="604" spans="1:2" x14ac:dyDescent="0.2">
      <c r="A604" t="s">
        <v>941</v>
      </c>
      <c r="B604">
        <v>0.34300782999999996</v>
      </c>
    </row>
    <row r="605" spans="1:2" x14ac:dyDescent="0.2">
      <c r="A605" t="s">
        <v>942</v>
      </c>
      <c r="B605">
        <v>0.21219087</v>
      </c>
    </row>
    <row r="606" spans="1:2" x14ac:dyDescent="0.2">
      <c r="A606" t="s">
        <v>943</v>
      </c>
      <c r="B606">
        <v>0.2734337</v>
      </c>
    </row>
    <row r="607" spans="1:2" x14ac:dyDescent="0.2">
      <c r="A607" t="s">
        <v>944</v>
      </c>
      <c r="B607">
        <v>1.8946113</v>
      </c>
    </row>
    <row r="608" spans="1:2" x14ac:dyDescent="0.2">
      <c r="A608" t="s">
        <v>945</v>
      </c>
      <c r="B608">
        <v>0.38458307000000003</v>
      </c>
    </row>
    <row r="609" spans="1:2" x14ac:dyDescent="0.2">
      <c r="A609" t="s">
        <v>946</v>
      </c>
      <c r="B609">
        <v>2.4764319000000001</v>
      </c>
    </row>
    <row r="610" spans="1:2" x14ac:dyDescent="0.2">
      <c r="A610" t="s">
        <v>947</v>
      </c>
      <c r="B610">
        <v>0.97441412999999999</v>
      </c>
    </row>
    <row r="611" spans="1:2" x14ac:dyDescent="0.2">
      <c r="A611" t="s">
        <v>948</v>
      </c>
      <c r="B611">
        <v>1.3330472</v>
      </c>
    </row>
    <row r="612" spans="1:2" x14ac:dyDescent="0.2">
      <c r="A612" t="s">
        <v>949</v>
      </c>
      <c r="B612">
        <v>1.6202551999999999</v>
      </c>
    </row>
    <row r="613" spans="1:2" x14ac:dyDescent="0.2">
      <c r="A613" t="s">
        <v>950</v>
      </c>
      <c r="B613">
        <v>1.3330472</v>
      </c>
    </row>
    <row r="614" spans="1:2" x14ac:dyDescent="0.2">
      <c r="A614" t="s">
        <v>951</v>
      </c>
      <c r="B614">
        <v>0.81624389000000008</v>
      </c>
    </row>
    <row r="615" spans="1:2" x14ac:dyDescent="0.2">
      <c r="A615" t="s">
        <v>952</v>
      </c>
      <c r="B615">
        <v>0.80988572000000003</v>
      </c>
    </row>
    <row r="616" spans="1:2" x14ac:dyDescent="0.2">
      <c r="A616" t="s">
        <v>953</v>
      </c>
      <c r="B616">
        <v>0.10961682</v>
      </c>
    </row>
    <row r="617" spans="1:2" x14ac:dyDescent="0.2">
      <c r="A617" t="s">
        <v>954</v>
      </c>
      <c r="B617">
        <v>0.13067123999999999</v>
      </c>
    </row>
    <row r="618" spans="1:2" x14ac:dyDescent="0.2">
      <c r="A618" t="s">
        <v>955</v>
      </c>
      <c r="B618">
        <v>0.45048256999999997</v>
      </c>
    </row>
    <row r="619" spans="1:2" x14ac:dyDescent="0.2">
      <c r="A619" t="s">
        <v>956</v>
      </c>
      <c r="B619">
        <v>0.29449979999999998</v>
      </c>
    </row>
    <row r="620" spans="1:2" x14ac:dyDescent="0.2">
      <c r="A620" t="s">
        <v>3023</v>
      </c>
      <c r="B620">
        <v>0.37368327000000001</v>
      </c>
    </row>
    <row r="621" spans="1:2" x14ac:dyDescent="0.2">
      <c r="A621" t="s">
        <v>3024</v>
      </c>
      <c r="B621">
        <v>0.44813608000000005</v>
      </c>
    </row>
    <row r="622" spans="1:2" x14ac:dyDescent="0.2">
      <c r="A622" t="s">
        <v>957</v>
      </c>
      <c r="B622">
        <v>0.52095566000000004</v>
      </c>
    </row>
    <row r="623" spans="1:2" x14ac:dyDescent="0.2">
      <c r="A623" t="s">
        <v>958</v>
      </c>
      <c r="B623">
        <v>0.24762329999999999</v>
      </c>
    </row>
    <row r="624" spans="1:2" x14ac:dyDescent="0.2">
      <c r="A624" t="s">
        <v>959</v>
      </c>
      <c r="B624">
        <v>0.24762329999999999</v>
      </c>
    </row>
    <row r="625" spans="1:2" x14ac:dyDescent="0.2">
      <c r="A625" t="s">
        <v>960</v>
      </c>
      <c r="B625">
        <v>8.7264039000000002E-2</v>
      </c>
    </row>
    <row r="626" spans="1:2" x14ac:dyDescent="0.2">
      <c r="A626" t="s">
        <v>961</v>
      </c>
      <c r="B626">
        <v>8.5008789000000001E-2</v>
      </c>
    </row>
    <row r="627" spans="1:2" x14ac:dyDescent="0.2">
      <c r="A627" t="s">
        <v>962</v>
      </c>
      <c r="B627">
        <v>8.7264039000000002E-2</v>
      </c>
    </row>
    <row r="628" spans="1:2" x14ac:dyDescent="0.2">
      <c r="A628" t="s">
        <v>963</v>
      </c>
      <c r="B628">
        <v>8.5008789000000001E-2</v>
      </c>
    </row>
    <row r="629" spans="1:2" x14ac:dyDescent="0.2">
      <c r="A629" t="s">
        <v>964</v>
      </c>
      <c r="B629">
        <v>8.7264039000000002E-2</v>
      </c>
    </row>
    <row r="630" spans="1:2" x14ac:dyDescent="0.2">
      <c r="A630" t="s">
        <v>965</v>
      </c>
      <c r="B630">
        <v>0.13904081000000001</v>
      </c>
    </row>
    <row r="631" spans="1:2" x14ac:dyDescent="0.2">
      <c r="A631" t="s">
        <v>966</v>
      </c>
      <c r="B631">
        <v>8.7264039000000002E-2</v>
      </c>
    </row>
    <row r="632" spans="1:2" x14ac:dyDescent="0.2">
      <c r="A632" t="s">
        <v>967</v>
      </c>
      <c r="B632">
        <v>7.2919708E-2</v>
      </c>
    </row>
    <row r="633" spans="1:2" x14ac:dyDescent="0.2">
      <c r="A633" t="s">
        <v>968</v>
      </c>
      <c r="B633">
        <v>0.11880982999999999</v>
      </c>
    </row>
    <row r="634" spans="1:2" x14ac:dyDescent="0.2">
      <c r="A634" t="s">
        <v>969</v>
      </c>
      <c r="B634">
        <v>0.12207177999999999</v>
      </c>
    </row>
    <row r="635" spans="1:2" x14ac:dyDescent="0.2">
      <c r="A635" t="s">
        <v>970</v>
      </c>
      <c r="B635">
        <v>0.11250414</v>
      </c>
    </row>
    <row r="636" spans="1:2" x14ac:dyDescent="0.2">
      <c r="A636" t="s">
        <v>971</v>
      </c>
      <c r="B636">
        <v>0.38604896999999999</v>
      </c>
    </row>
    <row r="637" spans="1:2" x14ac:dyDescent="0.2">
      <c r="A637" t="s">
        <v>972</v>
      </c>
      <c r="B637">
        <v>2.0790148999999998</v>
      </c>
    </row>
    <row r="638" spans="1:2" x14ac:dyDescent="0.2">
      <c r="A638" t="s">
        <v>973</v>
      </c>
      <c r="B638">
        <v>0.23102720999999998</v>
      </c>
    </row>
    <row r="639" spans="1:2" x14ac:dyDescent="0.2">
      <c r="A639" t="s">
        <v>974</v>
      </c>
      <c r="B639">
        <v>0.10334471000000001</v>
      </c>
    </row>
    <row r="640" spans="1:2" x14ac:dyDescent="0.2">
      <c r="A640" t="s">
        <v>975</v>
      </c>
      <c r="B640">
        <v>0.47342813</v>
      </c>
    </row>
    <row r="641" spans="1:2" x14ac:dyDescent="0.2">
      <c r="A641" t="s">
        <v>976</v>
      </c>
      <c r="B641">
        <v>0.39972149000000001</v>
      </c>
    </row>
    <row r="642" spans="1:2" x14ac:dyDescent="0.2">
      <c r="A642" t="s">
        <v>977</v>
      </c>
      <c r="B642">
        <v>1.6268020999999999</v>
      </c>
    </row>
    <row r="643" spans="1:2" x14ac:dyDescent="0.2">
      <c r="A643" t="s">
        <v>978</v>
      </c>
      <c r="B643">
        <v>0.69559254000000004</v>
      </c>
    </row>
    <row r="644" spans="1:2" x14ac:dyDescent="0.2">
      <c r="A644" t="s">
        <v>979</v>
      </c>
      <c r="B644">
        <v>0.36573223999999999</v>
      </c>
    </row>
    <row r="645" spans="1:2" x14ac:dyDescent="0.2">
      <c r="A645" t="s">
        <v>980</v>
      </c>
      <c r="B645">
        <v>0.12703294000000001</v>
      </c>
    </row>
    <row r="646" spans="1:2" x14ac:dyDescent="0.2">
      <c r="A646" t="s">
        <v>981</v>
      </c>
      <c r="B646">
        <v>0.47342813</v>
      </c>
    </row>
    <row r="647" spans="1:2" x14ac:dyDescent="0.2">
      <c r="A647" t="s">
        <v>3034</v>
      </c>
      <c r="B647">
        <v>5.7329867999999999</v>
      </c>
    </row>
    <row r="648" spans="1:2" x14ac:dyDescent="0.2">
      <c r="A648" t="s">
        <v>982</v>
      </c>
      <c r="B648">
        <v>0.21878420000000001</v>
      </c>
    </row>
    <row r="649" spans="1:2" x14ac:dyDescent="0.2">
      <c r="A649" t="s">
        <v>983</v>
      </c>
      <c r="B649">
        <v>0.32808784999999996</v>
      </c>
    </row>
    <row r="650" spans="1:2" x14ac:dyDescent="0.2">
      <c r="A650" t="s">
        <v>984</v>
      </c>
      <c r="B650">
        <v>0.25412974999999999</v>
      </c>
    </row>
    <row r="651" spans="1:2" x14ac:dyDescent="0.2">
      <c r="A651" t="s">
        <v>985</v>
      </c>
      <c r="B651">
        <v>0.23964458</v>
      </c>
    </row>
    <row r="652" spans="1:2" x14ac:dyDescent="0.2">
      <c r="A652" t="s">
        <v>986</v>
      </c>
      <c r="B652">
        <v>0.18154402</v>
      </c>
    </row>
    <row r="653" spans="1:2" x14ac:dyDescent="0.2">
      <c r="A653" t="s">
        <v>987</v>
      </c>
      <c r="B653">
        <v>0.21271466</v>
      </c>
    </row>
    <row r="654" spans="1:2" x14ac:dyDescent="0.2">
      <c r="A654" t="s">
        <v>988</v>
      </c>
      <c r="B654">
        <v>0.25827337</v>
      </c>
    </row>
    <row r="655" spans="1:2" x14ac:dyDescent="0.2">
      <c r="A655" t="s">
        <v>989</v>
      </c>
      <c r="B655">
        <v>0.24524984999999996</v>
      </c>
    </row>
    <row r="656" spans="1:2" x14ac:dyDescent="0.2">
      <c r="A656" t="s">
        <v>990</v>
      </c>
      <c r="B656">
        <v>0.36366296000000004</v>
      </c>
    </row>
    <row r="657" spans="1:2" x14ac:dyDescent="0.2">
      <c r="A657" t="s">
        <v>991</v>
      </c>
      <c r="B657">
        <v>0.35049434000000002</v>
      </c>
    </row>
    <row r="658" spans="1:2" x14ac:dyDescent="0.2">
      <c r="A658" t="s">
        <v>992</v>
      </c>
      <c r="B658">
        <v>0.39197225000000002</v>
      </c>
    </row>
    <row r="659" spans="1:2" x14ac:dyDescent="0.2">
      <c r="A659" t="s">
        <v>993</v>
      </c>
      <c r="B659">
        <v>0.35488924999999999</v>
      </c>
    </row>
    <row r="660" spans="1:2" x14ac:dyDescent="0.2">
      <c r="A660" t="s">
        <v>994</v>
      </c>
      <c r="B660">
        <v>0.16817747</v>
      </c>
    </row>
    <row r="661" spans="1:2" x14ac:dyDescent="0.2">
      <c r="A661" t="s">
        <v>995</v>
      </c>
      <c r="B661">
        <v>0.17837583999999998</v>
      </c>
    </row>
    <row r="662" spans="1:2" x14ac:dyDescent="0.2">
      <c r="A662" t="s">
        <v>996</v>
      </c>
      <c r="B662">
        <v>0.17837583999999998</v>
      </c>
    </row>
    <row r="663" spans="1:2" x14ac:dyDescent="0.2">
      <c r="A663" t="s">
        <v>997</v>
      </c>
      <c r="B663">
        <v>0.17837583999999998</v>
      </c>
    </row>
    <row r="664" spans="1:2" x14ac:dyDescent="0.2">
      <c r="A664" t="s">
        <v>998</v>
      </c>
      <c r="B664">
        <v>0.24548501</v>
      </c>
    </row>
    <row r="665" spans="1:2" x14ac:dyDescent="0.2">
      <c r="A665" t="s">
        <v>999</v>
      </c>
      <c r="B665">
        <v>0.25568339000000001</v>
      </c>
    </row>
    <row r="666" spans="1:2" x14ac:dyDescent="0.2">
      <c r="A666" t="s">
        <v>1000</v>
      </c>
      <c r="B666">
        <v>0.17837583999999998</v>
      </c>
    </row>
    <row r="667" spans="1:2" x14ac:dyDescent="0.2">
      <c r="A667" t="s">
        <v>1001</v>
      </c>
      <c r="B667">
        <v>0.16420436999999999</v>
      </c>
    </row>
    <row r="668" spans="1:2" x14ac:dyDescent="0.2">
      <c r="A668" t="s">
        <v>1002</v>
      </c>
      <c r="B668">
        <v>0.68526964000000001</v>
      </c>
    </row>
    <row r="669" spans="1:2" x14ac:dyDescent="0.2">
      <c r="A669" t="s">
        <v>1003</v>
      </c>
      <c r="B669">
        <v>0.22331805999999998</v>
      </c>
    </row>
    <row r="670" spans="1:2" x14ac:dyDescent="0.2">
      <c r="A670" t="s">
        <v>1004</v>
      </c>
      <c r="B670">
        <v>0.52417040999999998</v>
      </c>
    </row>
    <row r="671" spans="1:2" x14ac:dyDescent="0.2">
      <c r="A671" t="s">
        <v>1005</v>
      </c>
      <c r="B671">
        <v>0.21722712</v>
      </c>
    </row>
    <row r="672" spans="1:2" x14ac:dyDescent="0.2">
      <c r="A672" t="s">
        <v>1006</v>
      </c>
      <c r="B672">
        <v>0.21722712</v>
      </c>
    </row>
    <row r="673" spans="1:2" x14ac:dyDescent="0.2">
      <c r="A673" t="s">
        <v>1007</v>
      </c>
      <c r="B673">
        <v>0.68903517999999997</v>
      </c>
    </row>
    <row r="674" spans="1:2" x14ac:dyDescent="0.2">
      <c r="A674" t="s">
        <v>1008</v>
      </c>
      <c r="B674">
        <v>0.52232809999999996</v>
      </c>
    </row>
    <row r="675" spans="1:2" x14ac:dyDescent="0.2">
      <c r="A675" t="s">
        <v>1009</v>
      </c>
      <c r="B675">
        <v>0.38441005</v>
      </c>
    </row>
    <row r="676" spans="1:2" x14ac:dyDescent="0.2">
      <c r="A676" t="s">
        <v>1010</v>
      </c>
      <c r="B676">
        <v>0.46749478</v>
      </c>
    </row>
    <row r="677" spans="1:2" x14ac:dyDescent="0.2">
      <c r="A677" t="s">
        <v>1011</v>
      </c>
      <c r="B677">
        <v>0.53523488000000008</v>
      </c>
    </row>
    <row r="678" spans="1:2" x14ac:dyDescent="0.2">
      <c r="A678" t="s">
        <v>1012</v>
      </c>
      <c r="B678">
        <v>0.28304482000000003</v>
      </c>
    </row>
    <row r="679" spans="1:2" x14ac:dyDescent="0.2">
      <c r="A679" t="s">
        <v>1013</v>
      </c>
      <c r="B679">
        <v>0.53523488000000008</v>
      </c>
    </row>
    <row r="680" spans="1:2" x14ac:dyDescent="0.2">
      <c r="A680" t="s">
        <v>1014</v>
      </c>
      <c r="B680">
        <v>0.53523488000000008</v>
      </c>
    </row>
    <row r="681" spans="1:2" x14ac:dyDescent="0.2">
      <c r="A681" t="s">
        <v>1015</v>
      </c>
      <c r="B681">
        <v>0.58876971999999994</v>
      </c>
    </row>
    <row r="682" spans="1:2" x14ac:dyDescent="0.2">
      <c r="A682" t="s">
        <v>1016</v>
      </c>
      <c r="B682">
        <v>0.21722712</v>
      </c>
    </row>
    <row r="683" spans="1:2" x14ac:dyDescent="0.2">
      <c r="A683" t="s">
        <v>1017</v>
      </c>
      <c r="B683">
        <v>0.37508393000000001</v>
      </c>
    </row>
    <row r="684" spans="1:2" x14ac:dyDescent="0.2">
      <c r="A684" t="s">
        <v>1018</v>
      </c>
      <c r="B684">
        <v>0.24036544000000001</v>
      </c>
    </row>
    <row r="685" spans="1:2" x14ac:dyDescent="0.2">
      <c r="A685" t="s">
        <v>1019</v>
      </c>
      <c r="B685">
        <v>0.22724067000000001</v>
      </c>
    </row>
    <row r="686" spans="1:2" x14ac:dyDescent="0.2">
      <c r="A686" t="s">
        <v>1020</v>
      </c>
      <c r="B686">
        <v>0.22724067000000001</v>
      </c>
    </row>
    <row r="687" spans="1:2" x14ac:dyDescent="0.2">
      <c r="A687" t="s">
        <v>1021</v>
      </c>
      <c r="B687">
        <v>0.12411723999999999</v>
      </c>
    </row>
    <row r="688" spans="1:2" x14ac:dyDescent="0.2">
      <c r="A688" t="s">
        <v>1022</v>
      </c>
      <c r="B688">
        <v>8.2312670000000004E-2</v>
      </c>
    </row>
    <row r="689" spans="1:2" x14ac:dyDescent="0.2">
      <c r="A689" t="s">
        <v>1023</v>
      </c>
      <c r="B689">
        <v>1.1441269999999999</v>
      </c>
    </row>
    <row r="690" spans="1:2" x14ac:dyDescent="0.2">
      <c r="A690" t="s">
        <v>1024</v>
      </c>
      <c r="B690">
        <v>0.79126515000000008</v>
      </c>
    </row>
    <row r="691" spans="1:2" x14ac:dyDescent="0.2">
      <c r="A691" t="s">
        <v>1025</v>
      </c>
      <c r="B691">
        <v>0.79126515000000008</v>
      </c>
    </row>
    <row r="692" spans="1:2" x14ac:dyDescent="0.2">
      <c r="A692" t="s">
        <v>1026</v>
      </c>
      <c r="B692">
        <v>1.1853049</v>
      </c>
    </row>
    <row r="693" spans="1:2" x14ac:dyDescent="0.2">
      <c r="A693" t="s">
        <v>1027</v>
      </c>
      <c r="B693">
        <v>0.26994747000000002</v>
      </c>
    </row>
    <row r="694" spans="1:2" x14ac:dyDescent="0.2">
      <c r="A694" t="s">
        <v>1028</v>
      </c>
      <c r="B694">
        <v>0.53992326000000002</v>
      </c>
    </row>
    <row r="695" spans="1:2" x14ac:dyDescent="0.2">
      <c r="A695" t="s">
        <v>1029</v>
      </c>
      <c r="B695">
        <v>0.53992326000000002</v>
      </c>
    </row>
    <row r="696" spans="1:2" x14ac:dyDescent="0.2">
      <c r="A696" t="s">
        <v>1030</v>
      </c>
      <c r="B696">
        <v>0.34644325999999998</v>
      </c>
    </row>
    <row r="697" spans="1:2" x14ac:dyDescent="0.2">
      <c r="A697" t="s">
        <v>1031</v>
      </c>
      <c r="B697">
        <v>0.21607567999999999</v>
      </c>
    </row>
    <row r="698" spans="1:2" x14ac:dyDescent="0.2">
      <c r="A698" t="s">
        <v>1032</v>
      </c>
      <c r="B698">
        <v>0.21607567999999999</v>
      </c>
    </row>
    <row r="699" spans="1:2" x14ac:dyDescent="0.2">
      <c r="A699" t="s">
        <v>1033</v>
      </c>
      <c r="B699">
        <v>0.51956415</v>
      </c>
    </row>
    <row r="700" spans="1:2" x14ac:dyDescent="0.2">
      <c r="A700" t="s">
        <v>1034</v>
      </c>
      <c r="B700">
        <v>0.52002051999999999</v>
      </c>
    </row>
    <row r="701" spans="1:2" x14ac:dyDescent="0.2">
      <c r="A701" t="s">
        <v>1035</v>
      </c>
      <c r="B701">
        <v>0.52002051999999999</v>
      </c>
    </row>
    <row r="702" spans="1:2" x14ac:dyDescent="0.2">
      <c r="A702" t="s">
        <v>1036</v>
      </c>
      <c r="B702">
        <v>9.5741886999999998E-2</v>
      </c>
    </row>
    <row r="703" spans="1:2" x14ac:dyDescent="0.2">
      <c r="A703" t="s">
        <v>1037</v>
      </c>
      <c r="B703">
        <v>1.0165275999999999</v>
      </c>
    </row>
    <row r="704" spans="1:2" x14ac:dyDescent="0.2">
      <c r="A704" t="s">
        <v>1038</v>
      </c>
      <c r="B704">
        <v>1.1756396</v>
      </c>
    </row>
    <row r="705" spans="1:2" x14ac:dyDescent="0.2">
      <c r="A705" t="s">
        <v>1039</v>
      </c>
      <c r="B705">
        <v>1.1756396</v>
      </c>
    </row>
    <row r="706" spans="1:2" x14ac:dyDescent="0.2">
      <c r="A706" t="s">
        <v>1040</v>
      </c>
      <c r="B706">
        <v>0.44301446999999999</v>
      </c>
    </row>
    <row r="707" spans="1:2" x14ac:dyDescent="0.2">
      <c r="A707" t="s">
        <v>1041</v>
      </c>
      <c r="B707">
        <v>0.44301446999999999</v>
      </c>
    </row>
    <row r="708" spans="1:2" x14ac:dyDescent="0.2">
      <c r="A708" t="s">
        <v>1042</v>
      </c>
      <c r="B708">
        <v>0.44301446999999999</v>
      </c>
    </row>
    <row r="709" spans="1:2" x14ac:dyDescent="0.2">
      <c r="A709" t="s">
        <v>1043</v>
      </c>
      <c r="B709">
        <v>0.22339628</v>
      </c>
    </row>
    <row r="710" spans="1:2" x14ac:dyDescent="0.2">
      <c r="A710" t="s">
        <v>1044</v>
      </c>
      <c r="B710">
        <v>0.87412361000000005</v>
      </c>
    </row>
    <row r="711" spans="1:2" x14ac:dyDescent="0.2">
      <c r="A711" t="s">
        <v>1045</v>
      </c>
      <c r="B711">
        <v>1.4235719999999998</v>
      </c>
    </row>
    <row r="712" spans="1:2" x14ac:dyDescent="0.2">
      <c r="A712" t="s">
        <v>1046</v>
      </c>
      <c r="B712">
        <v>1.4235719999999998</v>
      </c>
    </row>
    <row r="713" spans="1:2" x14ac:dyDescent="0.2">
      <c r="A713" t="s">
        <v>1047</v>
      </c>
      <c r="B713">
        <v>1.4235719999999998</v>
      </c>
    </row>
    <row r="714" spans="1:2" x14ac:dyDescent="0.2">
      <c r="A714" t="s">
        <v>1048</v>
      </c>
      <c r="B714">
        <v>0.34632423999999995</v>
      </c>
    </row>
    <row r="715" spans="1:2" x14ac:dyDescent="0.2">
      <c r="A715" t="s">
        <v>1049</v>
      </c>
      <c r="B715">
        <v>1.8946113</v>
      </c>
    </row>
    <row r="716" spans="1:2" x14ac:dyDescent="0.2">
      <c r="A716" t="s">
        <v>1050</v>
      </c>
      <c r="B716">
        <v>0.99120239999999993</v>
      </c>
    </row>
    <row r="717" spans="1:2" x14ac:dyDescent="0.2">
      <c r="A717" t="s">
        <v>1051</v>
      </c>
      <c r="B717">
        <v>0.87893452999999999</v>
      </c>
    </row>
    <row r="718" spans="1:2" x14ac:dyDescent="0.2">
      <c r="A718" t="s">
        <v>1052</v>
      </c>
      <c r="B718">
        <v>0.12220646</v>
      </c>
    </row>
    <row r="719" spans="1:2" x14ac:dyDescent="0.2">
      <c r="A719" t="s">
        <v>1053</v>
      </c>
      <c r="B719">
        <v>0.12220646</v>
      </c>
    </row>
    <row r="720" spans="1:2" x14ac:dyDescent="0.2">
      <c r="A720" t="s">
        <v>1054</v>
      </c>
      <c r="B720">
        <v>0.10322903</v>
      </c>
    </row>
    <row r="721" spans="1:2" x14ac:dyDescent="0.2">
      <c r="A721" t="s">
        <v>1055</v>
      </c>
      <c r="B721">
        <v>0.12458468</v>
      </c>
    </row>
    <row r="722" spans="1:2" x14ac:dyDescent="0.2">
      <c r="A722" t="s">
        <v>1056</v>
      </c>
      <c r="B722">
        <v>0.22353537000000001</v>
      </c>
    </row>
    <row r="723" spans="1:2" x14ac:dyDescent="0.2">
      <c r="A723" t="s">
        <v>1057</v>
      </c>
      <c r="B723">
        <v>0.22353537000000001</v>
      </c>
    </row>
    <row r="724" spans="1:2" x14ac:dyDescent="0.2">
      <c r="A724" t="s">
        <v>1058</v>
      </c>
      <c r="B724">
        <v>0.22353537000000001</v>
      </c>
    </row>
    <row r="725" spans="1:2" x14ac:dyDescent="0.2">
      <c r="A725" t="s">
        <v>1059</v>
      </c>
      <c r="B725">
        <v>0.17393971</v>
      </c>
    </row>
    <row r="726" spans="1:2" x14ac:dyDescent="0.2">
      <c r="A726" t="s">
        <v>1060</v>
      </c>
      <c r="B726">
        <v>0.17393971</v>
      </c>
    </row>
    <row r="727" spans="1:2" x14ac:dyDescent="0.2">
      <c r="A727" t="s">
        <v>1061</v>
      </c>
      <c r="B727">
        <v>0.17393971</v>
      </c>
    </row>
    <row r="728" spans="1:2" x14ac:dyDescent="0.2">
      <c r="A728" t="s">
        <v>1062</v>
      </c>
      <c r="B728">
        <v>0.10516976</v>
      </c>
    </row>
    <row r="729" spans="1:2" x14ac:dyDescent="0.2">
      <c r="A729" t="s">
        <v>1063</v>
      </c>
      <c r="B729">
        <v>0.89010236999999992</v>
      </c>
    </row>
    <row r="730" spans="1:2" x14ac:dyDescent="0.2">
      <c r="A730" t="s">
        <v>1064</v>
      </c>
      <c r="B730">
        <v>0.89010236999999992</v>
      </c>
    </row>
    <row r="731" spans="1:2" x14ac:dyDescent="0.2">
      <c r="A731" t="s">
        <v>1065</v>
      </c>
      <c r="B731">
        <v>0.88880028</v>
      </c>
    </row>
    <row r="732" spans="1:2" x14ac:dyDescent="0.2">
      <c r="A732" t="s">
        <v>1066</v>
      </c>
      <c r="B732">
        <v>0.86246722999999992</v>
      </c>
    </row>
    <row r="733" spans="1:2" x14ac:dyDescent="0.2">
      <c r="A733" t="s">
        <v>1067</v>
      </c>
      <c r="B733">
        <v>0.87893452999999999</v>
      </c>
    </row>
    <row r="734" spans="1:2" x14ac:dyDescent="0.2">
      <c r="A734" t="s">
        <v>1068</v>
      </c>
      <c r="B734">
        <v>1.1951890999999999</v>
      </c>
    </row>
    <row r="735" spans="1:2" x14ac:dyDescent="0.2">
      <c r="A735" t="s">
        <v>1069</v>
      </c>
      <c r="B735">
        <v>1.1771281</v>
      </c>
    </row>
    <row r="736" spans="1:2" x14ac:dyDescent="0.2">
      <c r="A736" t="s">
        <v>1070</v>
      </c>
      <c r="B736">
        <v>0.70945169999999991</v>
      </c>
    </row>
    <row r="737" spans="1:2" x14ac:dyDescent="0.2">
      <c r="A737" t="s">
        <v>1071</v>
      </c>
      <c r="B737">
        <v>0.70945169999999991</v>
      </c>
    </row>
    <row r="738" spans="1:2" x14ac:dyDescent="0.2">
      <c r="A738" t="s">
        <v>1072</v>
      </c>
      <c r="B738">
        <v>0.97081587000000003</v>
      </c>
    </row>
    <row r="739" spans="1:2" x14ac:dyDescent="0.2">
      <c r="A739" t="s">
        <v>1073</v>
      </c>
      <c r="B739">
        <v>0.71621382999999994</v>
      </c>
    </row>
    <row r="740" spans="1:2" x14ac:dyDescent="0.2">
      <c r="A740" t="s">
        <v>1074</v>
      </c>
      <c r="B740">
        <v>1.2435498999999999</v>
      </c>
    </row>
    <row r="741" spans="1:2" x14ac:dyDescent="0.2">
      <c r="A741" t="s">
        <v>1075</v>
      </c>
      <c r="B741">
        <v>1.5471585000000001</v>
      </c>
    </row>
    <row r="742" spans="1:2" x14ac:dyDescent="0.2">
      <c r="A742" t="s">
        <v>1076</v>
      </c>
      <c r="B742">
        <v>1.2435498999999999</v>
      </c>
    </row>
    <row r="743" spans="1:2" x14ac:dyDescent="0.2">
      <c r="A743" t="s">
        <v>1077</v>
      </c>
      <c r="B743">
        <v>1.9024818999999999</v>
      </c>
    </row>
    <row r="744" spans="1:2" x14ac:dyDescent="0.2">
      <c r="A744" t="s">
        <v>1078</v>
      </c>
      <c r="B744">
        <v>1.5716205000000001</v>
      </c>
    </row>
    <row r="745" spans="1:2" x14ac:dyDescent="0.2">
      <c r="A745" t="s">
        <v>1079</v>
      </c>
      <c r="B745">
        <v>1.3247169999999999</v>
      </c>
    </row>
    <row r="746" spans="1:2" x14ac:dyDescent="0.2">
      <c r="A746" t="s">
        <v>1080</v>
      </c>
      <c r="B746">
        <v>0.41065923000000004</v>
      </c>
    </row>
    <row r="747" spans="1:2" x14ac:dyDescent="0.2">
      <c r="A747" t="s">
        <v>1081</v>
      </c>
      <c r="B747">
        <v>1.2052509</v>
      </c>
    </row>
    <row r="748" spans="1:2" x14ac:dyDescent="0.2">
      <c r="A748" t="s">
        <v>1082</v>
      </c>
      <c r="B748" t="s">
        <v>605</v>
      </c>
    </row>
    <row r="749" spans="1:2" x14ac:dyDescent="0.2">
      <c r="A749" t="s">
        <v>1083</v>
      </c>
      <c r="B749" t="s">
        <v>605</v>
      </c>
    </row>
    <row r="750" spans="1:2" x14ac:dyDescent="0.2">
      <c r="A750" t="s">
        <v>1084</v>
      </c>
      <c r="B750">
        <v>0.11734931999999999</v>
      </c>
    </row>
    <row r="751" spans="1:2" x14ac:dyDescent="0.2">
      <c r="A751" t="s">
        <v>1085</v>
      </c>
      <c r="B751">
        <v>0.11980418000000001</v>
      </c>
    </row>
    <row r="752" spans="1:2" x14ac:dyDescent="0.2">
      <c r="A752" t="s">
        <v>1086</v>
      </c>
      <c r="B752" t="s">
        <v>605</v>
      </c>
    </row>
    <row r="753" spans="1:2" x14ac:dyDescent="0.2">
      <c r="A753" t="s">
        <v>1087</v>
      </c>
      <c r="B753" t="s">
        <v>605</v>
      </c>
    </row>
    <row r="754" spans="1:2" x14ac:dyDescent="0.2">
      <c r="A754" t="s">
        <v>1088</v>
      </c>
      <c r="B754" t="s">
        <v>605</v>
      </c>
    </row>
    <row r="755" spans="1:2" x14ac:dyDescent="0.2">
      <c r="A755" t="s">
        <v>1089</v>
      </c>
      <c r="B755" t="s">
        <v>605</v>
      </c>
    </row>
    <row r="756" spans="1:2" x14ac:dyDescent="0.2">
      <c r="A756" t="s">
        <v>1090</v>
      </c>
      <c r="B756" t="s">
        <v>605</v>
      </c>
    </row>
    <row r="757" spans="1:2" x14ac:dyDescent="0.2">
      <c r="A757" t="s">
        <v>1091</v>
      </c>
      <c r="B757" t="s">
        <v>605</v>
      </c>
    </row>
    <row r="758" spans="1:2" x14ac:dyDescent="0.2">
      <c r="A758" t="s">
        <v>1092</v>
      </c>
      <c r="B758" t="s">
        <v>605</v>
      </c>
    </row>
    <row r="759" spans="1:2" x14ac:dyDescent="0.2">
      <c r="A759" t="s">
        <v>1093</v>
      </c>
      <c r="B759" t="s">
        <v>605</v>
      </c>
    </row>
    <row r="760" spans="1:2" x14ac:dyDescent="0.2">
      <c r="A760" t="s">
        <v>1094</v>
      </c>
      <c r="B760" t="s">
        <v>605</v>
      </c>
    </row>
    <row r="761" spans="1:2" x14ac:dyDescent="0.2">
      <c r="A761" t="s">
        <v>1095</v>
      </c>
      <c r="B761" t="s">
        <v>605</v>
      </c>
    </row>
    <row r="762" spans="1:2" x14ac:dyDescent="0.2">
      <c r="A762" t="s">
        <v>1096</v>
      </c>
      <c r="B762" t="s">
        <v>605</v>
      </c>
    </row>
    <row r="763" spans="1:2" x14ac:dyDescent="0.2">
      <c r="A763" t="s">
        <v>1097</v>
      </c>
      <c r="B763" t="s">
        <v>605</v>
      </c>
    </row>
    <row r="764" spans="1:2" x14ac:dyDescent="0.2">
      <c r="A764" t="s">
        <v>1098</v>
      </c>
      <c r="B764" t="s">
        <v>605</v>
      </c>
    </row>
    <row r="765" spans="1:2" x14ac:dyDescent="0.2">
      <c r="A765" t="s">
        <v>1099</v>
      </c>
      <c r="B765" t="s">
        <v>605</v>
      </c>
    </row>
    <row r="766" spans="1:2" x14ac:dyDescent="0.2">
      <c r="A766" t="s">
        <v>1100</v>
      </c>
      <c r="B766" t="s">
        <v>605</v>
      </c>
    </row>
    <row r="767" spans="1:2" x14ac:dyDescent="0.2">
      <c r="A767" t="s">
        <v>1101</v>
      </c>
      <c r="B767" t="s">
        <v>605</v>
      </c>
    </row>
    <row r="768" spans="1:2" x14ac:dyDescent="0.2">
      <c r="A768" t="s">
        <v>1102</v>
      </c>
      <c r="B768" t="s">
        <v>605</v>
      </c>
    </row>
    <row r="769" spans="1:2" x14ac:dyDescent="0.2">
      <c r="A769" t="s">
        <v>1103</v>
      </c>
      <c r="B769" t="s">
        <v>605</v>
      </c>
    </row>
    <row r="770" spans="1:2" x14ac:dyDescent="0.2">
      <c r="A770" t="s">
        <v>1104</v>
      </c>
      <c r="B770" t="s">
        <v>605</v>
      </c>
    </row>
    <row r="771" spans="1:2" x14ac:dyDescent="0.2">
      <c r="A771" t="s">
        <v>1105</v>
      </c>
      <c r="B771" t="s">
        <v>605</v>
      </c>
    </row>
    <row r="772" spans="1:2" x14ac:dyDescent="0.2">
      <c r="A772" t="s">
        <v>1106</v>
      </c>
      <c r="B772" t="s">
        <v>605</v>
      </c>
    </row>
    <row r="773" spans="1:2" x14ac:dyDescent="0.2">
      <c r="A773" t="s">
        <v>1107</v>
      </c>
      <c r="B773" t="s">
        <v>605</v>
      </c>
    </row>
    <row r="774" spans="1:2" x14ac:dyDescent="0.2">
      <c r="A774" t="s">
        <v>1108</v>
      </c>
      <c r="B774" t="s">
        <v>605</v>
      </c>
    </row>
    <row r="775" spans="1:2" x14ac:dyDescent="0.2">
      <c r="A775" t="s">
        <v>1109</v>
      </c>
      <c r="B775" t="s">
        <v>605</v>
      </c>
    </row>
    <row r="776" spans="1:2" x14ac:dyDescent="0.2">
      <c r="A776" t="s">
        <v>1110</v>
      </c>
      <c r="B776" t="s">
        <v>605</v>
      </c>
    </row>
    <row r="777" spans="1:2" x14ac:dyDescent="0.2">
      <c r="A777" t="s">
        <v>1111</v>
      </c>
      <c r="B777" t="s">
        <v>605</v>
      </c>
    </row>
    <row r="778" spans="1:2" x14ac:dyDescent="0.2">
      <c r="A778" t="s">
        <v>1112</v>
      </c>
      <c r="B778" t="s">
        <v>605</v>
      </c>
    </row>
    <row r="779" spans="1:2" x14ac:dyDescent="0.2">
      <c r="A779" t="s">
        <v>1113</v>
      </c>
      <c r="B779" t="s">
        <v>605</v>
      </c>
    </row>
    <row r="780" spans="1:2" x14ac:dyDescent="0.2">
      <c r="A780" t="s">
        <v>1114</v>
      </c>
      <c r="B780" t="s">
        <v>605</v>
      </c>
    </row>
    <row r="781" spans="1:2" x14ac:dyDescent="0.2">
      <c r="A781" t="s">
        <v>1115</v>
      </c>
      <c r="B781" t="s">
        <v>605</v>
      </c>
    </row>
    <row r="782" spans="1:2" x14ac:dyDescent="0.2">
      <c r="A782" t="s">
        <v>1116</v>
      </c>
      <c r="B782" t="s">
        <v>605</v>
      </c>
    </row>
    <row r="783" spans="1:2" x14ac:dyDescent="0.2">
      <c r="A783" t="s">
        <v>1117</v>
      </c>
      <c r="B783" t="s">
        <v>605</v>
      </c>
    </row>
    <row r="784" spans="1:2" x14ac:dyDescent="0.2">
      <c r="A784" t="s">
        <v>1118</v>
      </c>
      <c r="B784" t="s">
        <v>605</v>
      </c>
    </row>
    <row r="785" spans="1:2" x14ac:dyDescent="0.2">
      <c r="A785" t="s">
        <v>1119</v>
      </c>
      <c r="B785" t="s">
        <v>605</v>
      </c>
    </row>
    <row r="786" spans="1:2" x14ac:dyDescent="0.2">
      <c r="A786" t="s">
        <v>1120</v>
      </c>
      <c r="B786" t="s">
        <v>605</v>
      </c>
    </row>
    <row r="787" spans="1:2" x14ac:dyDescent="0.2">
      <c r="A787" t="s">
        <v>1121</v>
      </c>
      <c r="B787" t="s">
        <v>605</v>
      </c>
    </row>
    <row r="788" spans="1:2" x14ac:dyDescent="0.2">
      <c r="A788" t="s">
        <v>1122</v>
      </c>
      <c r="B788" t="s">
        <v>605</v>
      </c>
    </row>
    <row r="789" spans="1:2" x14ac:dyDescent="0.2">
      <c r="A789" t="s">
        <v>1125</v>
      </c>
      <c r="B789" t="s">
        <v>605</v>
      </c>
    </row>
    <row r="790" spans="1:2" x14ac:dyDescent="0.2">
      <c r="A790" t="s">
        <v>1123</v>
      </c>
      <c r="B790" t="s">
        <v>605</v>
      </c>
    </row>
    <row r="791" spans="1:2" x14ac:dyDescent="0.2">
      <c r="A791" t="s">
        <v>1124</v>
      </c>
      <c r="B791" t="s">
        <v>605</v>
      </c>
    </row>
    <row r="792" spans="1:2" x14ac:dyDescent="0.2">
      <c r="A792" t="s">
        <v>1126</v>
      </c>
      <c r="B792" t="s">
        <v>605</v>
      </c>
    </row>
    <row r="793" spans="1:2" x14ac:dyDescent="0.2">
      <c r="A793" t="s">
        <v>1127</v>
      </c>
      <c r="B793" t="s">
        <v>605</v>
      </c>
    </row>
    <row r="794" spans="1:2" x14ac:dyDescent="0.2">
      <c r="A794" t="s">
        <v>1128</v>
      </c>
      <c r="B794" t="s">
        <v>605</v>
      </c>
    </row>
    <row r="795" spans="1:2" x14ac:dyDescent="0.2">
      <c r="A795" t="s">
        <v>1129</v>
      </c>
      <c r="B795" t="s">
        <v>605</v>
      </c>
    </row>
    <row r="796" spans="1:2" x14ac:dyDescent="0.2">
      <c r="A796" t="s">
        <v>1130</v>
      </c>
      <c r="B796" t="s">
        <v>605</v>
      </c>
    </row>
    <row r="797" spans="1:2" x14ac:dyDescent="0.2">
      <c r="A797" t="s">
        <v>1131</v>
      </c>
      <c r="B797" t="s">
        <v>605</v>
      </c>
    </row>
    <row r="798" spans="1:2" x14ac:dyDescent="0.2">
      <c r="A798" t="s">
        <v>1132</v>
      </c>
      <c r="B798" t="s">
        <v>605</v>
      </c>
    </row>
    <row r="799" spans="1:2" x14ac:dyDescent="0.2">
      <c r="A799" t="s">
        <v>1133</v>
      </c>
      <c r="B799" t="s">
        <v>605</v>
      </c>
    </row>
    <row r="800" spans="1:2" x14ac:dyDescent="0.2">
      <c r="A800" t="s">
        <v>1134</v>
      </c>
      <c r="B800" t="s">
        <v>605</v>
      </c>
    </row>
    <row r="801" spans="1:2" x14ac:dyDescent="0.2">
      <c r="A801" t="s">
        <v>1135</v>
      </c>
      <c r="B801" t="s">
        <v>605</v>
      </c>
    </row>
    <row r="802" spans="1:2" x14ac:dyDescent="0.2">
      <c r="A802" t="s">
        <v>1136</v>
      </c>
      <c r="B802" t="s">
        <v>605</v>
      </c>
    </row>
    <row r="803" spans="1:2" x14ac:dyDescent="0.2">
      <c r="A803" t="s">
        <v>1137</v>
      </c>
      <c r="B803" t="s">
        <v>605</v>
      </c>
    </row>
    <row r="804" spans="1:2" x14ac:dyDescent="0.2">
      <c r="A804" t="s">
        <v>1138</v>
      </c>
      <c r="B804" t="s">
        <v>605</v>
      </c>
    </row>
    <row r="805" spans="1:2" x14ac:dyDescent="0.2">
      <c r="A805" t="s">
        <v>1139</v>
      </c>
      <c r="B805" t="s">
        <v>605</v>
      </c>
    </row>
    <row r="806" spans="1:2" x14ac:dyDescent="0.2">
      <c r="A806" t="s">
        <v>1140</v>
      </c>
      <c r="B806" t="s">
        <v>605</v>
      </c>
    </row>
    <row r="807" spans="1:2" x14ac:dyDescent="0.2">
      <c r="A807" t="s">
        <v>1141</v>
      </c>
      <c r="B807" t="s">
        <v>605</v>
      </c>
    </row>
    <row r="808" spans="1:2" x14ac:dyDescent="0.2">
      <c r="A808" t="s">
        <v>1142</v>
      </c>
      <c r="B808" t="s">
        <v>605</v>
      </c>
    </row>
    <row r="809" spans="1:2" x14ac:dyDescent="0.2">
      <c r="A809" t="s">
        <v>1143</v>
      </c>
      <c r="B809" t="s">
        <v>605</v>
      </c>
    </row>
    <row r="810" spans="1:2" x14ac:dyDescent="0.2">
      <c r="A810" t="s">
        <v>1144</v>
      </c>
      <c r="B810" t="s">
        <v>605</v>
      </c>
    </row>
    <row r="811" spans="1:2" x14ac:dyDescent="0.2">
      <c r="A811" t="s">
        <v>1145</v>
      </c>
      <c r="B811" t="s">
        <v>605</v>
      </c>
    </row>
    <row r="812" spans="1:2" x14ac:dyDescent="0.2">
      <c r="A812" t="s">
        <v>1146</v>
      </c>
      <c r="B812" t="s">
        <v>605</v>
      </c>
    </row>
    <row r="813" spans="1:2" x14ac:dyDescent="0.2">
      <c r="A813" t="s">
        <v>1147</v>
      </c>
      <c r="B813" t="s">
        <v>605</v>
      </c>
    </row>
    <row r="814" spans="1:2" x14ac:dyDescent="0.2">
      <c r="A814" t="s">
        <v>1148</v>
      </c>
      <c r="B814" t="s">
        <v>605</v>
      </c>
    </row>
    <row r="815" spans="1:2" x14ac:dyDescent="0.2">
      <c r="A815" t="s">
        <v>1149</v>
      </c>
      <c r="B815" t="s">
        <v>605</v>
      </c>
    </row>
    <row r="816" spans="1:2" x14ac:dyDescent="0.2">
      <c r="A816" t="s">
        <v>1150</v>
      </c>
      <c r="B816" t="s">
        <v>605</v>
      </c>
    </row>
    <row r="817" spans="1:2" x14ac:dyDescent="0.2">
      <c r="A817" t="s">
        <v>1152</v>
      </c>
      <c r="B817" t="s">
        <v>605</v>
      </c>
    </row>
    <row r="818" spans="1:2" x14ac:dyDescent="0.2">
      <c r="A818" t="s">
        <v>1153</v>
      </c>
      <c r="B818" t="s">
        <v>605</v>
      </c>
    </row>
    <row r="819" spans="1:2" x14ac:dyDescent="0.2">
      <c r="A819" t="s">
        <v>1154</v>
      </c>
      <c r="B819" t="s">
        <v>605</v>
      </c>
    </row>
    <row r="820" spans="1:2" x14ac:dyDescent="0.2">
      <c r="A820" t="s">
        <v>1151</v>
      </c>
      <c r="B820" t="s">
        <v>605</v>
      </c>
    </row>
    <row r="821" spans="1:2" x14ac:dyDescent="0.2">
      <c r="A821" t="s">
        <v>1155</v>
      </c>
      <c r="B821" t="s">
        <v>605</v>
      </c>
    </row>
    <row r="822" spans="1:2" x14ac:dyDescent="0.2">
      <c r="A822" t="s">
        <v>1156</v>
      </c>
      <c r="B822" t="s">
        <v>605</v>
      </c>
    </row>
    <row r="823" spans="1:2" x14ac:dyDescent="0.2">
      <c r="A823" t="s">
        <v>1157</v>
      </c>
      <c r="B823" t="s">
        <v>605</v>
      </c>
    </row>
    <row r="824" spans="1:2" x14ac:dyDescent="0.2">
      <c r="A824" t="s">
        <v>1158</v>
      </c>
      <c r="B824" t="s">
        <v>605</v>
      </c>
    </row>
    <row r="825" spans="1:2" x14ac:dyDescent="0.2">
      <c r="A825" t="s">
        <v>1159</v>
      </c>
      <c r="B825" t="s">
        <v>605</v>
      </c>
    </row>
    <row r="826" spans="1:2" x14ac:dyDescent="0.2">
      <c r="A826" t="s">
        <v>1160</v>
      </c>
      <c r="B826" t="s">
        <v>605</v>
      </c>
    </row>
    <row r="827" spans="1:2" x14ac:dyDescent="0.2">
      <c r="A827" t="s">
        <v>1161</v>
      </c>
      <c r="B827" t="s">
        <v>605</v>
      </c>
    </row>
    <row r="828" spans="1:2" x14ac:dyDescent="0.2">
      <c r="A828" t="s">
        <v>1162</v>
      </c>
      <c r="B828" t="s">
        <v>605</v>
      </c>
    </row>
    <row r="829" spans="1:2" x14ac:dyDescent="0.2">
      <c r="A829" t="s">
        <v>1163</v>
      </c>
      <c r="B829" t="s">
        <v>605</v>
      </c>
    </row>
    <row r="830" spans="1:2" x14ac:dyDescent="0.2">
      <c r="A830" t="s">
        <v>1164</v>
      </c>
      <c r="B830" t="s">
        <v>605</v>
      </c>
    </row>
    <row r="831" spans="1:2" x14ac:dyDescent="0.2">
      <c r="A831" t="s">
        <v>1165</v>
      </c>
      <c r="B831" t="s">
        <v>605</v>
      </c>
    </row>
    <row r="832" spans="1:2" x14ac:dyDescent="0.2">
      <c r="A832" t="s">
        <v>1166</v>
      </c>
      <c r="B832" t="s">
        <v>605</v>
      </c>
    </row>
    <row r="833" spans="1:2" x14ac:dyDescent="0.2">
      <c r="A833" t="s">
        <v>1167</v>
      </c>
      <c r="B833" t="s">
        <v>605</v>
      </c>
    </row>
    <row r="834" spans="1:2" x14ac:dyDescent="0.2">
      <c r="A834" t="s">
        <v>1168</v>
      </c>
      <c r="B834">
        <v>6.2021161999999998E-2</v>
      </c>
    </row>
    <row r="835" spans="1:2" x14ac:dyDescent="0.2">
      <c r="A835" t="s">
        <v>1169</v>
      </c>
      <c r="B835">
        <v>0.11717913000000001</v>
      </c>
    </row>
    <row r="836" spans="1:2" x14ac:dyDescent="0.2">
      <c r="A836" t="s">
        <v>1170</v>
      </c>
      <c r="B836">
        <v>0.31407646</v>
      </c>
    </row>
    <row r="837" spans="1:2" x14ac:dyDescent="0.2">
      <c r="A837" t="s">
        <v>1171</v>
      </c>
      <c r="B837">
        <v>0.56890518000000001</v>
      </c>
    </row>
    <row r="838" spans="1:2" x14ac:dyDescent="0.2">
      <c r="A838" t="s">
        <v>1172</v>
      </c>
      <c r="B838">
        <v>0.13999647000000001</v>
      </c>
    </row>
    <row r="839" spans="1:2" x14ac:dyDescent="0.2">
      <c r="A839" t="s">
        <v>1173</v>
      </c>
      <c r="B839">
        <v>1.8946113</v>
      </c>
    </row>
    <row r="840" spans="1:2" x14ac:dyDescent="0.2">
      <c r="A840" t="s">
        <v>1174</v>
      </c>
      <c r="B840">
        <v>2.3421422999999999</v>
      </c>
    </row>
    <row r="841" spans="1:2" x14ac:dyDescent="0.2">
      <c r="A841" t="s">
        <v>1175</v>
      </c>
      <c r="B841">
        <v>2.3230255</v>
      </c>
    </row>
    <row r="842" spans="1:2" x14ac:dyDescent="0.2">
      <c r="A842" t="s">
        <v>1176</v>
      </c>
      <c r="B842">
        <v>0.59172630999999998</v>
      </c>
    </row>
    <row r="843" spans="1:2" x14ac:dyDescent="0.2">
      <c r="A843" t="s">
        <v>1177</v>
      </c>
      <c r="B843">
        <v>0.59447169999999994</v>
      </c>
    </row>
    <row r="844" spans="1:2" x14ac:dyDescent="0.2">
      <c r="A844" t="s">
        <v>1178</v>
      </c>
      <c r="B844">
        <v>1.8946113</v>
      </c>
    </row>
    <row r="845" spans="1:2" x14ac:dyDescent="0.2">
      <c r="A845" t="s">
        <v>1179</v>
      </c>
      <c r="B845">
        <v>0.47014608000000002</v>
      </c>
    </row>
    <row r="846" spans="1:2" x14ac:dyDescent="0.2">
      <c r="A846" t="s">
        <v>1180</v>
      </c>
      <c r="B846">
        <v>0.12101368999999999</v>
      </c>
    </row>
    <row r="847" spans="1:2" x14ac:dyDescent="0.2">
      <c r="A847" t="s">
        <v>1181</v>
      </c>
      <c r="B847">
        <v>0.45919454999999998</v>
      </c>
    </row>
    <row r="848" spans="1:2" x14ac:dyDescent="0.2">
      <c r="A848" t="s">
        <v>1182</v>
      </c>
      <c r="B848">
        <v>0.99120239999999993</v>
      </c>
    </row>
    <row r="849" spans="1:2" x14ac:dyDescent="0.2">
      <c r="A849" t="s">
        <v>1183</v>
      </c>
      <c r="B849">
        <v>0.99120239999999993</v>
      </c>
    </row>
    <row r="850" spans="1:2" x14ac:dyDescent="0.2">
      <c r="A850" t="s">
        <v>1184</v>
      </c>
      <c r="B850">
        <v>0.14173395999999999</v>
      </c>
    </row>
    <row r="851" spans="1:2" x14ac:dyDescent="0.2">
      <c r="A851" t="s">
        <v>1185</v>
      </c>
      <c r="B851">
        <v>0.24578546000000001</v>
      </c>
    </row>
    <row r="852" spans="1:2" x14ac:dyDescent="0.2">
      <c r="A852" t="s">
        <v>1186</v>
      </c>
      <c r="B852">
        <v>8.7309730000000002E-2</v>
      </c>
    </row>
    <row r="853" spans="1:2" x14ac:dyDescent="0.2">
      <c r="A853" t="s">
        <v>1187</v>
      </c>
      <c r="B853">
        <v>4.5898693000000004E-2</v>
      </c>
    </row>
    <row r="854" spans="1:2" x14ac:dyDescent="0.2">
      <c r="A854" t="s">
        <v>1188</v>
      </c>
      <c r="B854">
        <v>8.8158662999999998E-2</v>
      </c>
    </row>
    <row r="855" spans="1:2" x14ac:dyDescent="0.2">
      <c r="A855" t="s">
        <v>1189</v>
      </c>
      <c r="B855">
        <v>4.5898693000000004E-2</v>
      </c>
    </row>
    <row r="856" spans="1:2" x14ac:dyDescent="0.2">
      <c r="A856" t="s">
        <v>1190</v>
      </c>
      <c r="B856">
        <v>8.1325411E-2</v>
      </c>
    </row>
    <row r="857" spans="1:2" x14ac:dyDescent="0.2">
      <c r="A857" t="s">
        <v>1191</v>
      </c>
      <c r="B857">
        <v>9.2431260000000001E-2</v>
      </c>
    </row>
    <row r="858" spans="1:2" x14ac:dyDescent="0.2">
      <c r="A858" t="s">
        <v>1192</v>
      </c>
      <c r="B858">
        <v>0.1187023</v>
      </c>
    </row>
    <row r="859" spans="1:2" x14ac:dyDescent="0.2">
      <c r="A859" t="s">
        <v>1193</v>
      </c>
      <c r="B859">
        <v>0.21908138000000002</v>
      </c>
    </row>
    <row r="860" spans="1:2" x14ac:dyDescent="0.2">
      <c r="A860" t="s">
        <v>1194</v>
      </c>
      <c r="B860">
        <v>0.48161291000000001</v>
      </c>
    </row>
    <row r="861" spans="1:2" x14ac:dyDescent="0.2">
      <c r="A861" t="s">
        <v>3014</v>
      </c>
      <c r="B861">
        <v>0.27898299999999998</v>
      </c>
    </row>
    <row r="862" spans="1:2" x14ac:dyDescent="0.2">
      <c r="A862" t="s">
        <v>1195</v>
      </c>
      <c r="B862">
        <v>0.55710702000000001</v>
      </c>
    </row>
    <row r="863" spans="1:2" x14ac:dyDescent="0.2">
      <c r="A863" t="s">
        <v>1196</v>
      </c>
      <c r="B863">
        <v>0.81624389000000008</v>
      </c>
    </row>
    <row r="864" spans="1:2" x14ac:dyDescent="0.2">
      <c r="A864" t="s">
        <v>1197</v>
      </c>
      <c r="B864">
        <v>1.0253930999999998</v>
      </c>
    </row>
    <row r="865" spans="1:2" x14ac:dyDescent="0.2">
      <c r="A865" t="s">
        <v>1198</v>
      </c>
      <c r="B865">
        <v>0.11502191</v>
      </c>
    </row>
    <row r="866" spans="1:2" x14ac:dyDescent="0.2">
      <c r="A866" t="s">
        <v>1199</v>
      </c>
      <c r="B866">
        <v>1.1791729</v>
      </c>
    </row>
    <row r="867" spans="1:2" x14ac:dyDescent="0.2">
      <c r="A867" t="s">
        <v>1200</v>
      </c>
      <c r="B867">
        <v>0.49117187000000001</v>
      </c>
    </row>
    <row r="868" spans="1:2" x14ac:dyDescent="0.2">
      <c r="A868" t="s">
        <v>1201</v>
      </c>
      <c r="B868">
        <v>0.35701215999999997</v>
      </c>
    </row>
    <row r="869" spans="1:2" x14ac:dyDescent="0.2">
      <c r="A869" t="s">
        <v>1202</v>
      </c>
      <c r="B869">
        <v>0.14820532</v>
      </c>
    </row>
    <row r="870" spans="1:2" x14ac:dyDescent="0.2">
      <c r="A870" t="s">
        <v>1203</v>
      </c>
      <c r="B870">
        <v>0.57634368999999996</v>
      </c>
    </row>
    <row r="871" spans="1:2" x14ac:dyDescent="0.2">
      <c r="A871" t="s">
        <v>1221</v>
      </c>
      <c r="B871">
        <v>0.15555368</v>
      </c>
    </row>
    <row r="872" spans="1:2" x14ac:dyDescent="0.2">
      <c r="A872" t="s">
        <v>1222</v>
      </c>
      <c r="B872">
        <v>0.13866222</v>
      </c>
    </row>
    <row r="873" spans="1:2" x14ac:dyDescent="0.2">
      <c r="A873" t="s">
        <v>1204</v>
      </c>
      <c r="B873">
        <v>9.9493496000000001E-2</v>
      </c>
    </row>
    <row r="874" spans="1:2" x14ac:dyDescent="0.2">
      <c r="A874" t="s">
        <v>1205</v>
      </c>
      <c r="B874">
        <v>9.948252199999999E-2</v>
      </c>
    </row>
    <row r="875" spans="1:2" x14ac:dyDescent="0.2">
      <c r="A875" t="s">
        <v>1206</v>
      </c>
      <c r="B875">
        <v>9.9493496000000001E-2</v>
      </c>
    </row>
    <row r="876" spans="1:2" x14ac:dyDescent="0.2">
      <c r="A876" t="s">
        <v>1207</v>
      </c>
      <c r="B876">
        <v>9.9493496000000001E-2</v>
      </c>
    </row>
    <row r="877" spans="1:2" x14ac:dyDescent="0.2">
      <c r="A877" t="s">
        <v>1208</v>
      </c>
      <c r="B877">
        <v>9.9493496000000001E-2</v>
      </c>
    </row>
    <row r="878" spans="1:2" x14ac:dyDescent="0.2">
      <c r="A878" t="s">
        <v>1209</v>
      </c>
      <c r="B878">
        <v>9.9493496000000001E-2</v>
      </c>
    </row>
    <row r="879" spans="1:2" x14ac:dyDescent="0.2">
      <c r="A879" t="s">
        <v>1210</v>
      </c>
      <c r="B879">
        <v>9.9516051999999994E-2</v>
      </c>
    </row>
    <row r="880" spans="1:2" x14ac:dyDescent="0.2">
      <c r="A880" t="s">
        <v>1211</v>
      </c>
      <c r="B880">
        <v>0.62324082000000003</v>
      </c>
    </row>
    <row r="881" spans="1:2" x14ac:dyDescent="0.2">
      <c r="A881" t="s">
        <v>1212</v>
      </c>
      <c r="B881">
        <v>0.13336975999999998</v>
      </c>
    </row>
    <row r="882" spans="1:2" x14ac:dyDescent="0.2">
      <c r="A882" t="s">
        <v>1213</v>
      </c>
      <c r="B882">
        <v>0.15142053999999999</v>
      </c>
    </row>
    <row r="883" spans="1:2" x14ac:dyDescent="0.2">
      <c r="A883" t="s">
        <v>1214</v>
      </c>
      <c r="B883">
        <v>0.13727522</v>
      </c>
    </row>
    <row r="884" spans="1:2" x14ac:dyDescent="0.2">
      <c r="A884" t="s">
        <v>1215</v>
      </c>
      <c r="B884">
        <v>1.1477282</v>
      </c>
    </row>
    <row r="885" spans="1:2" x14ac:dyDescent="0.2">
      <c r="A885" t="s">
        <v>1216</v>
      </c>
      <c r="B885">
        <v>0.15555368</v>
      </c>
    </row>
    <row r="886" spans="1:2" x14ac:dyDescent="0.2">
      <c r="A886" t="s">
        <v>1217</v>
      </c>
      <c r="B886">
        <v>0.10614935</v>
      </c>
    </row>
    <row r="887" spans="1:2" x14ac:dyDescent="0.2">
      <c r="A887" t="s">
        <v>1218</v>
      </c>
      <c r="B887">
        <v>0.10614935</v>
      </c>
    </row>
    <row r="888" spans="1:2" x14ac:dyDescent="0.2">
      <c r="A888" t="s">
        <v>1219</v>
      </c>
      <c r="B888">
        <v>0.10614935</v>
      </c>
    </row>
    <row r="889" spans="1:2" x14ac:dyDescent="0.2">
      <c r="A889" t="s">
        <v>1220</v>
      </c>
      <c r="B889">
        <v>0.17655356</v>
      </c>
    </row>
    <row r="890" spans="1:2" x14ac:dyDescent="0.2">
      <c r="A890" t="s">
        <v>1223</v>
      </c>
      <c r="B890">
        <v>0.16971375999999999</v>
      </c>
    </row>
    <row r="891" spans="1:2" x14ac:dyDescent="0.2">
      <c r="A891" t="s">
        <v>1224</v>
      </c>
      <c r="B891">
        <v>0.11352225000000001</v>
      </c>
    </row>
    <row r="892" spans="1:2" x14ac:dyDescent="0.2">
      <c r="A892" t="s">
        <v>1225</v>
      </c>
      <c r="B892">
        <v>0.13067123999999999</v>
      </c>
    </row>
    <row r="893" spans="1:2" x14ac:dyDescent="0.2">
      <c r="A893" t="s">
        <v>1226</v>
      </c>
      <c r="B893">
        <v>1.4235719999999998</v>
      </c>
    </row>
    <row r="894" spans="1:2" x14ac:dyDescent="0.2">
      <c r="A894" t="s">
        <v>1227</v>
      </c>
      <c r="B894">
        <v>0.70610338000000006</v>
      </c>
    </row>
    <row r="895" spans="1:2" x14ac:dyDescent="0.2">
      <c r="A895" t="s">
        <v>1228</v>
      </c>
      <c r="B895">
        <v>0.56245899999999993</v>
      </c>
    </row>
    <row r="896" spans="1:2" x14ac:dyDescent="0.2">
      <c r="A896" t="s">
        <v>1229</v>
      </c>
      <c r="B896">
        <v>0.36370750000000002</v>
      </c>
    </row>
    <row r="897" spans="1:2" x14ac:dyDescent="0.2">
      <c r="A897" t="s">
        <v>1230</v>
      </c>
      <c r="B897">
        <v>1.3634615999999999</v>
      </c>
    </row>
    <row r="898" spans="1:2" x14ac:dyDescent="0.2">
      <c r="A898" t="s">
        <v>1231</v>
      </c>
      <c r="B898">
        <v>0.46692567000000001</v>
      </c>
    </row>
    <row r="899" spans="1:2" x14ac:dyDescent="0.2">
      <c r="A899" t="s">
        <v>1232</v>
      </c>
      <c r="B899">
        <v>0.64996502</v>
      </c>
    </row>
    <row r="900" spans="1:2" x14ac:dyDescent="0.2">
      <c r="A900" t="s">
        <v>1233</v>
      </c>
      <c r="B900">
        <v>0.12456737999999999</v>
      </c>
    </row>
    <row r="901" spans="1:2" x14ac:dyDescent="0.2">
      <c r="A901" t="s">
        <v>1234</v>
      </c>
      <c r="B901">
        <v>5.7515947999999997E-2</v>
      </c>
    </row>
    <row r="902" spans="1:2" x14ac:dyDescent="0.2">
      <c r="A902" t="s">
        <v>1235</v>
      </c>
      <c r="B902">
        <v>7.0121659000000003E-2</v>
      </c>
    </row>
    <row r="903" spans="1:2" x14ac:dyDescent="0.2">
      <c r="A903" t="s">
        <v>1236</v>
      </c>
      <c r="B903">
        <v>0.15393925</v>
      </c>
    </row>
    <row r="904" spans="1:2" x14ac:dyDescent="0.2">
      <c r="A904" t="s">
        <v>1237</v>
      </c>
      <c r="B904">
        <v>7.0121659000000003E-2</v>
      </c>
    </row>
    <row r="905" spans="1:2" x14ac:dyDescent="0.2">
      <c r="A905" t="s">
        <v>1238</v>
      </c>
      <c r="B905">
        <v>0.12456737999999999</v>
      </c>
    </row>
    <row r="906" spans="1:2" x14ac:dyDescent="0.2">
      <c r="A906" t="s">
        <v>1239</v>
      </c>
      <c r="B906">
        <v>7.0121659000000003E-2</v>
      </c>
    </row>
    <row r="907" spans="1:2" x14ac:dyDescent="0.2">
      <c r="A907" t="s">
        <v>1240</v>
      </c>
      <c r="B907">
        <v>1.1537756000000001</v>
      </c>
    </row>
    <row r="908" spans="1:2" x14ac:dyDescent="0.2">
      <c r="A908" t="s">
        <v>1241</v>
      </c>
      <c r="B908">
        <v>8.7983197999999999E-2</v>
      </c>
    </row>
    <row r="909" spans="1:2" x14ac:dyDescent="0.2">
      <c r="A909" t="s">
        <v>1242</v>
      </c>
      <c r="B909">
        <v>0.21700021999999999</v>
      </c>
    </row>
    <row r="910" spans="1:2" x14ac:dyDescent="0.2">
      <c r="A910" t="s">
        <v>1243</v>
      </c>
      <c r="B910">
        <v>0.56742285999999997</v>
      </c>
    </row>
    <row r="911" spans="1:2" x14ac:dyDescent="0.2">
      <c r="A911" t="s">
        <v>1244</v>
      </c>
      <c r="B911">
        <v>1.0004274</v>
      </c>
    </row>
    <row r="912" spans="1:2" x14ac:dyDescent="0.2">
      <c r="A912" t="s">
        <v>1245</v>
      </c>
      <c r="B912">
        <v>0.35951215999999997</v>
      </c>
    </row>
    <row r="913" spans="1:2" x14ac:dyDescent="0.2">
      <c r="A913" t="s">
        <v>1246</v>
      </c>
      <c r="B913">
        <v>0.21892613</v>
      </c>
    </row>
    <row r="914" spans="1:2" x14ac:dyDescent="0.2">
      <c r="A914" t="s">
        <v>1247</v>
      </c>
      <c r="B914">
        <v>0.28556967999999999</v>
      </c>
    </row>
    <row r="915" spans="1:2" x14ac:dyDescent="0.2">
      <c r="A915" t="s">
        <v>1248</v>
      </c>
      <c r="B915">
        <v>0.23598848</v>
      </c>
    </row>
    <row r="916" spans="1:2" x14ac:dyDescent="0.2">
      <c r="A916" t="s">
        <v>1249</v>
      </c>
      <c r="B916">
        <v>0.81624389000000008</v>
      </c>
    </row>
    <row r="917" spans="1:2" x14ac:dyDescent="0.2">
      <c r="A917" t="s">
        <v>1250</v>
      </c>
      <c r="B917">
        <v>1.8946113</v>
      </c>
    </row>
    <row r="918" spans="1:2" x14ac:dyDescent="0.2">
      <c r="A918" t="s">
        <v>1251</v>
      </c>
      <c r="B918">
        <v>2.3421422999999999</v>
      </c>
    </row>
    <row r="919" spans="1:2" x14ac:dyDescent="0.2">
      <c r="A919" t="s">
        <v>1252</v>
      </c>
      <c r="B919">
        <v>7.9425470999999997E-2</v>
      </c>
    </row>
    <row r="920" spans="1:2" x14ac:dyDescent="0.2">
      <c r="A920" t="s">
        <v>1253</v>
      </c>
      <c r="B920">
        <v>0.26437626999999997</v>
      </c>
    </row>
    <row r="921" spans="1:2" x14ac:dyDescent="0.2">
      <c r="A921" t="s">
        <v>1254</v>
      </c>
      <c r="B921">
        <v>0.32634770000000002</v>
      </c>
    </row>
    <row r="922" spans="1:2" x14ac:dyDescent="0.2">
      <c r="A922" t="s">
        <v>1255</v>
      </c>
      <c r="B922">
        <v>0.22162236999999999</v>
      </c>
    </row>
    <row r="923" spans="1:2" x14ac:dyDescent="0.2">
      <c r="A923" t="s">
        <v>1256</v>
      </c>
      <c r="B923">
        <v>0.35191155000000002</v>
      </c>
    </row>
    <row r="924" spans="1:2" x14ac:dyDescent="0.2">
      <c r="A924" t="s">
        <v>1257</v>
      </c>
      <c r="B924">
        <v>0.44750099999999998</v>
      </c>
    </row>
    <row r="925" spans="1:2" x14ac:dyDescent="0.2">
      <c r="A925" t="s">
        <v>1258</v>
      </c>
      <c r="B925">
        <v>2.4575921999999997</v>
      </c>
    </row>
    <row r="926" spans="1:2" x14ac:dyDescent="0.2">
      <c r="A926" t="s">
        <v>1259</v>
      </c>
      <c r="B926">
        <v>3.4002350000000003</v>
      </c>
    </row>
    <row r="927" spans="1:2" x14ac:dyDescent="0.2">
      <c r="A927" t="s">
        <v>1260</v>
      </c>
      <c r="B927" t="s">
        <v>605</v>
      </c>
    </row>
    <row r="928" spans="1:2" x14ac:dyDescent="0.2">
      <c r="A928" t="s">
        <v>1261</v>
      </c>
      <c r="B928">
        <v>0.22153344</v>
      </c>
    </row>
    <row r="929" spans="1:2" x14ac:dyDescent="0.2">
      <c r="A929" t="s">
        <v>1262</v>
      </c>
      <c r="B929">
        <v>0.33525176000000001</v>
      </c>
    </row>
    <row r="930" spans="1:2" x14ac:dyDescent="0.2">
      <c r="A930" t="s">
        <v>1263</v>
      </c>
      <c r="B930">
        <v>2.1345869999999998</v>
      </c>
    </row>
    <row r="931" spans="1:2" x14ac:dyDescent="0.2">
      <c r="A931" t="s">
        <v>1264</v>
      </c>
      <c r="B931">
        <v>2.9574891999999999</v>
      </c>
    </row>
    <row r="932" spans="1:2" x14ac:dyDescent="0.2">
      <c r="A932" t="s">
        <v>1265</v>
      </c>
      <c r="B932">
        <v>0.22153344</v>
      </c>
    </row>
    <row r="933" spans="1:2" x14ac:dyDescent="0.2">
      <c r="A933" t="s">
        <v>1266</v>
      </c>
      <c r="B933">
        <v>0.22153344</v>
      </c>
    </row>
    <row r="934" spans="1:2" x14ac:dyDescent="0.2">
      <c r="A934" t="s">
        <v>1267</v>
      </c>
      <c r="B934">
        <v>0.27572801000000002</v>
      </c>
    </row>
    <row r="935" spans="1:2" x14ac:dyDescent="0.2">
      <c r="A935" t="s">
        <v>1268</v>
      </c>
      <c r="B935">
        <v>0.40953667999999999</v>
      </c>
    </row>
    <row r="936" spans="1:2" x14ac:dyDescent="0.2">
      <c r="A936" t="s">
        <v>1269</v>
      </c>
      <c r="B936">
        <v>0.22153344</v>
      </c>
    </row>
    <row r="937" spans="1:2" x14ac:dyDescent="0.2">
      <c r="A937" t="s">
        <v>1270</v>
      </c>
      <c r="B937">
        <v>0.33525176000000001</v>
      </c>
    </row>
    <row r="938" spans="1:2" x14ac:dyDescent="0.2">
      <c r="A938" t="s">
        <v>1271</v>
      </c>
      <c r="B938">
        <v>1.7114355000000001</v>
      </c>
    </row>
    <row r="939" spans="1:2" x14ac:dyDescent="0.2">
      <c r="A939" t="s">
        <v>1272</v>
      </c>
      <c r="B939">
        <v>2.3774721999999997</v>
      </c>
    </row>
    <row r="940" spans="1:2" x14ac:dyDescent="0.2">
      <c r="A940" t="s">
        <v>1273</v>
      </c>
      <c r="B940">
        <v>0.22153344</v>
      </c>
    </row>
    <row r="941" spans="1:2" x14ac:dyDescent="0.2">
      <c r="A941" t="s">
        <v>1274</v>
      </c>
      <c r="B941">
        <v>0.29698505000000003</v>
      </c>
    </row>
    <row r="942" spans="1:2" x14ac:dyDescent="0.2">
      <c r="A942" t="s">
        <v>1275</v>
      </c>
      <c r="B942">
        <v>0.38930574000000001</v>
      </c>
    </row>
    <row r="943" spans="1:2" x14ac:dyDescent="0.2">
      <c r="A943" t="s">
        <v>1276</v>
      </c>
      <c r="B943">
        <v>0.49778677000000005</v>
      </c>
    </row>
    <row r="944" spans="1:2" x14ac:dyDescent="0.2">
      <c r="A944" t="s">
        <v>1277</v>
      </c>
      <c r="B944">
        <v>0.1953279</v>
      </c>
    </row>
    <row r="945" spans="1:2" x14ac:dyDescent="0.2">
      <c r="A945" t="s">
        <v>1278</v>
      </c>
      <c r="B945">
        <v>0.52200241000000003</v>
      </c>
    </row>
    <row r="946" spans="1:2" x14ac:dyDescent="0.2">
      <c r="A946" t="s">
        <v>1279</v>
      </c>
      <c r="B946">
        <v>0.53166928999999996</v>
      </c>
    </row>
    <row r="947" spans="1:2" x14ac:dyDescent="0.2">
      <c r="A947" t="s">
        <v>1280</v>
      </c>
      <c r="B947">
        <v>0.12870450999999999</v>
      </c>
    </row>
    <row r="948" spans="1:2" x14ac:dyDescent="0.2">
      <c r="A948" t="s">
        <v>1281</v>
      </c>
      <c r="B948">
        <v>0.14012843999999999</v>
      </c>
    </row>
    <row r="949" spans="1:2" x14ac:dyDescent="0.2">
      <c r="A949" t="s">
        <v>1282</v>
      </c>
      <c r="B949">
        <v>0.13180434999999999</v>
      </c>
    </row>
    <row r="950" spans="1:2" x14ac:dyDescent="0.2">
      <c r="A950" t="s">
        <v>1283</v>
      </c>
      <c r="B950">
        <v>0.30301855</v>
      </c>
    </row>
    <row r="951" spans="1:2" x14ac:dyDescent="0.2">
      <c r="A951" t="s">
        <v>1284</v>
      </c>
      <c r="B951">
        <v>0.31515947</v>
      </c>
    </row>
    <row r="952" spans="1:2" x14ac:dyDescent="0.2">
      <c r="A952" t="s">
        <v>1285</v>
      </c>
      <c r="B952">
        <v>0.38387806000000002</v>
      </c>
    </row>
    <row r="953" spans="1:2" x14ac:dyDescent="0.2">
      <c r="A953" t="s">
        <v>1286</v>
      </c>
      <c r="B953">
        <v>0.23102720999999998</v>
      </c>
    </row>
    <row r="954" spans="1:2" x14ac:dyDescent="0.2">
      <c r="A954" t="s">
        <v>1287</v>
      </c>
      <c r="B954">
        <v>0.10334471000000001</v>
      </c>
    </row>
    <row r="955" spans="1:2" x14ac:dyDescent="0.2">
      <c r="A955" t="s">
        <v>1288</v>
      </c>
      <c r="B955">
        <v>0.24330323000000001</v>
      </c>
    </row>
    <row r="956" spans="1:2" x14ac:dyDescent="0.2">
      <c r="A956" t="s">
        <v>1289</v>
      </c>
      <c r="B956">
        <v>0.18976539000000001</v>
      </c>
    </row>
    <row r="957" spans="1:2" x14ac:dyDescent="0.2">
      <c r="A957" t="s">
        <v>1290</v>
      </c>
      <c r="B957">
        <v>0.16129337999999999</v>
      </c>
    </row>
    <row r="958" spans="1:2" x14ac:dyDescent="0.2">
      <c r="A958" t="s">
        <v>1291</v>
      </c>
      <c r="B958">
        <v>0.18883295</v>
      </c>
    </row>
    <row r="959" spans="1:2" x14ac:dyDescent="0.2">
      <c r="A959" t="s">
        <v>1292</v>
      </c>
      <c r="B959">
        <v>0.18883295</v>
      </c>
    </row>
    <row r="960" spans="1:2" x14ac:dyDescent="0.2">
      <c r="A960" t="s">
        <v>1293</v>
      </c>
      <c r="B960">
        <v>0.52699783</v>
      </c>
    </row>
    <row r="961" spans="1:2" x14ac:dyDescent="0.2">
      <c r="A961" t="s">
        <v>1294</v>
      </c>
      <c r="B961">
        <v>0.55796506000000001</v>
      </c>
    </row>
    <row r="962" spans="1:2" x14ac:dyDescent="0.2">
      <c r="A962" t="s">
        <v>1295</v>
      </c>
      <c r="B962">
        <v>0.51617354999999998</v>
      </c>
    </row>
    <row r="963" spans="1:2" x14ac:dyDescent="0.2">
      <c r="A963" t="s">
        <v>1296</v>
      </c>
      <c r="B963">
        <v>0.50624294000000003</v>
      </c>
    </row>
    <row r="964" spans="1:2" x14ac:dyDescent="0.2">
      <c r="A964" t="s">
        <v>1297</v>
      </c>
      <c r="B964">
        <v>0.51778082000000003</v>
      </c>
    </row>
    <row r="965" spans="1:2" x14ac:dyDescent="0.2">
      <c r="A965" t="s">
        <v>1298</v>
      </c>
      <c r="B965">
        <v>0.49778677000000005</v>
      </c>
    </row>
    <row r="966" spans="1:2" x14ac:dyDescent="0.2">
      <c r="A966" t="s">
        <v>1299</v>
      </c>
      <c r="B966">
        <v>0.49778677000000005</v>
      </c>
    </row>
    <row r="967" spans="1:2" x14ac:dyDescent="0.2">
      <c r="A967" t="s">
        <v>1300</v>
      </c>
      <c r="B967">
        <v>0.49778677000000005</v>
      </c>
    </row>
    <row r="968" spans="1:2" x14ac:dyDescent="0.2">
      <c r="A968" t="s">
        <v>1301</v>
      </c>
      <c r="B968">
        <v>0.59447169999999994</v>
      </c>
    </row>
    <row r="969" spans="1:2" x14ac:dyDescent="0.2">
      <c r="A969" t="s">
        <v>1302</v>
      </c>
      <c r="B969">
        <v>0.16986799</v>
      </c>
    </row>
    <row r="970" spans="1:2" x14ac:dyDescent="0.2">
      <c r="A970" t="s">
        <v>1303</v>
      </c>
      <c r="B970">
        <v>0.19091689000000001</v>
      </c>
    </row>
    <row r="971" spans="1:2" x14ac:dyDescent="0.2">
      <c r="A971" t="s">
        <v>1304</v>
      </c>
      <c r="B971">
        <v>0.22564756999999999</v>
      </c>
    </row>
    <row r="972" spans="1:2" x14ac:dyDescent="0.2">
      <c r="A972" t="s">
        <v>1305</v>
      </c>
      <c r="B972">
        <v>0.17947341</v>
      </c>
    </row>
    <row r="973" spans="1:2" x14ac:dyDescent="0.2">
      <c r="A973" t="s">
        <v>1306</v>
      </c>
      <c r="B973">
        <v>0.51016452000000001</v>
      </c>
    </row>
    <row r="974" spans="1:2" x14ac:dyDescent="0.2">
      <c r="A974" t="s">
        <v>1307</v>
      </c>
      <c r="B974">
        <v>0.52174125999999998</v>
      </c>
    </row>
    <row r="975" spans="1:2" x14ac:dyDescent="0.2">
      <c r="A975" t="s">
        <v>1308</v>
      </c>
      <c r="B975">
        <v>0.51016452000000001</v>
      </c>
    </row>
    <row r="976" spans="1:2" x14ac:dyDescent="0.2">
      <c r="A976" t="s">
        <v>1309</v>
      </c>
      <c r="B976">
        <v>0.48571862999999998</v>
      </c>
    </row>
    <row r="977" spans="1:2" x14ac:dyDescent="0.2">
      <c r="A977" t="s">
        <v>1310</v>
      </c>
      <c r="B977">
        <v>0.52330287999999991</v>
      </c>
    </row>
    <row r="978" spans="1:2" x14ac:dyDescent="0.2">
      <c r="A978" t="s">
        <v>1311</v>
      </c>
      <c r="B978">
        <v>0.70610338000000006</v>
      </c>
    </row>
    <row r="979" spans="1:2" x14ac:dyDescent="0.2">
      <c r="A979" t="s">
        <v>1312</v>
      </c>
      <c r="B979">
        <v>0.61044018999999994</v>
      </c>
    </row>
    <row r="980" spans="1:2" x14ac:dyDescent="0.2">
      <c r="A980" t="s">
        <v>1313</v>
      </c>
      <c r="B980">
        <v>1.0686553000000001</v>
      </c>
    </row>
    <row r="981" spans="1:2" x14ac:dyDescent="0.2">
      <c r="A981" t="s">
        <v>1314</v>
      </c>
      <c r="B981">
        <v>0.67397585000000004</v>
      </c>
    </row>
    <row r="982" spans="1:2" x14ac:dyDescent="0.2">
      <c r="A982" t="s">
        <v>1315</v>
      </c>
      <c r="B982">
        <v>1.130179</v>
      </c>
    </row>
    <row r="983" spans="1:2" x14ac:dyDescent="0.2">
      <c r="A983" t="s">
        <v>1316</v>
      </c>
      <c r="B983">
        <v>1.130179</v>
      </c>
    </row>
    <row r="984" spans="1:2" x14ac:dyDescent="0.2">
      <c r="A984" t="s">
        <v>1317</v>
      </c>
      <c r="B984">
        <v>0.83468530000000007</v>
      </c>
    </row>
    <row r="985" spans="1:2" x14ac:dyDescent="0.2">
      <c r="A985" t="s">
        <v>1318</v>
      </c>
      <c r="B985">
        <v>0.91424130000000003</v>
      </c>
    </row>
    <row r="986" spans="1:2" x14ac:dyDescent="0.2">
      <c r="A986" t="s">
        <v>1319</v>
      </c>
      <c r="B986">
        <v>0.88337725</v>
      </c>
    </row>
    <row r="987" spans="1:2" x14ac:dyDescent="0.2">
      <c r="A987" t="s">
        <v>1320</v>
      </c>
      <c r="B987">
        <v>0.75512948000000002</v>
      </c>
    </row>
    <row r="988" spans="1:2" x14ac:dyDescent="0.2">
      <c r="A988" t="s">
        <v>1321</v>
      </c>
      <c r="B988">
        <v>0.91424148000000005</v>
      </c>
    </row>
    <row r="989" spans="1:2" x14ac:dyDescent="0.2">
      <c r="A989" t="s">
        <v>1322</v>
      </c>
      <c r="B989">
        <v>0.84605061999999998</v>
      </c>
    </row>
    <row r="990" spans="1:2" x14ac:dyDescent="0.2">
      <c r="A990" t="s">
        <v>1323</v>
      </c>
      <c r="B990">
        <v>0.91424130000000003</v>
      </c>
    </row>
    <row r="991" spans="1:2" x14ac:dyDescent="0.2">
      <c r="A991" t="s">
        <v>1324</v>
      </c>
      <c r="B991">
        <v>0.94833673000000007</v>
      </c>
    </row>
    <row r="992" spans="1:2" x14ac:dyDescent="0.2">
      <c r="A992" t="s">
        <v>1325</v>
      </c>
      <c r="B992">
        <v>0.91424130000000003</v>
      </c>
    </row>
    <row r="993" spans="1:2" x14ac:dyDescent="0.2">
      <c r="A993" t="s">
        <v>1326</v>
      </c>
      <c r="B993">
        <v>0.84263372999999997</v>
      </c>
    </row>
    <row r="994" spans="1:2" x14ac:dyDescent="0.2">
      <c r="A994" t="s">
        <v>1327</v>
      </c>
      <c r="B994">
        <v>0.70189449000000004</v>
      </c>
    </row>
    <row r="995" spans="1:2" x14ac:dyDescent="0.2">
      <c r="A995" t="s">
        <v>1328</v>
      </c>
      <c r="B995">
        <v>0.49778677000000005</v>
      </c>
    </row>
    <row r="996" spans="1:2" x14ac:dyDescent="0.2">
      <c r="A996" t="s">
        <v>1329</v>
      </c>
      <c r="B996">
        <v>0.49778677000000005</v>
      </c>
    </row>
    <row r="997" spans="1:2" x14ac:dyDescent="0.2">
      <c r="A997" t="s">
        <v>1330</v>
      </c>
      <c r="B997">
        <v>0.49778677000000005</v>
      </c>
    </row>
    <row r="998" spans="1:2" x14ac:dyDescent="0.2">
      <c r="A998" t="s">
        <v>1331</v>
      </c>
      <c r="B998">
        <v>0.18775955999999999</v>
      </c>
    </row>
    <row r="999" spans="1:2" x14ac:dyDescent="0.2">
      <c r="A999" t="s">
        <v>1332</v>
      </c>
      <c r="B999">
        <v>0.18775955999999999</v>
      </c>
    </row>
    <row r="1000" spans="1:2" x14ac:dyDescent="0.2">
      <c r="A1000" t="s">
        <v>1333</v>
      </c>
      <c r="B1000">
        <v>0.18775955999999999</v>
      </c>
    </row>
    <row r="1001" spans="1:2" x14ac:dyDescent="0.2">
      <c r="A1001" t="s">
        <v>1334</v>
      </c>
      <c r="B1001">
        <v>0.16986799</v>
      </c>
    </row>
    <row r="1002" spans="1:2" x14ac:dyDescent="0.2">
      <c r="A1002" t="s">
        <v>1335</v>
      </c>
      <c r="B1002">
        <v>0.23932936000000002</v>
      </c>
    </row>
    <row r="1003" spans="1:2" x14ac:dyDescent="0.2">
      <c r="A1003" t="s">
        <v>1336</v>
      </c>
      <c r="B1003">
        <v>0.19723156</v>
      </c>
    </row>
    <row r="1004" spans="1:2" x14ac:dyDescent="0.2">
      <c r="A1004" t="s">
        <v>1337</v>
      </c>
      <c r="B1004">
        <v>0.54544882000000006</v>
      </c>
    </row>
    <row r="1005" spans="1:2" x14ac:dyDescent="0.2">
      <c r="A1005" t="s">
        <v>1338</v>
      </c>
      <c r="B1005">
        <v>0.47513702999999996</v>
      </c>
    </row>
    <row r="1006" spans="1:2" x14ac:dyDescent="0.2">
      <c r="A1006" t="s">
        <v>1339</v>
      </c>
      <c r="B1006">
        <v>0.47969073000000001</v>
      </c>
    </row>
    <row r="1007" spans="1:2" x14ac:dyDescent="0.2">
      <c r="A1007" t="s">
        <v>1340</v>
      </c>
      <c r="B1007">
        <v>0.48224978000000002</v>
      </c>
    </row>
    <row r="1008" spans="1:2" x14ac:dyDescent="0.2">
      <c r="A1008" t="s">
        <v>1341</v>
      </c>
      <c r="B1008">
        <v>0.49096901999999998</v>
      </c>
    </row>
    <row r="1009" spans="1:2" x14ac:dyDescent="0.2">
      <c r="A1009" t="s">
        <v>1342</v>
      </c>
      <c r="B1009">
        <v>0.49096901999999998</v>
      </c>
    </row>
    <row r="1010" spans="1:2" x14ac:dyDescent="0.2">
      <c r="A1010" t="s">
        <v>1343</v>
      </c>
      <c r="B1010">
        <v>0.20678335</v>
      </c>
    </row>
    <row r="1011" spans="1:2" x14ac:dyDescent="0.2">
      <c r="A1011" t="s">
        <v>1344</v>
      </c>
      <c r="B1011">
        <v>0.17396971999999999</v>
      </c>
    </row>
    <row r="1012" spans="1:2" x14ac:dyDescent="0.2">
      <c r="A1012" t="s">
        <v>1345</v>
      </c>
      <c r="B1012">
        <v>0.11239798000000001</v>
      </c>
    </row>
    <row r="1013" spans="1:2" x14ac:dyDescent="0.2">
      <c r="A1013" t="s">
        <v>1346</v>
      </c>
      <c r="B1013">
        <v>0.31515947</v>
      </c>
    </row>
    <row r="1014" spans="1:2" x14ac:dyDescent="0.2">
      <c r="A1014" t="s">
        <v>1347</v>
      </c>
      <c r="B1014">
        <v>1.2052509</v>
      </c>
    </row>
    <row r="1015" spans="1:2" x14ac:dyDescent="0.2">
      <c r="A1015" t="s">
        <v>3006</v>
      </c>
      <c r="B1015">
        <v>0.21326345999999999</v>
      </c>
    </row>
    <row r="1016" spans="1:2" x14ac:dyDescent="0.2">
      <c r="A1016" t="s">
        <v>1348</v>
      </c>
      <c r="B1016">
        <v>0.39645769000000003</v>
      </c>
    </row>
    <row r="1017" spans="1:2" x14ac:dyDescent="0.2">
      <c r="A1017" t="s">
        <v>1349</v>
      </c>
      <c r="B1017">
        <v>0.11547949</v>
      </c>
    </row>
    <row r="1018" spans="1:2" x14ac:dyDescent="0.2">
      <c r="A1018" t="s">
        <v>1350</v>
      </c>
      <c r="B1018">
        <v>0.48347055</v>
      </c>
    </row>
    <row r="1019" spans="1:2" x14ac:dyDescent="0.2">
      <c r="A1019" t="s">
        <v>1351</v>
      </c>
      <c r="B1019">
        <v>0.48347055</v>
      </c>
    </row>
    <row r="1020" spans="1:2" x14ac:dyDescent="0.2">
      <c r="A1020" t="s">
        <v>3013</v>
      </c>
      <c r="B1020">
        <v>0.27803391</v>
      </c>
    </row>
    <row r="1021" spans="1:2" x14ac:dyDescent="0.2">
      <c r="A1021" t="s">
        <v>3015</v>
      </c>
      <c r="B1021">
        <v>0.29036418000000003</v>
      </c>
    </row>
    <row r="1022" spans="1:2" x14ac:dyDescent="0.2">
      <c r="A1022" t="s">
        <v>1352</v>
      </c>
      <c r="B1022">
        <v>0.39645769000000003</v>
      </c>
    </row>
    <row r="1023" spans="1:2" x14ac:dyDescent="0.2">
      <c r="A1023" t="s">
        <v>1353</v>
      </c>
      <c r="B1023">
        <v>0.60473741999999997</v>
      </c>
    </row>
    <row r="1024" spans="1:2" x14ac:dyDescent="0.2">
      <c r="A1024" t="s">
        <v>1354</v>
      </c>
      <c r="B1024">
        <v>0.48717584000000003</v>
      </c>
    </row>
    <row r="1025" spans="1:2" x14ac:dyDescent="0.2">
      <c r="A1025" t="s">
        <v>1355</v>
      </c>
      <c r="B1025">
        <v>0.64465417000000003</v>
      </c>
    </row>
    <row r="1026" spans="1:2" x14ac:dyDescent="0.2">
      <c r="A1026" t="s">
        <v>1356</v>
      </c>
      <c r="B1026">
        <v>0.26742576000000001</v>
      </c>
    </row>
    <row r="1027" spans="1:2" x14ac:dyDescent="0.2">
      <c r="A1027" t="s">
        <v>1357</v>
      </c>
      <c r="B1027">
        <v>0.30030018999999997</v>
      </c>
    </row>
    <row r="1028" spans="1:2" x14ac:dyDescent="0.2">
      <c r="A1028" t="s">
        <v>1358</v>
      </c>
      <c r="B1028">
        <v>0.30030018999999997</v>
      </c>
    </row>
    <row r="1029" spans="1:2" x14ac:dyDescent="0.2">
      <c r="A1029" t="s">
        <v>1359</v>
      </c>
      <c r="B1029">
        <v>0.53440811999999993</v>
      </c>
    </row>
    <row r="1030" spans="1:2" x14ac:dyDescent="0.2">
      <c r="A1030" t="s">
        <v>1360</v>
      </c>
      <c r="B1030">
        <v>0.2570692</v>
      </c>
    </row>
    <row r="1031" spans="1:2" x14ac:dyDescent="0.2">
      <c r="A1031" t="s">
        <v>1361</v>
      </c>
      <c r="B1031">
        <v>0.2570692</v>
      </c>
    </row>
    <row r="1032" spans="1:2" x14ac:dyDescent="0.2">
      <c r="A1032" t="s">
        <v>1362</v>
      </c>
      <c r="B1032">
        <v>0.26187562000000003</v>
      </c>
    </row>
    <row r="1033" spans="1:2" x14ac:dyDescent="0.2">
      <c r="A1033" t="s">
        <v>1363</v>
      </c>
      <c r="B1033">
        <v>0.27857693</v>
      </c>
    </row>
    <row r="1034" spans="1:2" x14ac:dyDescent="0.2">
      <c r="A1034" t="s">
        <v>1364</v>
      </c>
      <c r="B1034">
        <v>0.16632864</v>
      </c>
    </row>
    <row r="1035" spans="1:2" x14ac:dyDescent="0.2">
      <c r="A1035" t="s">
        <v>1365</v>
      </c>
      <c r="B1035">
        <v>0.18514890000000001</v>
      </c>
    </row>
    <row r="1036" spans="1:2" x14ac:dyDescent="0.2">
      <c r="A1036" t="s">
        <v>1366</v>
      </c>
      <c r="B1036">
        <v>0.38690981000000002</v>
      </c>
    </row>
    <row r="1037" spans="1:2" x14ac:dyDescent="0.2">
      <c r="A1037" t="s">
        <v>1367</v>
      </c>
      <c r="B1037">
        <v>0.60974789000000007</v>
      </c>
    </row>
    <row r="1038" spans="1:2" x14ac:dyDescent="0.2">
      <c r="A1038" t="s">
        <v>1368</v>
      </c>
      <c r="B1038">
        <v>0.31700738000000001</v>
      </c>
    </row>
    <row r="1039" spans="1:2" x14ac:dyDescent="0.2">
      <c r="A1039" t="s">
        <v>1369</v>
      </c>
      <c r="B1039">
        <v>0.51001232000000007</v>
      </c>
    </row>
    <row r="1040" spans="1:2" x14ac:dyDescent="0.2">
      <c r="A1040" t="s">
        <v>1370</v>
      </c>
      <c r="B1040">
        <v>0.60974789000000007</v>
      </c>
    </row>
    <row r="1041" spans="1:2" x14ac:dyDescent="0.2">
      <c r="A1041" t="s">
        <v>1371</v>
      </c>
      <c r="B1041">
        <v>0.31700738000000001</v>
      </c>
    </row>
    <row r="1042" spans="1:2" x14ac:dyDescent="0.2">
      <c r="A1042" t="s">
        <v>1372</v>
      </c>
      <c r="B1042">
        <v>0.34474346</v>
      </c>
    </row>
    <row r="1043" spans="1:2" x14ac:dyDescent="0.2">
      <c r="A1043" t="s">
        <v>1373</v>
      </c>
      <c r="B1043">
        <v>0.31700738000000001</v>
      </c>
    </row>
    <row r="1044" spans="1:2" x14ac:dyDescent="0.2">
      <c r="A1044" t="s">
        <v>1374</v>
      </c>
      <c r="B1044">
        <v>0.31965128000000004</v>
      </c>
    </row>
    <row r="1045" spans="1:2" x14ac:dyDescent="0.2">
      <c r="A1045" t="s">
        <v>1375</v>
      </c>
      <c r="B1045">
        <v>0.31983307999999999</v>
      </c>
    </row>
    <row r="1046" spans="1:2" x14ac:dyDescent="0.2">
      <c r="A1046" t="s">
        <v>1376</v>
      </c>
      <c r="B1046">
        <v>0.35943027</v>
      </c>
    </row>
    <row r="1047" spans="1:2" x14ac:dyDescent="0.2">
      <c r="A1047" t="s">
        <v>1377</v>
      </c>
      <c r="B1047">
        <v>0.29511789999999999</v>
      </c>
    </row>
    <row r="1048" spans="1:2" x14ac:dyDescent="0.2">
      <c r="A1048" t="s">
        <v>1378</v>
      </c>
      <c r="B1048">
        <v>0.41112328000000004</v>
      </c>
    </row>
    <row r="1049" spans="1:2" x14ac:dyDescent="0.2">
      <c r="A1049" t="s">
        <v>1379</v>
      </c>
      <c r="B1049">
        <v>0.30570613000000002</v>
      </c>
    </row>
    <row r="1050" spans="1:2" x14ac:dyDescent="0.2">
      <c r="A1050" t="s">
        <v>1380</v>
      </c>
      <c r="B1050">
        <v>0.52417040999999998</v>
      </c>
    </row>
    <row r="1051" spans="1:2" x14ac:dyDescent="0.2">
      <c r="A1051" t="s">
        <v>1381</v>
      </c>
      <c r="B1051">
        <v>0.49427157999999999</v>
      </c>
    </row>
    <row r="1052" spans="1:2" x14ac:dyDescent="0.2">
      <c r="A1052" t="s">
        <v>1382</v>
      </c>
      <c r="B1052">
        <v>0.31231435999999996</v>
      </c>
    </row>
    <row r="1053" spans="1:2" x14ac:dyDescent="0.2">
      <c r="A1053" t="s">
        <v>1383</v>
      </c>
      <c r="B1053">
        <v>0.35191155000000002</v>
      </c>
    </row>
    <row r="1054" spans="1:2" x14ac:dyDescent="0.2">
      <c r="A1054" t="s">
        <v>1384</v>
      </c>
      <c r="B1054">
        <v>0.35191155000000002</v>
      </c>
    </row>
    <row r="1055" spans="1:2" x14ac:dyDescent="0.2">
      <c r="A1055" t="s">
        <v>1385</v>
      </c>
      <c r="B1055">
        <v>0.25011989000000001</v>
      </c>
    </row>
    <row r="1056" spans="1:2" x14ac:dyDescent="0.2">
      <c r="A1056" t="s">
        <v>1386</v>
      </c>
      <c r="B1056">
        <v>0.60974789000000007</v>
      </c>
    </row>
    <row r="1057" spans="1:2" x14ac:dyDescent="0.2">
      <c r="A1057" t="s">
        <v>1387</v>
      </c>
      <c r="B1057">
        <v>0.30948865999999997</v>
      </c>
    </row>
    <row r="1058" spans="1:2" x14ac:dyDescent="0.2">
      <c r="A1058" t="s">
        <v>1388</v>
      </c>
      <c r="B1058">
        <v>0.22153344</v>
      </c>
    </row>
    <row r="1059" spans="1:2" x14ac:dyDescent="0.2">
      <c r="A1059" t="s">
        <v>1389</v>
      </c>
      <c r="B1059">
        <v>0.11980418000000001</v>
      </c>
    </row>
    <row r="1060" spans="1:2" x14ac:dyDescent="0.2">
      <c r="A1060" t="s">
        <v>1390</v>
      </c>
      <c r="B1060">
        <v>0.13161189000000001</v>
      </c>
    </row>
    <row r="1061" spans="1:2" x14ac:dyDescent="0.2">
      <c r="A1061" t="s">
        <v>1391</v>
      </c>
      <c r="B1061">
        <v>7.6883072999999996E-2</v>
      </c>
    </row>
    <row r="1062" spans="1:2" x14ac:dyDescent="0.2">
      <c r="A1062" t="s">
        <v>1392</v>
      </c>
      <c r="B1062">
        <v>0.16715063999999999</v>
      </c>
    </row>
    <row r="1063" spans="1:2" x14ac:dyDescent="0.2">
      <c r="A1063" t="s">
        <v>1393</v>
      </c>
      <c r="B1063">
        <v>0.22353537000000001</v>
      </c>
    </row>
    <row r="1064" spans="1:2" x14ac:dyDescent="0.2">
      <c r="A1064" t="s">
        <v>1394</v>
      </c>
      <c r="B1064">
        <v>0.22353537000000001</v>
      </c>
    </row>
    <row r="1065" spans="1:2" x14ac:dyDescent="0.2">
      <c r="A1065" t="s">
        <v>1395</v>
      </c>
      <c r="B1065">
        <v>0.22353537000000001</v>
      </c>
    </row>
    <row r="1066" spans="1:2" x14ac:dyDescent="0.2">
      <c r="A1066" t="s">
        <v>1396</v>
      </c>
      <c r="B1066">
        <v>0.22353537000000001</v>
      </c>
    </row>
    <row r="1067" spans="1:2" x14ac:dyDescent="0.2">
      <c r="A1067" t="s">
        <v>1397</v>
      </c>
      <c r="B1067">
        <v>0.22353537000000001</v>
      </c>
    </row>
    <row r="1068" spans="1:2" x14ac:dyDescent="0.2">
      <c r="A1068" t="s">
        <v>1398</v>
      </c>
      <c r="B1068">
        <v>0.22353537000000001</v>
      </c>
    </row>
    <row r="1069" spans="1:2" x14ac:dyDescent="0.2">
      <c r="A1069" t="s">
        <v>1399</v>
      </c>
      <c r="B1069">
        <v>0.22353537000000001</v>
      </c>
    </row>
    <row r="1070" spans="1:2" x14ac:dyDescent="0.2">
      <c r="A1070" t="s">
        <v>1400</v>
      </c>
      <c r="B1070">
        <v>0.22353537000000001</v>
      </c>
    </row>
    <row r="1071" spans="1:2" x14ac:dyDescent="0.2">
      <c r="A1071" t="s">
        <v>1401</v>
      </c>
      <c r="B1071">
        <v>0.22353537000000001</v>
      </c>
    </row>
    <row r="1072" spans="1:2" x14ac:dyDescent="0.2">
      <c r="A1072" t="s">
        <v>1402</v>
      </c>
      <c r="B1072">
        <v>9.4418006000000013E-2</v>
      </c>
    </row>
    <row r="1073" spans="1:2" x14ac:dyDescent="0.2">
      <c r="A1073" t="s">
        <v>1403</v>
      </c>
      <c r="B1073">
        <v>0.12148119</v>
      </c>
    </row>
    <row r="1074" spans="1:2" x14ac:dyDescent="0.2">
      <c r="A1074" t="s">
        <v>1404</v>
      </c>
      <c r="B1074">
        <v>9.4418006000000013E-2</v>
      </c>
    </row>
    <row r="1075" spans="1:2" x14ac:dyDescent="0.2">
      <c r="A1075" t="s">
        <v>1405</v>
      </c>
      <c r="B1075">
        <v>0.12148119</v>
      </c>
    </row>
    <row r="1076" spans="1:2" x14ac:dyDescent="0.2">
      <c r="A1076" t="s">
        <v>1406</v>
      </c>
      <c r="B1076">
        <v>0.18311308000000001</v>
      </c>
    </row>
    <row r="1077" spans="1:2" x14ac:dyDescent="0.2">
      <c r="A1077" t="s">
        <v>1407</v>
      </c>
      <c r="B1077">
        <v>0.49386131999999999</v>
      </c>
    </row>
    <row r="1078" spans="1:2" x14ac:dyDescent="0.2">
      <c r="A1078" t="s">
        <v>1408</v>
      </c>
      <c r="B1078">
        <v>0.57092594000000008</v>
      </c>
    </row>
    <row r="1079" spans="1:2" x14ac:dyDescent="0.2">
      <c r="A1079" t="s">
        <v>1409</v>
      </c>
      <c r="B1079">
        <v>0.38527351999999998</v>
      </c>
    </row>
    <row r="1080" spans="1:2" x14ac:dyDescent="0.2">
      <c r="A1080" t="s">
        <v>1410</v>
      </c>
      <c r="B1080">
        <v>0.46788587999999998</v>
      </c>
    </row>
    <row r="1081" spans="1:2" x14ac:dyDescent="0.2">
      <c r="A1081" t="s">
        <v>1411</v>
      </c>
      <c r="B1081">
        <v>0.31231435999999996</v>
      </c>
    </row>
    <row r="1082" spans="1:2" x14ac:dyDescent="0.2">
      <c r="A1082" t="s">
        <v>1412</v>
      </c>
      <c r="B1082">
        <v>0.46788587999999998</v>
      </c>
    </row>
    <row r="1083" spans="1:2" x14ac:dyDescent="0.2">
      <c r="A1083" t="s">
        <v>1413</v>
      </c>
      <c r="B1083">
        <v>0.13843176999999998</v>
      </c>
    </row>
    <row r="1084" spans="1:2" x14ac:dyDescent="0.2">
      <c r="A1084" t="s">
        <v>1414</v>
      </c>
      <c r="B1084">
        <v>1.2318794000000002</v>
      </c>
    </row>
    <row r="1085" spans="1:2" x14ac:dyDescent="0.2">
      <c r="A1085" t="s">
        <v>1415</v>
      </c>
      <c r="B1085">
        <v>0.63233443999999994</v>
      </c>
    </row>
    <row r="1086" spans="1:2" x14ac:dyDescent="0.2">
      <c r="A1086" t="s">
        <v>1416</v>
      </c>
      <c r="B1086">
        <v>0.62001497000000005</v>
      </c>
    </row>
    <row r="1087" spans="1:2" x14ac:dyDescent="0.2">
      <c r="A1087" t="s">
        <v>1420</v>
      </c>
      <c r="B1087">
        <v>0.21373946000000002</v>
      </c>
    </row>
    <row r="1088" spans="1:2" x14ac:dyDescent="0.2">
      <c r="A1088" t="s">
        <v>1417</v>
      </c>
      <c r="B1088">
        <v>0.21373946000000002</v>
      </c>
    </row>
    <row r="1089" spans="1:2" x14ac:dyDescent="0.2">
      <c r="A1089" t="s">
        <v>1418</v>
      </c>
      <c r="B1089">
        <v>0.21373946000000002</v>
      </c>
    </row>
    <row r="1090" spans="1:2" x14ac:dyDescent="0.2">
      <c r="A1090" t="s">
        <v>1419</v>
      </c>
      <c r="B1090">
        <v>0.21373946000000002</v>
      </c>
    </row>
    <row r="1091" spans="1:2" x14ac:dyDescent="0.2">
      <c r="A1091" t="s">
        <v>1421</v>
      </c>
      <c r="B1091">
        <v>0.58772405999999999</v>
      </c>
    </row>
    <row r="1092" spans="1:2" x14ac:dyDescent="0.2">
      <c r="A1092" t="s">
        <v>1422</v>
      </c>
      <c r="B1092">
        <v>0.19364861999999999</v>
      </c>
    </row>
    <row r="1093" spans="1:2" x14ac:dyDescent="0.2">
      <c r="A1093" t="s">
        <v>1423</v>
      </c>
      <c r="B1093">
        <v>0.18938116999999999</v>
      </c>
    </row>
    <row r="1094" spans="1:2" x14ac:dyDescent="0.2">
      <c r="A1094" t="s">
        <v>1424</v>
      </c>
      <c r="B1094">
        <v>0.18899237999999999</v>
      </c>
    </row>
    <row r="1095" spans="1:2" x14ac:dyDescent="0.2">
      <c r="A1095" t="s">
        <v>1425</v>
      </c>
      <c r="B1095">
        <v>0.19364861999999999</v>
      </c>
    </row>
    <row r="1096" spans="1:2" x14ac:dyDescent="0.2">
      <c r="A1096" t="s">
        <v>1426</v>
      </c>
      <c r="B1096">
        <v>0.18899237999999999</v>
      </c>
    </row>
    <row r="1097" spans="1:2" x14ac:dyDescent="0.2">
      <c r="A1097" t="s">
        <v>1427</v>
      </c>
      <c r="B1097">
        <v>0.32204231</v>
      </c>
    </row>
    <row r="1098" spans="1:2" x14ac:dyDescent="0.2">
      <c r="A1098" t="s">
        <v>1428</v>
      </c>
      <c r="B1098">
        <v>1.4607123</v>
      </c>
    </row>
    <row r="1099" spans="1:2" x14ac:dyDescent="0.2">
      <c r="A1099" t="s">
        <v>1429</v>
      </c>
      <c r="B1099">
        <v>1.4123052</v>
      </c>
    </row>
    <row r="1100" spans="1:2" x14ac:dyDescent="0.2">
      <c r="A1100" t="s">
        <v>1430</v>
      </c>
      <c r="B1100">
        <v>1.4168407000000001</v>
      </c>
    </row>
    <row r="1101" spans="1:2" x14ac:dyDescent="0.2">
      <c r="A1101" t="s">
        <v>1431</v>
      </c>
      <c r="B1101">
        <v>7.372732600000001E-2</v>
      </c>
    </row>
    <row r="1102" spans="1:2" x14ac:dyDescent="0.2">
      <c r="A1102" t="s">
        <v>1432</v>
      </c>
      <c r="B1102">
        <v>1.8946113</v>
      </c>
    </row>
    <row r="1103" spans="1:2" x14ac:dyDescent="0.2">
      <c r="A1103" t="s">
        <v>1433</v>
      </c>
      <c r="B1103">
        <v>1.1409483</v>
      </c>
    </row>
    <row r="1104" spans="1:2" x14ac:dyDescent="0.2">
      <c r="A1104" t="s">
        <v>1434</v>
      </c>
      <c r="B1104">
        <v>0.15482163999999998</v>
      </c>
    </row>
    <row r="1105" spans="1:2" x14ac:dyDescent="0.2">
      <c r="A1105" t="s">
        <v>1435</v>
      </c>
      <c r="B1105">
        <v>0.52058249999999995</v>
      </c>
    </row>
    <row r="1106" spans="1:2" x14ac:dyDescent="0.2">
      <c r="A1106" t="s">
        <v>1436</v>
      </c>
      <c r="B1106">
        <v>1.8946113</v>
      </c>
    </row>
    <row r="1107" spans="1:2" x14ac:dyDescent="0.2">
      <c r="A1107" t="s">
        <v>1437</v>
      </c>
      <c r="B1107">
        <v>1.2435498999999999</v>
      </c>
    </row>
    <row r="1108" spans="1:2" x14ac:dyDescent="0.2">
      <c r="A1108" t="s">
        <v>1438</v>
      </c>
      <c r="B1108">
        <v>0.27609283000000001</v>
      </c>
    </row>
    <row r="1109" spans="1:2" x14ac:dyDescent="0.2">
      <c r="A1109" t="s">
        <v>1439</v>
      </c>
      <c r="B1109">
        <v>0.23393091999999999</v>
      </c>
    </row>
    <row r="1110" spans="1:2" x14ac:dyDescent="0.2">
      <c r="A1110" t="s">
        <v>1440</v>
      </c>
      <c r="B1110">
        <v>0.59736329999999993</v>
      </c>
    </row>
    <row r="1111" spans="1:2" x14ac:dyDescent="0.2">
      <c r="A1111" t="s">
        <v>1441</v>
      </c>
      <c r="B1111">
        <v>0.5909335</v>
      </c>
    </row>
    <row r="1112" spans="1:2" x14ac:dyDescent="0.2">
      <c r="A1112" t="s">
        <v>1442</v>
      </c>
      <c r="B1112">
        <v>0.32547926999999999</v>
      </c>
    </row>
    <row r="1113" spans="1:2" x14ac:dyDescent="0.2">
      <c r="A1113" t="s">
        <v>1443</v>
      </c>
      <c r="B1113">
        <v>0.2166228</v>
      </c>
    </row>
    <row r="1114" spans="1:2" x14ac:dyDescent="0.2">
      <c r="A1114" t="s">
        <v>1444</v>
      </c>
      <c r="B1114">
        <v>1.6599054</v>
      </c>
    </row>
    <row r="1115" spans="1:2" x14ac:dyDescent="0.2">
      <c r="A1115" t="s">
        <v>1445</v>
      </c>
      <c r="B1115">
        <v>1.1951890999999999</v>
      </c>
    </row>
    <row r="1116" spans="1:2" x14ac:dyDescent="0.2">
      <c r="A1116" t="s">
        <v>3017</v>
      </c>
      <c r="B1116">
        <v>0.29799900999999995</v>
      </c>
    </row>
    <row r="1117" spans="1:2" x14ac:dyDescent="0.2">
      <c r="A1117" t="s">
        <v>1446</v>
      </c>
      <c r="B1117">
        <v>1.1272133</v>
      </c>
    </row>
    <row r="1118" spans="1:2" x14ac:dyDescent="0.2">
      <c r="A1118" t="s">
        <v>1447</v>
      </c>
      <c r="B1118">
        <v>1.8920271</v>
      </c>
    </row>
    <row r="1119" spans="1:2" x14ac:dyDescent="0.2">
      <c r="A1119" t="s">
        <v>1448</v>
      </c>
      <c r="B1119">
        <v>1.7585345999999999</v>
      </c>
    </row>
    <row r="1120" spans="1:2" x14ac:dyDescent="0.2">
      <c r="A1120" t="s">
        <v>1449</v>
      </c>
      <c r="B1120">
        <v>0.30015024000000001</v>
      </c>
    </row>
    <row r="1121" spans="1:2" x14ac:dyDescent="0.2">
      <c r="A1121" t="s">
        <v>1450</v>
      </c>
      <c r="B1121">
        <v>0.30015024000000001</v>
      </c>
    </row>
    <row r="1122" spans="1:2" x14ac:dyDescent="0.2">
      <c r="A1122" t="s">
        <v>1451</v>
      </c>
      <c r="B1122">
        <v>0.30015024000000001</v>
      </c>
    </row>
    <row r="1123" spans="1:2" x14ac:dyDescent="0.2">
      <c r="A1123" t="s">
        <v>1452</v>
      </c>
      <c r="B1123">
        <v>0.30273448000000003</v>
      </c>
    </row>
    <row r="1124" spans="1:2" x14ac:dyDescent="0.2">
      <c r="A1124" t="s">
        <v>1453</v>
      </c>
      <c r="B1124">
        <v>0.30273448000000003</v>
      </c>
    </row>
    <row r="1125" spans="1:2" x14ac:dyDescent="0.2">
      <c r="A1125" t="s">
        <v>1454</v>
      </c>
      <c r="B1125">
        <v>0.30273448000000003</v>
      </c>
    </row>
    <row r="1126" spans="1:2" x14ac:dyDescent="0.2">
      <c r="A1126" t="s">
        <v>1455</v>
      </c>
      <c r="B1126">
        <v>0.30273448000000003</v>
      </c>
    </row>
    <row r="1127" spans="1:2" x14ac:dyDescent="0.2">
      <c r="A1127" t="s">
        <v>1456</v>
      </c>
      <c r="B1127">
        <v>0.37925148999999997</v>
      </c>
    </row>
    <row r="1128" spans="1:2" x14ac:dyDescent="0.2">
      <c r="A1128" t="s">
        <v>1457</v>
      </c>
      <c r="B1128">
        <v>0.37925148999999997</v>
      </c>
    </row>
    <row r="1129" spans="1:2" x14ac:dyDescent="0.2">
      <c r="A1129" t="s">
        <v>1458</v>
      </c>
      <c r="B1129">
        <v>0.18122807999999999</v>
      </c>
    </row>
    <row r="1130" spans="1:2" x14ac:dyDescent="0.2">
      <c r="A1130" t="s">
        <v>1459</v>
      </c>
      <c r="B1130">
        <v>0.12904805</v>
      </c>
    </row>
    <row r="1131" spans="1:2" x14ac:dyDescent="0.2">
      <c r="A1131" t="s">
        <v>1460</v>
      </c>
      <c r="B1131">
        <v>0.16895399</v>
      </c>
    </row>
    <row r="1132" spans="1:2" x14ac:dyDescent="0.2">
      <c r="A1132" t="s">
        <v>1461</v>
      </c>
      <c r="B1132">
        <v>0.13601206999999998</v>
      </c>
    </row>
    <row r="1133" spans="1:2" x14ac:dyDescent="0.2">
      <c r="A1133" t="s">
        <v>1462</v>
      </c>
      <c r="B1133">
        <v>5.7265977000000003E-2</v>
      </c>
    </row>
    <row r="1134" spans="1:2" x14ac:dyDescent="0.2">
      <c r="A1134" t="s">
        <v>1463</v>
      </c>
      <c r="B1134">
        <v>0.12368932000000001</v>
      </c>
    </row>
    <row r="1135" spans="1:2" x14ac:dyDescent="0.2">
      <c r="A1135" t="s">
        <v>1464</v>
      </c>
      <c r="B1135">
        <v>0.10156435</v>
      </c>
    </row>
    <row r="1136" spans="1:2" x14ac:dyDescent="0.2">
      <c r="A1136" t="s">
        <v>1465</v>
      </c>
      <c r="B1136">
        <v>1.2052509</v>
      </c>
    </row>
    <row r="1137" spans="1:2" x14ac:dyDescent="0.2">
      <c r="A1137" t="s">
        <v>1466</v>
      </c>
      <c r="B1137">
        <v>0.13687686999999998</v>
      </c>
    </row>
    <row r="1138" spans="1:2" x14ac:dyDescent="0.2">
      <c r="A1138" t="s">
        <v>1467</v>
      </c>
      <c r="B1138">
        <v>5.7515947999999997E-2</v>
      </c>
    </row>
    <row r="1139" spans="1:2" x14ac:dyDescent="0.2">
      <c r="A1139" t="s">
        <v>1468</v>
      </c>
      <c r="B1139">
        <v>7.0121659000000003E-2</v>
      </c>
    </row>
    <row r="1140" spans="1:2" x14ac:dyDescent="0.2">
      <c r="A1140" t="s">
        <v>1469</v>
      </c>
      <c r="B1140">
        <v>5.7515947999999997E-2</v>
      </c>
    </row>
    <row r="1141" spans="1:2" x14ac:dyDescent="0.2">
      <c r="A1141" t="s">
        <v>1470</v>
      </c>
      <c r="B1141">
        <v>0.12456737999999999</v>
      </c>
    </row>
    <row r="1142" spans="1:2" x14ac:dyDescent="0.2">
      <c r="A1142" t="s">
        <v>1471</v>
      </c>
      <c r="B1142">
        <v>0.18131205</v>
      </c>
    </row>
    <row r="1143" spans="1:2" x14ac:dyDescent="0.2">
      <c r="A1143" t="s">
        <v>1472</v>
      </c>
      <c r="B1143">
        <v>0.10156435</v>
      </c>
    </row>
    <row r="1144" spans="1:2" x14ac:dyDescent="0.2">
      <c r="A1144" t="s">
        <v>1473</v>
      </c>
      <c r="B1144">
        <v>5.7515947999999997E-2</v>
      </c>
    </row>
    <row r="1145" spans="1:2" x14ac:dyDescent="0.2">
      <c r="A1145" t="s">
        <v>1474</v>
      </c>
      <c r="B1145">
        <v>0.13841891000000001</v>
      </c>
    </row>
    <row r="1146" spans="1:2" x14ac:dyDescent="0.2">
      <c r="A1146" t="s">
        <v>1475</v>
      </c>
      <c r="B1146">
        <v>0.12904805</v>
      </c>
    </row>
    <row r="1147" spans="1:2" x14ac:dyDescent="0.2">
      <c r="A1147" t="s">
        <v>1476</v>
      </c>
      <c r="B1147">
        <v>0.14039003999999999</v>
      </c>
    </row>
    <row r="1148" spans="1:2" x14ac:dyDescent="0.2">
      <c r="A1148" t="s">
        <v>1477</v>
      </c>
      <c r="B1148">
        <v>5.7515947999999997E-2</v>
      </c>
    </row>
    <row r="1149" spans="1:2" x14ac:dyDescent="0.2">
      <c r="A1149" t="s">
        <v>1478</v>
      </c>
      <c r="B1149">
        <v>0.12456737999999999</v>
      </c>
    </row>
    <row r="1150" spans="1:2" x14ac:dyDescent="0.2">
      <c r="A1150" t="s">
        <v>1479</v>
      </c>
      <c r="B1150">
        <v>0.55002958000000002</v>
      </c>
    </row>
    <row r="1151" spans="1:2" x14ac:dyDescent="0.2">
      <c r="A1151" t="s">
        <v>1480</v>
      </c>
      <c r="B1151">
        <v>0.18025337</v>
      </c>
    </row>
    <row r="1152" spans="1:2" x14ac:dyDescent="0.2">
      <c r="A1152" t="s">
        <v>1481</v>
      </c>
      <c r="B1152">
        <v>0.11443903</v>
      </c>
    </row>
    <row r="1153" spans="1:2" x14ac:dyDescent="0.2">
      <c r="A1153" t="s">
        <v>1482</v>
      </c>
      <c r="B1153">
        <v>0.16656113</v>
      </c>
    </row>
    <row r="1154" spans="1:2" x14ac:dyDescent="0.2">
      <c r="A1154" t="s">
        <v>1483</v>
      </c>
      <c r="B1154">
        <v>0.17499999999999999</v>
      </c>
    </row>
    <row r="1155" spans="1:2" x14ac:dyDescent="0.2">
      <c r="A1155" t="s">
        <v>1484</v>
      </c>
      <c r="B1155">
        <v>0.21291816</v>
      </c>
    </row>
    <row r="1156" spans="1:2" x14ac:dyDescent="0.2">
      <c r="A1156" t="s">
        <v>1485</v>
      </c>
      <c r="B1156">
        <v>0.10037931</v>
      </c>
    </row>
    <row r="1157" spans="1:2" x14ac:dyDescent="0.2">
      <c r="A1157" t="s">
        <v>1486</v>
      </c>
      <c r="B1157">
        <v>0.1586002</v>
      </c>
    </row>
    <row r="1158" spans="1:2" x14ac:dyDescent="0.2">
      <c r="A1158" t="s">
        <v>1487</v>
      </c>
      <c r="B1158">
        <v>0.29047288999999998</v>
      </c>
    </row>
    <row r="1159" spans="1:2" x14ac:dyDescent="0.2">
      <c r="A1159" t="s">
        <v>1488</v>
      </c>
      <c r="B1159">
        <v>0.40162861</v>
      </c>
    </row>
    <row r="1160" spans="1:2" x14ac:dyDescent="0.2">
      <c r="A1160" t="s">
        <v>1489</v>
      </c>
      <c r="B1160">
        <v>1.8946113</v>
      </c>
    </row>
    <row r="1161" spans="1:2" x14ac:dyDescent="0.2">
      <c r="A1161" t="s">
        <v>3035</v>
      </c>
      <c r="B1161">
        <v>5.8165965000000002</v>
      </c>
    </row>
    <row r="1162" spans="1:2" x14ac:dyDescent="0.2">
      <c r="A1162" t="s">
        <v>1490</v>
      </c>
      <c r="B1162">
        <v>0.82288596000000003</v>
      </c>
    </row>
    <row r="1163" spans="1:2" x14ac:dyDescent="0.2">
      <c r="A1163" t="s">
        <v>1491</v>
      </c>
      <c r="B1163">
        <v>0.17550420999999999</v>
      </c>
    </row>
    <row r="1164" spans="1:2" x14ac:dyDescent="0.2">
      <c r="A1164" t="s">
        <v>1492</v>
      </c>
      <c r="B1164">
        <v>0.42194953999999996</v>
      </c>
    </row>
    <row r="1165" spans="1:2" x14ac:dyDescent="0.2">
      <c r="A1165" t="s">
        <v>1493</v>
      </c>
      <c r="B1165">
        <v>0.45791437000000002</v>
      </c>
    </row>
    <row r="1166" spans="1:2" x14ac:dyDescent="0.2">
      <c r="A1166" t="s">
        <v>1494</v>
      </c>
      <c r="B1166">
        <v>0.98392464000000002</v>
      </c>
    </row>
    <row r="1167" spans="1:2" x14ac:dyDescent="0.2">
      <c r="A1167" t="s">
        <v>3033</v>
      </c>
      <c r="B1167">
        <v>1.3681347000000001</v>
      </c>
    </row>
    <row r="1168" spans="1:2" x14ac:dyDescent="0.2">
      <c r="A1168" t="s">
        <v>1511</v>
      </c>
      <c r="B1168">
        <v>0.58964973000000009</v>
      </c>
    </row>
    <row r="1169" spans="1:2" x14ac:dyDescent="0.2">
      <c r="A1169" t="s">
        <v>1495</v>
      </c>
      <c r="B1169">
        <v>0.75704146999999999</v>
      </c>
    </row>
    <row r="1170" spans="1:2" x14ac:dyDescent="0.2">
      <c r="A1170" t="s">
        <v>1496</v>
      </c>
      <c r="B1170">
        <v>0.40963739999999998</v>
      </c>
    </row>
    <row r="1171" spans="1:2" x14ac:dyDescent="0.2">
      <c r="A1171" t="s">
        <v>1497</v>
      </c>
      <c r="B1171">
        <v>0.88494010999999995</v>
      </c>
    </row>
    <row r="1172" spans="1:2" x14ac:dyDescent="0.2">
      <c r="A1172" t="s">
        <v>1498</v>
      </c>
      <c r="B1172">
        <v>0.18604113999999999</v>
      </c>
    </row>
    <row r="1173" spans="1:2" x14ac:dyDescent="0.2">
      <c r="A1173" t="s">
        <v>1499</v>
      </c>
      <c r="B1173">
        <v>0.18604113999999999</v>
      </c>
    </row>
    <row r="1174" spans="1:2" x14ac:dyDescent="0.2">
      <c r="A1174" t="s">
        <v>1500</v>
      </c>
      <c r="B1174">
        <v>0.66246355000000001</v>
      </c>
    </row>
    <row r="1175" spans="1:2" x14ac:dyDescent="0.2">
      <c r="A1175" t="s">
        <v>1501</v>
      </c>
      <c r="B1175">
        <v>0.47976941000000001</v>
      </c>
    </row>
    <row r="1176" spans="1:2" x14ac:dyDescent="0.2">
      <c r="A1176" t="s">
        <v>1502</v>
      </c>
      <c r="B1176">
        <v>1.5733383999999999</v>
      </c>
    </row>
    <row r="1177" spans="1:2" x14ac:dyDescent="0.2">
      <c r="A1177" t="s">
        <v>1503</v>
      </c>
      <c r="B1177">
        <v>0.46689509999999995</v>
      </c>
    </row>
    <row r="1178" spans="1:2" x14ac:dyDescent="0.2">
      <c r="A1178" t="s">
        <v>1504</v>
      </c>
      <c r="B1178">
        <v>0.42831000000000002</v>
      </c>
    </row>
    <row r="1179" spans="1:2" x14ac:dyDescent="0.2">
      <c r="A1179" t="s">
        <v>1505</v>
      </c>
      <c r="B1179">
        <v>0.18054851</v>
      </c>
    </row>
    <row r="1180" spans="1:2" x14ac:dyDescent="0.2">
      <c r="A1180" t="s">
        <v>1506</v>
      </c>
      <c r="B1180">
        <v>0.18604113999999999</v>
      </c>
    </row>
    <row r="1181" spans="1:2" x14ac:dyDescent="0.2">
      <c r="A1181" t="s">
        <v>1507</v>
      </c>
      <c r="B1181">
        <v>0.18604113999999999</v>
      </c>
    </row>
    <row r="1182" spans="1:2" x14ac:dyDescent="0.2">
      <c r="A1182" t="s">
        <v>1508</v>
      </c>
      <c r="B1182">
        <v>0.40963739999999998</v>
      </c>
    </row>
    <row r="1183" spans="1:2" x14ac:dyDescent="0.2">
      <c r="A1183" t="s">
        <v>1509</v>
      </c>
      <c r="B1183">
        <v>0.36038735</v>
      </c>
    </row>
    <row r="1184" spans="1:2" x14ac:dyDescent="0.2">
      <c r="A1184" t="s">
        <v>1510</v>
      </c>
      <c r="B1184">
        <v>0.40980847999999997</v>
      </c>
    </row>
    <row r="1185" spans="1:2" x14ac:dyDescent="0.2">
      <c r="A1185" t="s">
        <v>1512</v>
      </c>
      <c r="B1185">
        <v>0.40977426</v>
      </c>
    </row>
    <row r="1186" spans="1:2" x14ac:dyDescent="0.2">
      <c r="A1186" t="s">
        <v>1513</v>
      </c>
      <c r="B1186">
        <v>0.47845181999999997</v>
      </c>
    </row>
    <row r="1187" spans="1:2" x14ac:dyDescent="0.2">
      <c r="A1187" t="s">
        <v>1514</v>
      </c>
      <c r="B1187">
        <v>0.47845181999999997</v>
      </c>
    </row>
    <row r="1188" spans="1:2" x14ac:dyDescent="0.2">
      <c r="A1188" t="s">
        <v>1515</v>
      </c>
      <c r="B1188">
        <v>0.47845181999999997</v>
      </c>
    </row>
    <row r="1189" spans="1:2" x14ac:dyDescent="0.2">
      <c r="A1189" t="s">
        <v>1516</v>
      </c>
      <c r="B1189">
        <v>0.10581999</v>
      </c>
    </row>
    <row r="1190" spans="1:2" x14ac:dyDescent="0.2">
      <c r="A1190" t="s">
        <v>1517</v>
      </c>
      <c r="B1190">
        <v>6.6674131999999997E-2</v>
      </c>
    </row>
    <row r="1191" spans="1:2" x14ac:dyDescent="0.2">
      <c r="A1191" t="s">
        <v>1518</v>
      </c>
      <c r="B1191">
        <v>0.24198939999999999</v>
      </c>
    </row>
    <row r="1192" spans="1:2" x14ac:dyDescent="0.2">
      <c r="A1192" t="s">
        <v>3021</v>
      </c>
      <c r="B1192">
        <v>0.32918284999999997</v>
      </c>
    </row>
    <row r="1193" spans="1:2" x14ac:dyDescent="0.2">
      <c r="A1193" t="s">
        <v>1519</v>
      </c>
      <c r="B1193">
        <v>1.2422907999999999</v>
      </c>
    </row>
    <row r="1194" spans="1:2" x14ac:dyDescent="0.2">
      <c r="A1194" t="s">
        <v>1520</v>
      </c>
      <c r="B1194">
        <v>1.9785152999999998</v>
      </c>
    </row>
    <row r="1195" spans="1:2" x14ac:dyDescent="0.2">
      <c r="A1195" t="s">
        <v>1521</v>
      </c>
      <c r="B1195">
        <v>1.9785152999999998</v>
      </c>
    </row>
    <row r="1196" spans="1:2" x14ac:dyDescent="0.2">
      <c r="A1196" t="s">
        <v>1522</v>
      </c>
      <c r="B1196">
        <v>1.9785152999999998</v>
      </c>
    </row>
    <row r="1197" spans="1:2" x14ac:dyDescent="0.2">
      <c r="A1197" t="s">
        <v>1523</v>
      </c>
      <c r="B1197">
        <v>0.99120239999999993</v>
      </c>
    </row>
    <row r="1198" spans="1:2" x14ac:dyDescent="0.2">
      <c r="A1198" t="s">
        <v>1524</v>
      </c>
      <c r="B1198">
        <v>0.99120239999999993</v>
      </c>
    </row>
    <row r="1199" spans="1:2" x14ac:dyDescent="0.2">
      <c r="A1199" t="s">
        <v>1525</v>
      </c>
      <c r="B1199">
        <v>0.99120239999999993</v>
      </c>
    </row>
    <row r="1200" spans="1:2" x14ac:dyDescent="0.2">
      <c r="A1200" t="s">
        <v>1526</v>
      </c>
      <c r="B1200">
        <v>0.99120239999999993</v>
      </c>
    </row>
    <row r="1201" spans="1:2" x14ac:dyDescent="0.2">
      <c r="A1201" t="s">
        <v>1527</v>
      </c>
      <c r="B1201">
        <v>0.99120239999999993</v>
      </c>
    </row>
    <row r="1202" spans="1:2" x14ac:dyDescent="0.2">
      <c r="A1202" t="s">
        <v>1528</v>
      </c>
      <c r="B1202">
        <v>0.99120239999999993</v>
      </c>
    </row>
    <row r="1203" spans="1:2" x14ac:dyDescent="0.2">
      <c r="A1203" t="s">
        <v>1529</v>
      </c>
      <c r="B1203">
        <v>0.99120239999999993</v>
      </c>
    </row>
    <row r="1204" spans="1:2" x14ac:dyDescent="0.2">
      <c r="A1204" t="s">
        <v>1530</v>
      </c>
      <c r="B1204">
        <v>0.99120239999999993</v>
      </c>
    </row>
    <row r="1205" spans="1:2" x14ac:dyDescent="0.2">
      <c r="A1205" t="s">
        <v>1531</v>
      </c>
      <c r="B1205">
        <v>0.99120239999999993</v>
      </c>
    </row>
    <row r="1206" spans="1:2" x14ac:dyDescent="0.2">
      <c r="A1206" t="s">
        <v>1532</v>
      </c>
      <c r="B1206">
        <v>0.99120239999999993</v>
      </c>
    </row>
    <row r="1207" spans="1:2" x14ac:dyDescent="0.2">
      <c r="A1207" t="s">
        <v>1533</v>
      </c>
      <c r="B1207">
        <v>1.9785152999999998</v>
      </c>
    </row>
    <row r="1208" spans="1:2" x14ac:dyDescent="0.2">
      <c r="A1208" t="s">
        <v>1534</v>
      </c>
      <c r="B1208">
        <v>0.87893452999999999</v>
      </c>
    </row>
    <row r="1209" spans="1:2" x14ac:dyDescent="0.2">
      <c r="A1209" t="s">
        <v>1535</v>
      </c>
      <c r="B1209">
        <v>0.99120239999999993</v>
      </c>
    </row>
    <row r="1210" spans="1:2" x14ac:dyDescent="0.2">
      <c r="A1210" t="s">
        <v>1536</v>
      </c>
      <c r="B1210">
        <v>0.87893452999999999</v>
      </c>
    </row>
    <row r="1211" spans="1:2" x14ac:dyDescent="0.2">
      <c r="A1211" t="s">
        <v>1537</v>
      </c>
      <c r="B1211">
        <v>1.2308596999999999</v>
      </c>
    </row>
    <row r="1212" spans="1:2" x14ac:dyDescent="0.2">
      <c r="A1212" t="s">
        <v>1538</v>
      </c>
      <c r="B1212">
        <v>2.4764319000000001</v>
      </c>
    </row>
    <row r="1213" spans="1:2" x14ac:dyDescent="0.2">
      <c r="A1213" t="s">
        <v>1539</v>
      </c>
      <c r="B1213">
        <v>2.4764319000000001</v>
      </c>
    </row>
    <row r="1214" spans="1:2" x14ac:dyDescent="0.2">
      <c r="A1214" t="s">
        <v>1540</v>
      </c>
      <c r="B1214">
        <v>2.4764319000000001</v>
      </c>
    </row>
    <row r="1215" spans="1:2" x14ac:dyDescent="0.2">
      <c r="A1215" t="s">
        <v>1541</v>
      </c>
      <c r="B1215">
        <v>2.4764319000000001</v>
      </c>
    </row>
    <row r="1216" spans="1:2" x14ac:dyDescent="0.2">
      <c r="A1216" t="s">
        <v>1542</v>
      </c>
      <c r="B1216">
        <v>1.2422907999999999</v>
      </c>
    </row>
    <row r="1217" spans="1:2" x14ac:dyDescent="0.2">
      <c r="A1217" t="s">
        <v>1543</v>
      </c>
      <c r="B1217">
        <v>0.16385094</v>
      </c>
    </row>
    <row r="1218" spans="1:2" x14ac:dyDescent="0.2">
      <c r="A1218" t="s">
        <v>1544</v>
      </c>
      <c r="B1218">
        <v>0.11465716999999999</v>
      </c>
    </row>
    <row r="1219" spans="1:2" x14ac:dyDescent="0.2">
      <c r="A1219" t="s">
        <v>1545</v>
      </c>
      <c r="B1219">
        <v>1.8946113</v>
      </c>
    </row>
    <row r="1220" spans="1:2" x14ac:dyDescent="0.2">
      <c r="A1220" t="s">
        <v>1546</v>
      </c>
      <c r="B1220">
        <v>2.3421422999999999</v>
      </c>
    </row>
    <row r="1221" spans="1:2" x14ac:dyDescent="0.2">
      <c r="A1221" t="s">
        <v>3028</v>
      </c>
      <c r="B1221">
        <v>0.59445232000000003</v>
      </c>
    </row>
    <row r="1222" spans="1:2" x14ac:dyDescent="0.2">
      <c r="A1222" t="s">
        <v>3031</v>
      </c>
      <c r="B1222">
        <v>0.82857814000000007</v>
      </c>
    </row>
    <row r="1223" spans="1:2" x14ac:dyDescent="0.2">
      <c r="A1223" t="s">
        <v>2982</v>
      </c>
      <c r="B1223">
        <v>2.6581945999999999E-2</v>
      </c>
    </row>
    <row r="1224" spans="1:2" x14ac:dyDescent="0.2">
      <c r="A1224" t="s">
        <v>1548</v>
      </c>
      <c r="B1224">
        <v>0.13455571</v>
      </c>
    </row>
    <row r="1225" spans="1:2" x14ac:dyDescent="0.2">
      <c r="A1225" t="s">
        <v>2998</v>
      </c>
      <c r="B1225">
        <v>0.15389474</v>
      </c>
    </row>
    <row r="1226" spans="1:2" x14ac:dyDescent="0.2">
      <c r="A1226" t="s">
        <v>2990</v>
      </c>
      <c r="B1226">
        <v>8.2444641999999999E-2</v>
      </c>
    </row>
    <row r="1227" spans="1:2" x14ac:dyDescent="0.2">
      <c r="A1227" t="s">
        <v>3005</v>
      </c>
      <c r="B1227">
        <v>0.19480665</v>
      </c>
    </row>
    <row r="1228" spans="1:2" x14ac:dyDescent="0.2">
      <c r="A1228" t="s">
        <v>2995</v>
      </c>
      <c r="B1228">
        <v>0.14212653</v>
      </c>
    </row>
    <row r="1229" spans="1:2" x14ac:dyDescent="0.2">
      <c r="A1229" t="s">
        <v>2984</v>
      </c>
      <c r="B1229">
        <v>5.2312296000000001E-2</v>
      </c>
    </row>
    <row r="1230" spans="1:2" x14ac:dyDescent="0.2">
      <c r="A1230" t="s">
        <v>3029</v>
      </c>
      <c r="B1230">
        <v>0.61509344999999993</v>
      </c>
    </row>
    <row r="1231" spans="1:2" x14ac:dyDescent="0.2">
      <c r="A1231" t="s">
        <v>1547</v>
      </c>
      <c r="B1231">
        <v>8.4261620999999995E-2</v>
      </c>
    </row>
    <row r="1232" spans="1:2" x14ac:dyDescent="0.2">
      <c r="A1232" t="s">
        <v>2991</v>
      </c>
      <c r="B1232">
        <v>8.8667937000000002E-2</v>
      </c>
    </row>
    <row r="1233" spans="1:2" x14ac:dyDescent="0.2">
      <c r="A1233" t="s">
        <v>2992</v>
      </c>
      <c r="B1233">
        <v>9.6911896000000011E-2</v>
      </c>
    </row>
    <row r="1234" spans="1:2" x14ac:dyDescent="0.2">
      <c r="A1234" t="s">
        <v>1549</v>
      </c>
      <c r="B1234">
        <v>0.10206297</v>
      </c>
    </row>
    <row r="1235" spans="1:2" x14ac:dyDescent="0.2">
      <c r="A1235" t="s">
        <v>2986</v>
      </c>
      <c r="B1235">
        <v>6.1484030999999995E-2</v>
      </c>
    </row>
    <row r="1236" spans="1:2" x14ac:dyDescent="0.2">
      <c r="A1236" t="s">
        <v>1550</v>
      </c>
      <c r="B1236">
        <v>0.31765203999999997</v>
      </c>
    </row>
    <row r="1237" spans="1:2" x14ac:dyDescent="0.2">
      <c r="A1237" t="s">
        <v>1551</v>
      </c>
      <c r="B1237">
        <v>0.31765203999999997</v>
      </c>
    </row>
    <row r="1238" spans="1:2" x14ac:dyDescent="0.2">
      <c r="A1238" t="s">
        <v>1552</v>
      </c>
      <c r="B1238">
        <v>0.31765203999999997</v>
      </c>
    </row>
    <row r="1239" spans="1:2" x14ac:dyDescent="0.2">
      <c r="A1239" t="s">
        <v>1553</v>
      </c>
      <c r="B1239">
        <v>0.10428839000000001</v>
      </c>
    </row>
    <row r="1240" spans="1:2" x14ac:dyDescent="0.2">
      <c r="A1240" t="s">
        <v>1554</v>
      </c>
      <c r="B1240">
        <v>0.14679140000000002</v>
      </c>
    </row>
    <row r="1241" spans="1:2" x14ac:dyDescent="0.2">
      <c r="A1241" t="s">
        <v>1555</v>
      </c>
      <c r="B1241">
        <v>0.14604022</v>
      </c>
    </row>
    <row r="1242" spans="1:2" x14ac:dyDescent="0.2">
      <c r="A1242" t="s">
        <v>1556</v>
      </c>
      <c r="B1242">
        <v>0.19356240999999999</v>
      </c>
    </row>
    <row r="1243" spans="1:2" x14ac:dyDescent="0.2">
      <c r="A1243" t="s">
        <v>1557</v>
      </c>
      <c r="B1243">
        <v>0.19476049000000001</v>
      </c>
    </row>
    <row r="1244" spans="1:2" x14ac:dyDescent="0.2">
      <c r="A1244" t="s">
        <v>1558</v>
      </c>
      <c r="B1244">
        <v>0.17093845999999999</v>
      </c>
    </row>
    <row r="1245" spans="1:2" x14ac:dyDescent="0.2">
      <c r="A1245" t="s">
        <v>1559</v>
      </c>
      <c r="B1245">
        <v>1.2052509</v>
      </c>
    </row>
    <row r="1246" spans="1:2" x14ac:dyDescent="0.2">
      <c r="A1246" t="s">
        <v>1560</v>
      </c>
      <c r="B1246">
        <v>1.2318794000000002</v>
      </c>
    </row>
    <row r="1247" spans="1:2" x14ac:dyDescent="0.2">
      <c r="A1247" t="s">
        <v>1561</v>
      </c>
      <c r="B1247">
        <v>1.2318794000000002</v>
      </c>
    </row>
    <row r="1248" spans="1:2" x14ac:dyDescent="0.2">
      <c r="A1248" t="s">
        <v>1562</v>
      </c>
      <c r="B1248">
        <v>0.16369254999999999</v>
      </c>
    </row>
    <row r="1249" spans="1:2" x14ac:dyDescent="0.2">
      <c r="A1249" t="s">
        <v>1563</v>
      </c>
      <c r="B1249">
        <v>0.14699837999999998</v>
      </c>
    </row>
    <row r="1250" spans="1:2" x14ac:dyDescent="0.2">
      <c r="A1250" t="s">
        <v>1564</v>
      </c>
      <c r="B1250">
        <v>1.5324958999999998</v>
      </c>
    </row>
    <row r="1251" spans="1:2" x14ac:dyDescent="0.2">
      <c r="A1251" t="s">
        <v>1565</v>
      </c>
      <c r="B1251">
        <v>0.14824744000000001</v>
      </c>
    </row>
    <row r="1252" spans="1:2" x14ac:dyDescent="0.2">
      <c r="A1252" t="s">
        <v>1566</v>
      </c>
      <c r="B1252">
        <v>1.5324958999999998</v>
      </c>
    </row>
    <row r="1253" spans="1:2" x14ac:dyDescent="0.2">
      <c r="A1253" t="s">
        <v>1567</v>
      </c>
      <c r="B1253">
        <v>0.14824744000000001</v>
      </c>
    </row>
    <row r="1254" spans="1:2" x14ac:dyDescent="0.2">
      <c r="A1254" t="s">
        <v>1568</v>
      </c>
      <c r="B1254">
        <v>0.23737530000000001</v>
      </c>
    </row>
    <row r="1255" spans="1:2" x14ac:dyDescent="0.2">
      <c r="A1255" t="s">
        <v>1569</v>
      </c>
      <c r="B1255">
        <v>0.23737530000000001</v>
      </c>
    </row>
    <row r="1256" spans="1:2" x14ac:dyDescent="0.2">
      <c r="A1256" t="s">
        <v>1570</v>
      </c>
      <c r="B1256">
        <v>0.25995984999999999</v>
      </c>
    </row>
    <row r="1257" spans="1:2" x14ac:dyDescent="0.2">
      <c r="A1257" t="s">
        <v>1571</v>
      </c>
      <c r="B1257">
        <v>0.20664707000000002</v>
      </c>
    </row>
    <row r="1258" spans="1:2" x14ac:dyDescent="0.2">
      <c r="A1258" t="s">
        <v>1572</v>
      </c>
      <c r="B1258">
        <v>0.20664707000000002</v>
      </c>
    </row>
    <row r="1259" spans="1:2" x14ac:dyDescent="0.2">
      <c r="A1259" t="s">
        <v>1573</v>
      </c>
      <c r="B1259">
        <v>0.20664707000000002</v>
      </c>
    </row>
    <row r="1260" spans="1:2" x14ac:dyDescent="0.2">
      <c r="A1260" t="s">
        <v>1574</v>
      </c>
      <c r="B1260">
        <v>6.3260193999999992E-2</v>
      </c>
    </row>
    <row r="1261" spans="1:2" x14ac:dyDescent="0.2">
      <c r="A1261" t="s">
        <v>1575</v>
      </c>
      <c r="B1261">
        <v>0.13515122000000002</v>
      </c>
    </row>
    <row r="1262" spans="1:2" x14ac:dyDescent="0.2">
      <c r="A1262" t="s">
        <v>1576</v>
      </c>
      <c r="B1262">
        <v>0.12437906999999999</v>
      </c>
    </row>
    <row r="1263" spans="1:2" x14ac:dyDescent="0.2">
      <c r="A1263" t="s">
        <v>1577</v>
      </c>
      <c r="B1263">
        <v>0.12437906999999999</v>
      </c>
    </row>
    <row r="1264" spans="1:2" x14ac:dyDescent="0.2">
      <c r="A1264" t="s">
        <v>1578</v>
      </c>
      <c r="B1264">
        <v>0.12437906999999999</v>
      </c>
    </row>
    <row r="1265" spans="1:2" x14ac:dyDescent="0.2">
      <c r="A1265" t="s">
        <v>1579</v>
      </c>
      <c r="B1265">
        <v>0.12437906999999999</v>
      </c>
    </row>
    <row r="1266" spans="1:2" x14ac:dyDescent="0.2">
      <c r="A1266" t="s">
        <v>1580</v>
      </c>
      <c r="B1266">
        <v>0.11263115999999999</v>
      </c>
    </row>
    <row r="1267" spans="1:2" x14ac:dyDescent="0.2">
      <c r="A1267" t="s">
        <v>1581</v>
      </c>
      <c r="B1267">
        <v>0.11263115999999999</v>
      </c>
    </row>
    <row r="1268" spans="1:2" x14ac:dyDescent="0.2">
      <c r="A1268" t="s">
        <v>1582</v>
      </c>
      <c r="B1268">
        <v>0.17264506999999998</v>
      </c>
    </row>
    <row r="1269" spans="1:2" x14ac:dyDescent="0.2">
      <c r="A1269" t="s">
        <v>1583</v>
      </c>
      <c r="B1269">
        <v>1.5285469999999999</v>
      </c>
    </row>
    <row r="1270" spans="1:2" x14ac:dyDescent="0.2">
      <c r="A1270" t="s">
        <v>1584</v>
      </c>
      <c r="B1270">
        <v>1.5285469999999999</v>
      </c>
    </row>
    <row r="1271" spans="1:2" x14ac:dyDescent="0.2">
      <c r="A1271" t="s">
        <v>1585</v>
      </c>
      <c r="B1271">
        <v>1.5285469999999999</v>
      </c>
    </row>
    <row r="1272" spans="1:2" x14ac:dyDescent="0.2">
      <c r="A1272" t="s">
        <v>1586</v>
      </c>
      <c r="B1272">
        <v>0.14146693999999999</v>
      </c>
    </row>
    <row r="1273" spans="1:2" x14ac:dyDescent="0.2">
      <c r="A1273" t="s">
        <v>1587</v>
      </c>
      <c r="B1273">
        <v>0.14146693999999999</v>
      </c>
    </row>
    <row r="1274" spans="1:2" x14ac:dyDescent="0.2">
      <c r="A1274" t="s">
        <v>1588</v>
      </c>
      <c r="B1274">
        <v>0.17120457</v>
      </c>
    </row>
    <row r="1275" spans="1:2" x14ac:dyDescent="0.2">
      <c r="A1275" t="s">
        <v>1589</v>
      </c>
      <c r="B1275">
        <v>0.15555720000000001</v>
      </c>
    </row>
    <row r="1276" spans="1:2" x14ac:dyDescent="0.2">
      <c r="A1276" t="s">
        <v>1590</v>
      </c>
      <c r="B1276">
        <v>0.18546299000000002</v>
      </c>
    </row>
    <row r="1277" spans="1:2" x14ac:dyDescent="0.2">
      <c r="A1277" t="s">
        <v>1591</v>
      </c>
      <c r="B1277">
        <v>0.2762424</v>
      </c>
    </row>
    <row r="1278" spans="1:2" x14ac:dyDescent="0.2">
      <c r="A1278" t="s">
        <v>1592</v>
      </c>
      <c r="B1278">
        <v>0.24636337999999999</v>
      </c>
    </row>
    <row r="1279" spans="1:2" x14ac:dyDescent="0.2">
      <c r="A1279" t="s">
        <v>1593</v>
      </c>
      <c r="B1279">
        <v>0.16501033999999998</v>
      </c>
    </row>
    <row r="1280" spans="1:2" x14ac:dyDescent="0.2">
      <c r="A1280" t="s">
        <v>1594</v>
      </c>
      <c r="B1280">
        <v>0.23190227999999999</v>
      </c>
    </row>
    <row r="1281" spans="1:2" x14ac:dyDescent="0.2">
      <c r="A1281" t="s">
        <v>1595</v>
      </c>
      <c r="B1281">
        <v>0.16501033999999998</v>
      </c>
    </row>
    <row r="1282" spans="1:2" x14ac:dyDescent="0.2">
      <c r="A1282" t="s">
        <v>1596</v>
      </c>
      <c r="B1282">
        <v>1.2052509</v>
      </c>
    </row>
    <row r="1283" spans="1:2" x14ac:dyDescent="0.2">
      <c r="A1283" t="s">
        <v>1597</v>
      </c>
      <c r="B1283">
        <v>8.9191375000000003E-2</v>
      </c>
    </row>
    <row r="1284" spans="1:2" x14ac:dyDescent="0.2">
      <c r="A1284" t="s">
        <v>1598</v>
      </c>
      <c r="B1284">
        <v>0.12411723999999999</v>
      </c>
    </row>
    <row r="1285" spans="1:2" x14ac:dyDescent="0.2">
      <c r="A1285" t="s">
        <v>1599</v>
      </c>
      <c r="B1285">
        <v>0.12411723999999999</v>
      </c>
    </row>
    <row r="1286" spans="1:2" x14ac:dyDescent="0.2">
      <c r="A1286" t="s">
        <v>1600</v>
      </c>
      <c r="B1286">
        <v>3.6503736</v>
      </c>
    </row>
    <row r="1287" spans="1:2" x14ac:dyDescent="0.2">
      <c r="A1287" t="s">
        <v>1601</v>
      </c>
      <c r="B1287">
        <v>0.47872308000000002</v>
      </c>
    </row>
    <row r="1288" spans="1:2" x14ac:dyDescent="0.2">
      <c r="A1288" t="s">
        <v>1602</v>
      </c>
      <c r="B1288">
        <v>2.1345869999999998</v>
      </c>
    </row>
    <row r="1289" spans="1:2" x14ac:dyDescent="0.2">
      <c r="A1289" t="s">
        <v>1603</v>
      </c>
      <c r="B1289">
        <v>2.9574891999999999</v>
      </c>
    </row>
    <row r="1290" spans="1:2" x14ac:dyDescent="0.2">
      <c r="A1290" t="s">
        <v>1604</v>
      </c>
      <c r="B1290">
        <v>0.27572801000000002</v>
      </c>
    </row>
    <row r="1291" spans="1:2" x14ac:dyDescent="0.2">
      <c r="A1291" t="s">
        <v>1605</v>
      </c>
      <c r="B1291">
        <v>1.7114355000000001</v>
      </c>
    </row>
    <row r="1292" spans="1:2" x14ac:dyDescent="0.2">
      <c r="A1292" t="s">
        <v>1606</v>
      </c>
      <c r="B1292">
        <v>2.3774721999999997</v>
      </c>
    </row>
    <row r="1293" spans="1:2" x14ac:dyDescent="0.2">
      <c r="A1293" t="s">
        <v>1607</v>
      </c>
      <c r="B1293">
        <v>0.71844255999999995</v>
      </c>
    </row>
    <row r="1294" spans="1:2" x14ac:dyDescent="0.2">
      <c r="A1294" t="s">
        <v>1608</v>
      </c>
      <c r="B1294">
        <v>0.89010236999999992</v>
      </c>
    </row>
    <row r="1295" spans="1:2" x14ac:dyDescent="0.2">
      <c r="A1295" t="s">
        <v>1609</v>
      </c>
      <c r="B1295">
        <v>1.2099738999999998</v>
      </c>
    </row>
    <row r="1296" spans="1:2" x14ac:dyDescent="0.2">
      <c r="A1296" t="s">
        <v>1610</v>
      </c>
      <c r="B1296">
        <v>1.2099738999999998</v>
      </c>
    </row>
    <row r="1297" spans="1:2" x14ac:dyDescent="0.2">
      <c r="A1297" t="s">
        <v>1611</v>
      </c>
      <c r="B1297">
        <v>0.89010236999999992</v>
      </c>
    </row>
    <row r="1298" spans="1:2" x14ac:dyDescent="0.2">
      <c r="A1298" t="s">
        <v>1612</v>
      </c>
      <c r="B1298">
        <v>1.2099738999999998</v>
      </c>
    </row>
    <row r="1299" spans="1:2" x14ac:dyDescent="0.2">
      <c r="A1299" t="s">
        <v>1613</v>
      </c>
      <c r="B1299">
        <v>0.21044402000000001</v>
      </c>
    </row>
    <row r="1300" spans="1:2" x14ac:dyDescent="0.2">
      <c r="A1300" t="s">
        <v>1614</v>
      </c>
      <c r="B1300">
        <v>0.88642226000000002</v>
      </c>
    </row>
    <row r="1301" spans="1:2" x14ac:dyDescent="0.2">
      <c r="A1301" t="s">
        <v>1615</v>
      </c>
      <c r="B1301">
        <v>1.1513732000000001</v>
      </c>
    </row>
    <row r="1302" spans="1:2" x14ac:dyDescent="0.2">
      <c r="A1302" t="s">
        <v>1616</v>
      </c>
      <c r="B1302">
        <v>0.88642226000000002</v>
      </c>
    </row>
    <row r="1303" spans="1:2" x14ac:dyDescent="0.2">
      <c r="A1303" t="s">
        <v>1617</v>
      </c>
      <c r="B1303">
        <v>1.1513732000000001</v>
      </c>
    </row>
    <row r="1304" spans="1:2" x14ac:dyDescent="0.2">
      <c r="A1304" t="s">
        <v>1618</v>
      </c>
      <c r="B1304">
        <v>0.30946438000000004</v>
      </c>
    </row>
    <row r="1305" spans="1:2" x14ac:dyDescent="0.2">
      <c r="A1305" t="s">
        <v>1619</v>
      </c>
      <c r="B1305">
        <v>0.55582516000000004</v>
      </c>
    </row>
    <row r="1306" spans="1:2" x14ac:dyDescent="0.2">
      <c r="A1306" t="s">
        <v>1620</v>
      </c>
      <c r="B1306">
        <v>0.39312808000000005</v>
      </c>
    </row>
    <row r="1307" spans="1:2" x14ac:dyDescent="0.2">
      <c r="A1307" t="s">
        <v>1621</v>
      </c>
      <c r="B1307">
        <v>0.41260211000000002</v>
      </c>
    </row>
    <row r="1308" spans="1:2" x14ac:dyDescent="0.2">
      <c r="A1308" t="s">
        <v>1622</v>
      </c>
      <c r="B1308">
        <v>0.30946438000000004</v>
      </c>
    </row>
    <row r="1309" spans="1:2" x14ac:dyDescent="0.2">
      <c r="A1309" t="s">
        <v>1623</v>
      </c>
      <c r="B1309">
        <v>0.30946438000000004</v>
      </c>
    </row>
    <row r="1310" spans="1:2" x14ac:dyDescent="0.2">
      <c r="A1310" t="s">
        <v>1624</v>
      </c>
      <c r="B1310">
        <v>0.13558478999999998</v>
      </c>
    </row>
    <row r="1311" spans="1:2" x14ac:dyDescent="0.2">
      <c r="A1311" t="s">
        <v>1625</v>
      </c>
      <c r="B1311">
        <v>0.49725444000000002</v>
      </c>
    </row>
    <row r="1312" spans="1:2" x14ac:dyDescent="0.2">
      <c r="A1312" t="s">
        <v>1626</v>
      </c>
      <c r="B1312">
        <v>0.14238038</v>
      </c>
    </row>
    <row r="1313" spans="1:2" x14ac:dyDescent="0.2">
      <c r="A1313" t="s">
        <v>1627</v>
      </c>
      <c r="B1313">
        <v>0.59878708000000003</v>
      </c>
    </row>
    <row r="1314" spans="1:2" x14ac:dyDescent="0.2">
      <c r="A1314" t="s">
        <v>1628</v>
      </c>
      <c r="B1314">
        <v>0.12676308</v>
      </c>
    </row>
    <row r="1315" spans="1:2" x14ac:dyDescent="0.2">
      <c r="A1315" t="s">
        <v>1629</v>
      </c>
      <c r="B1315">
        <v>0.11538353</v>
      </c>
    </row>
    <row r="1316" spans="1:2" x14ac:dyDescent="0.2">
      <c r="A1316" t="s">
        <v>1630</v>
      </c>
      <c r="B1316">
        <v>0.24990759999999998</v>
      </c>
    </row>
    <row r="1317" spans="1:2" x14ac:dyDescent="0.2">
      <c r="A1317" t="s">
        <v>1631</v>
      </c>
      <c r="B1317">
        <v>0.11943811</v>
      </c>
    </row>
    <row r="1318" spans="1:2" x14ac:dyDescent="0.2">
      <c r="A1318" t="s">
        <v>1632</v>
      </c>
      <c r="B1318">
        <v>0.24990759999999998</v>
      </c>
    </row>
    <row r="1319" spans="1:2" x14ac:dyDescent="0.2">
      <c r="A1319" t="s">
        <v>1633</v>
      </c>
      <c r="B1319">
        <v>5.9769005E-2</v>
      </c>
    </row>
    <row r="1320" spans="1:2" x14ac:dyDescent="0.2">
      <c r="A1320" t="s">
        <v>1634</v>
      </c>
      <c r="B1320">
        <v>0.12981709999999999</v>
      </c>
    </row>
    <row r="1321" spans="1:2" x14ac:dyDescent="0.2">
      <c r="A1321" t="s">
        <v>1635</v>
      </c>
      <c r="B1321">
        <v>5.9769005E-2</v>
      </c>
    </row>
    <row r="1322" spans="1:2" x14ac:dyDescent="0.2">
      <c r="A1322" t="s">
        <v>1636</v>
      </c>
      <c r="B1322">
        <v>0.12981709999999999</v>
      </c>
    </row>
    <row r="1323" spans="1:2" x14ac:dyDescent="0.2">
      <c r="A1323" t="s">
        <v>1637</v>
      </c>
      <c r="B1323">
        <v>5.9769005E-2</v>
      </c>
    </row>
    <row r="1324" spans="1:2" x14ac:dyDescent="0.2">
      <c r="A1324" t="s">
        <v>1638</v>
      </c>
      <c r="B1324">
        <v>0.12981709999999999</v>
      </c>
    </row>
    <row r="1325" spans="1:2" x14ac:dyDescent="0.2">
      <c r="A1325" t="s">
        <v>1639</v>
      </c>
      <c r="B1325">
        <v>0.14204732</v>
      </c>
    </row>
    <row r="1326" spans="1:2" x14ac:dyDescent="0.2">
      <c r="A1326" t="s">
        <v>1640</v>
      </c>
      <c r="B1326">
        <v>5.9769005E-2</v>
      </c>
    </row>
    <row r="1327" spans="1:2" x14ac:dyDescent="0.2">
      <c r="A1327" t="s">
        <v>1641</v>
      </c>
      <c r="B1327">
        <v>0.12981709999999999</v>
      </c>
    </row>
    <row r="1328" spans="1:2" x14ac:dyDescent="0.2">
      <c r="A1328" t="s">
        <v>1642</v>
      </c>
      <c r="B1328">
        <v>0.12981709999999999</v>
      </c>
    </row>
    <row r="1329" spans="1:2" x14ac:dyDescent="0.2">
      <c r="A1329" t="s">
        <v>1643</v>
      </c>
      <c r="B1329">
        <v>0.41975579000000002</v>
      </c>
    </row>
    <row r="1330" spans="1:2" x14ac:dyDescent="0.2">
      <c r="A1330" t="s">
        <v>1644</v>
      </c>
      <c r="B1330">
        <v>0.41975579000000002</v>
      </c>
    </row>
    <row r="1331" spans="1:2" x14ac:dyDescent="0.2">
      <c r="A1331" t="s">
        <v>1645</v>
      </c>
      <c r="B1331">
        <v>0.42947646</v>
      </c>
    </row>
    <row r="1332" spans="1:2" x14ac:dyDescent="0.2">
      <c r="A1332" t="s">
        <v>1646</v>
      </c>
      <c r="B1332">
        <v>0.41975579000000002</v>
      </c>
    </row>
    <row r="1333" spans="1:2" x14ac:dyDescent="0.2">
      <c r="A1333" t="s">
        <v>1647</v>
      </c>
      <c r="B1333">
        <v>1.2052509</v>
      </c>
    </row>
    <row r="1334" spans="1:2" x14ac:dyDescent="0.2">
      <c r="A1334" t="s">
        <v>1648</v>
      </c>
      <c r="B1334">
        <v>0.34179582000000003</v>
      </c>
    </row>
    <row r="1335" spans="1:2" x14ac:dyDescent="0.2">
      <c r="A1335" t="s">
        <v>1649</v>
      </c>
      <c r="B1335">
        <v>0.32642218000000001</v>
      </c>
    </row>
    <row r="1336" spans="1:2" x14ac:dyDescent="0.2">
      <c r="A1336" t="s">
        <v>1650</v>
      </c>
      <c r="B1336">
        <v>1.8946113</v>
      </c>
    </row>
    <row r="1337" spans="1:2" x14ac:dyDescent="0.2">
      <c r="A1337" t="s">
        <v>1651</v>
      </c>
      <c r="B1337">
        <v>0.98300834000000004</v>
      </c>
    </row>
    <row r="1338" spans="1:2" x14ac:dyDescent="0.2">
      <c r="A1338" t="s">
        <v>1652</v>
      </c>
      <c r="B1338">
        <v>1.2290222</v>
      </c>
    </row>
    <row r="1339" spans="1:2" x14ac:dyDescent="0.2">
      <c r="A1339" t="s">
        <v>1653</v>
      </c>
      <c r="B1339">
        <v>0.70024716999999992</v>
      </c>
    </row>
    <row r="1340" spans="1:2" x14ac:dyDescent="0.2">
      <c r="A1340" t="s">
        <v>1654</v>
      </c>
      <c r="B1340">
        <v>1.8946113</v>
      </c>
    </row>
    <row r="1341" spans="1:2" x14ac:dyDescent="0.2">
      <c r="A1341" t="s">
        <v>1655</v>
      </c>
      <c r="B1341">
        <v>1.8920271</v>
      </c>
    </row>
    <row r="1342" spans="1:2" x14ac:dyDescent="0.2">
      <c r="A1342" t="s">
        <v>1657</v>
      </c>
      <c r="B1342">
        <v>1.8946113</v>
      </c>
    </row>
    <row r="1343" spans="1:2" x14ac:dyDescent="0.2">
      <c r="A1343" t="s">
        <v>1658</v>
      </c>
      <c r="B1343">
        <v>2.3421422999999999</v>
      </c>
    </row>
    <row r="1344" spans="1:2" x14ac:dyDescent="0.2">
      <c r="A1344" t="s">
        <v>1659</v>
      </c>
      <c r="B1344">
        <v>2.3259067999999998</v>
      </c>
    </row>
    <row r="1345" spans="1:2" x14ac:dyDescent="0.2">
      <c r="A1345" t="s">
        <v>1656</v>
      </c>
      <c r="B1345">
        <v>1.8946113</v>
      </c>
    </row>
    <row r="1346" spans="1:2" x14ac:dyDescent="0.2">
      <c r="A1346" t="s">
        <v>1660</v>
      </c>
      <c r="B1346">
        <v>9.5238345000000002E-2</v>
      </c>
    </row>
    <row r="1347" spans="1:2" x14ac:dyDescent="0.2">
      <c r="A1347" t="s">
        <v>1661</v>
      </c>
      <c r="B1347" t="s">
        <v>605</v>
      </c>
    </row>
    <row r="1348" spans="1:2" x14ac:dyDescent="0.2">
      <c r="A1348" t="s">
        <v>1662</v>
      </c>
      <c r="B1348" t="s">
        <v>605</v>
      </c>
    </row>
    <row r="1349" spans="1:2" x14ac:dyDescent="0.2">
      <c r="A1349" t="s">
        <v>1663</v>
      </c>
      <c r="B1349">
        <v>0.56462915999999996</v>
      </c>
    </row>
    <row r="1350" spans="1:2" x14ac:dyDescent="0.2">
      <c r="A1350" t="s">
        <v>1664</v>
      </c>
      <c r="B1350">
        <v>0.56462915999999996</v>
      </c>
    </row>
    <row r="1351" spans="1:2" x14ac:dyDescent="0.2">
      <c r="A1351" t="s">
        <v>1665</v>
      </c>
      <c r="B1351">
        <v>1.8946113</v>
      </c>
    </row>
    <row r="1352" spans="1:2" x14ac:dyDescent="0.2">
      <c r="A1352" t="s">
        <v>1666</v>
      </c>
      <c r="B1352">
        <v>0.21323817</v>
      </c>
    </row>
    <row r="1353" spans="1:2" x14ac:dyDescent="0.2">
      <c r="A1353" t="s">
        <v>1667</v>
      </c>
      <c r="B1353">
        <v>0.18294146999999999</v>
      </c>
    </row>
    <row r="1354" spans="1:2" x14ac:dyDescent="0.2">
      <c r="A1354" t="s">
        <v>1668</v>
      </c>
      <c r="B1354">
        <v>0.50933068999999997</v>
      </c>
    </row>
    <row r="1355" spans="1:2" x14ac:dyDescent="0.2">
      <c r="A1355" t="s">
        <v>1669</v>
      </c>
      <c r="B1355">
        <v>1.8946113</v>
      </c>
    </row>
    <row r="1356" spans="1:2" x14ac:dyDescent="0.2">
      <c r="A1356" t="s">
        <v>1670</v>
      </c>
      <c r="B1356">
        <v>2.3421422999999999</v>
      </c>
    </row>
    <row r="1357" spans="1:2" x14ac:dyDescent="0.2">
      <c r="A1357" t="s">
        <v>1671</v>
      </c>
      <c r="B1357">
        <v>1.8946113</v>
      </c>
    </row>
    <row r="1358" spans="1:2" x14ac:dyDescent="0.2">
      <c r="A1358" t="s">
        <v>1672</v>
      </c>
      <c r="B1358">
        <v>0.15385594999999999</v>
      </c>
    </row>
    <row r="1359" spans="1:2" x14ac:dyDescent="0.2">
      <c r="A1359" t="s">
        <v>1673</v>
      </c>
      <c r="B1359">
        <v>0.87412361000000005</v>
      </c>
    </row>
    <row r="1360" spans="1:2" x14ac:dyDescent="0.2">
      <c r="A1360" t="s">
        <v>1674</v>
      </c>
      <c r="B1360">
        <v>0.87412361000000005</v>
      </c>
    </row>
    <row r="1361" spans="1:2" x14ac:dyDescent="0.2">
      <c r="A1361" t="s">
        <v>1675</v>
      </c>
      <c r="B1361">
        <v>0.53595656000000003</v>
      </c>
    </row>
    <row r="1362" spans="1:2" x14ac:dyDescent="0.2">
      <c r="A1362" t="s">
        <v>1676</v>
      </c>
      <c r="B1362">
        <v>0.41262668999999996</v>
      </c>
    </row>
    <row r="1363" spans="1:2" x14ac:dyDescent="0.2">
      <c r="A1363" t="s">
        <v>1677</v>
      </c>
      <c r="B1363">
        <v>0.10961061000000001</v>
      </c>
    </row>
    <row r="1364" spans="1:2" x14ac:dyDescent="0.2">
      <c r="A1364" t="s">
        <v>1678</v>
      </c>
      <c r="B1364">
        <v>0.13324467000000001</v>
      </c>
    </row>
    <row r="1365" spans="1:2" x14ac:dyDescent="0.2">
      <c r="A1365" t="s">
        <v>1679</v>
      </c>
      <c r="B1365">
        <v>0.25225121</v>
      </c>
    </row>
    <row r="1366" spans="1:2" x14ac:dyDescent="0.2">
      <c r="A1366" t="s">
        <v>1680</v>
      </c>
      <c r="B1366">
        <v>0.15293473999999999</v>
      </c>
    </row>
    <row r="1367" spans="1:2" x14ac:dyDescent="0.2">
      <c r="A1367" t="s">
        <v>1681</v>
      </c>
      <c r="B1367">
        <v>0.25841198999999998</v>
      </c>
    </row>
    <row r="1368" spans="1:2" x14ac:dyDescent="0.2">
      <c r="A1368" t="s">
        <v>1682</v>
      </c>
      <c r="B1368">
        <v>0.15293473999999999</v>
      </c>
    </row>
    <row r="1369" spans="1:2" x14ac:dyDescent="0.2">
      <c r="A1369" t="s">
        <v>1683</v>
      </c>
      <c r="B1369">
        <v>0.12411723999999999</v>
      </c>
    </row>
    <row r="1370" spans="1:2" x14ac:dyDescent="0.2">
      <c r="A1370" t="s">
        <v>1684</v>
      </c>
      <c r="B1370">
        <v>0.58305244999999994</v>
      </c>
    </row>
    <row r="1371" spans="1:2" x14ac:dyDescent="0.2">
      <c r="A1371" t="s">
        <v>1685</v>
      </c>
      <c r="B1371">
        <v>0.28928302</v>
      </c>
    </row>
    <row r="1372" spans="1:2" x14ac:dyDescent="0.2">
      <c r="A1372" t="s">
        <v>1686</v>
      </c>
      <c r="B1372">
        <v>0.43569623000000002</v>
      </c>
    </row>
    <row r="1373" spans="1:2" x14ac:dyDescent="0.2">
      <c r="A1373" t="s">
        <v>1687</v>
      </c>
      <c r="B1373">
        <v>0.18185073000000002</v>
      </c>
    </row>
    <row r="1374" spans="1:2" x14ac:dyDescent="0.2">
      <c r="A1374" t="s">
        <v>1688</v>
      </c>
      <c r="B1374">
        <v>0.20544536999999999</v>
      </c>
    </row>
    <row r="1375" spans="1:2" x14ac:dyDescent="0.2">
      <c r="A1375" t="s">
        <v>1689</v>
      </c>
      <c r="B1375">
        <v>0.15932844000000002</v>
      </c>
    </row>
    <row r="1376" spans="1:2" x14ac:dyDescent="0.2">
      <c r="A1376" t="s">
        <v>1690</v>
      </c>
      <c r="B1376">
        <v>0.15932844000000002</v>
      </c>
    </row>
    <row r="1377" spans="1:2" x14ac:dyDescent="0.2">
      <c r="A1377" t="s">
        <v>1691</v>
      </c>
      <c r="B1377">
        <v>0.1242238</v>
      </c>
    </row>
    <row r="1378" spans="1:2" x14ac:dyDescent="0.2">
      <c r="A1378" t="s">
        <v>1692</v>
      </c>
      <c r="B1378">
        <v>0.14738762999999999</v>
      </c>
    </row>
    <row r="1379" spans="1:2" x14ac:dyDescent="0.2">
      <c r="A1379" t="s">
        <v>1693</v>
      </c>
      <c r="B1379">
        <v>0.91179783000000003</v>
      </c>
    </row>
    <row r="1380" spans="1:2" x14ac:dyDescent="0.2">
      <c r="A1380" t="s">
        <v>1694</v>
      </c>
      <c r="B1380">
        <v>0.20142567</v>
      </c>
    </row>
    <row r="1381" spans="1:2" x14ac:dyDescent="0.2">
      <c r="A1381" t="s">
        <v>1695</v>
      </c>
      <c r="B1381">
        <v>7.7427736999999996E-2</v>
      </c>
    </row>
    <row r="1382" spans="1:2" x14ac:dyDescent="0.2">
      <c r="A1382" t="s">
        <v>1696</v>
      </c>
      <c r="B1382">
        <v>0.12279532</v>
      </c>
    </row>
    <row r="1383" spans="1:2" x14ac:dyDescent="0.2">
      <c r="A1383" t="s">
        <v>1697</v>
      </c>
      <c r="B1383">
        <v>0.29449979999999998</v>
      </c>
    </row>
    <row r="1384" spans="1:2" x14ac:dyDescent="0.2">
      <c r="A1384" t="s">
        <v>1698</v>
      </c>
      <c r="B1384">
        <v>0.91772539000000009</v>
      </c>
    </row>
    <row r="1385" spans="1:2" x14ac:dyDescent="0.2">
      <c r="A1385" t="s">
        <v>1699</v>
      </c>
      <c r="B1385">
        <v>0.29449979999999998</v>
      </c>
    </row>
    <row r="1386" spans="1:2" x14ac:dyDescent="0.2">
      <c r="A1386" t="s">
        <v>1700</v>
      </c>
      <c r="B1386">
        <v>0.91779857000000009</v>
      </c>
    </row>
    <row r="1387" spans="1:2" x14ac:dyDescent="0.2">
      <c r="A1387" t="s">
        <v>1701</v>
      </c>
      <c r="B1387">
        <v>0.91779857000000009</v>
      </c>
    </row>
    <row r="1388" spans="1:2" x14ac:dyDescent="0.2">
      <c r="A1388" t="s">
        <v>1702</v>
      </c>
      <c r="B1388">
        <v>0.91779857000000009</v>
      </c>
    </row>
    <row r="1389" spans="1:2" x14ac:dyDescent="0.2">
      <c r="A1389" t="s">
        <v>1703</v>
      </c>
      <c r="B1389">
        <v>0.36919646</v>
      </c>
    </row>
    <row r="1390" spans="1:2" x14ac:dyDescent="0.2">
      <c r="A1390" t="s">
        <v>1704</v>
      </c>
      <c r="B1390">
        <v>0.29191554999999997</v>
      </c>
    </row>
    <row r="1391" spans="1:2" x14ac:dyDescent="0.2">
      <c r="A1391" t="s">
        <v>1705</v>
      </c>
      <c r="B1391">
        <v>0.29449979999999998</v>
      </c>
    </row>
    <row r="1392" spans="1:2" x14ac:dyDescent="0.2">
      <c r="A1392" t="s">
        <v>1706</v>
      </c>
      <c r="B1392">
        <v>0.38831329999999997</v>
      </c>
    </row>
    <row r="1393" spans="1:2" x14ac:dyDescent="0.2">
      <c r="A1393" t="s">
        <v>1707</v>
      </c>
      <c r="B1393">
        <v>0.39831560999999999</v>
      </c>
    </row>
    <row r="1394" spans="1:2" x14ac:dyDescent="0.2">
      <c r="A1394" t="s">
        <v>1708</v>
      </c>
      <c r="B1394">
        <v>0.17882317</v>
      </c>
    </row>
    <row r="1395" spans="1:2" x14ac:dyDescent="0.2">
      <c r="A1395" t="s">
        <v>1709</v>
      </c>
      <c r="B1395">
        <v>0.52174125999999998</v>
      </c>
    </row>
    <row r="1396" spans="1:2" x14ac:dyDescent="0.2">
      <c r="A1396" t="s">
        <v>1710</v>
      </c>
      <c r="B1396">
        <v>0.51154646999999998</v>
      </c>
    </row>
    <row r="1397" spans="1:2" x14ac:dyDescent="0.2">
      <c r="A1397" t="s">
        <v>1711</v>
      </c>
      <c r="B1397">
        <v>0.52069306999999998</v>
      </c>
    </row>
    <row r="1398" spans="1:2" x14ac:dyDescent="0.2">
      <c r="A1398" t="s">
        <v>1712</v>
      </c>
      <c r="B1398">
        <v>0.19024820000000001</v>
      </c>
    </row>
    <row r="1399" spans="1:2" x14ac:dyDescent="0.2">
      <c r="A1399" t="s">
        <v>1713</v>
      </c>
      <c r="B1399">
        <v>0.45720882000000002</v>
      </c>
    </row>
    <row r="1400" spans="1:2" x14ac:dyDescent="0.2">
      <c r="A1400" t="s">
        <v>1714</v>
      </c>
      <c r="B1400">
        <v>0.50749241</v>
      </c>
    </row>
    <row r="1401" spans="1:2" x14ac:dyDescent="0.2">
      <c r="A1401" t="s">
        <v>1715</v>
      </c>
      <c r="B1401">
        <v>0.35223546</v>
      </c>
    </row>
    <row r="1402" spans="1:2" x14ac:dyDescent="0.2">
      <c r="A1402" t="s">
        <v>1716</v>
      </c>
      <c r="B1402">
        <v>0.35223546</v>
      </c>
    </row>
    <row r="1403" spans="1:2" x14ac:dyDescent="0.2">
      <c r="A1403" t="s">
        <v>1717</v>
      </c>
      <c r="B1403">
        <v>0.30853491</v>
      </c>
    </row>
    <row r="1404" spans="1:2" x14ac:dyDescent="0.2">
      <c r="A1404" t="s">
        <v>1718</v>
      </c>
      <c r="B1404">
        <v>0.30853491</v>
      </c>
    </row>
    <row r="1405" spans="1:2" x14ac:dyDescent="0.2">
      <c r="A1405" t="s">
        <v>1719</v>
      </c>
      <c r="B1405">
        <v>0.44767649999999998</v>
      </c>
    </row>
    <row r="1406" spans="1:2" x14ac:dyDescent="0.2">
      <c r="A1406" t="s">
        <v>1720</v>
      </c>
      <c r="B1406">
        <v>0.21682087</v>
      </c>
    </row>
    <row r="1407" spans="1:2" x14ac:dyDescent="0.2">
      <c r="A1407" t="s">
        <v>1721</v>
      </c>
      <c r="B1407">
        <v>0.30024780000000001</v>
      </c>
    </row>
    <row r="1408" spans="1:2" x14ac:dyDescent="0.2">
      <c r="A1408" t="s">
        <v>1722</v>
      </c>
      <c r="B1408">
        <v>0.28757094</v>
      </c>
    </row>
    <row r="1409" spans="1:2" x14ac:dyDescent="0.2">
      <c r="A1409" t="s">
        <v>1723</v>
      </c>
      <c r="B1409">
        <v>0.30677453999999998</v>
      </c>
    </row>
    <row r="1410" spans="1:2" x14ac:dyDescent="0.2">
      <c r="A1410" t="s">
        <v>1724</v>
      </c>
      <c r="B1410">
        <v>0.32207401000000002</v>
      </c>
    </row>
    <row r="1411" spans="1:2" x14ac:dyDescent="0.2">
      <c r="A1411" t="s">
        <v>1725</v>
      </c>
      <c r="B1411">
        <v>0.30817043</v>
      </c>
    </row>
    <row r="1412" spans="1:2" x14ac:dyDescent="0.2">
      <c r="A1412" t="s">
        <v>1726</v>
      </c>
      <c r="B1412">
        <v>0.33034908999999996</v>
      </c>
    </row>
    <row r="1413" spans="1:2" x14ac:dyDescent="0.2">
      <c r="A1413" t="s">
        <v>1727</v>
      </c>
      <c r="B1413">
        <v>0.36210565</v>
      </c>
    </row>
    <row r="1414" spans="1:2" x14ac:dyDescent="0.2">
      <c r="A1414" t="s">
        <v>1728</v>
      </c>
      <c r="B1414">
        <v>0.37959194999999996</v>
      </c>
    </row>
    <row r="1415" spans="1:2" x14ac:dyDescent="0.2">
      <c r="A1415" t="s">
        <v>1729</v>
      </c>
      <c r="B1415">
        <v>0.22786510999999998</v>
      </c>
    </row>
    <row r="1416" spans="1:2" x14ac:dyDescent="0.2">
      <c r="A1416" t="s">
        <v>1730</v>
      </c>
      <c r="B1416">
        <v>0.25427293000000001</v>
      </c>
    </row>
    <row r="1417" spans="1:2" x14ac:dyDescent="0.2">
      <c r="A1417" t="s">
        <v>1731</v>
      </c>
      <c r="B1417">
        <v>0.24430832999999996</v>
      </c>
    </row>
    <row r="1418" spans="1:2" x14ac:dyDescent="0.2">
      <c r="A1418" t="s">
        <v>1732</v>
      </c>
      <c r="B1418">
        <v>0.38424659</v>
      </c>
    </row>
    <row r="1419" spans="1:2" x14ac:dyDescent="0.2">
      <c r="A1419" t="s">
        <v>1733</v>
      </c>
      <c r="B1419">
        <v>0.49537835000000002</v>
      </c>
    </row>
    <row r="1420" spans="1:2" x14ac:dyDescent="0.2">
      <c r="A1420" t="s">
        <v>1734</v>
      </c>
      <c r="B1420">
        <v>0.49537835000000002</v>
      </c>
    </row>
    <row r="1421" spans="1:2" x14ac:dyDescent="0.2">
      <c r="A1421" t="s">
        <v>1735</v>
      </c>
      <c r="B1421">
        <v>0.44683047999999997</v>
      </c>
    </row>
    <row r="1422" spans="1:2" x14ac:dyDescent="0.2">
      <c r="A1422" t="s">
        <v>1736</v>
      </c>
      <c r="B1422">
        <v>0.44683047999999997</v>
      </c>
    </row>
    <row r="1423" spans="1:2" x14ac:dyDescent="0.2">
      <c r="A1423" t="s">
        <v>1737</v>
      </c>
      <c r="B1423">
        <v>0.44683047999999997</v>
      </c>
    </row>
    <row r="1424" spans="1:2" x14ac:dyDescent="0.2">
      <c r="A1424" t="s">
        <v>1738</v>
      </c>
      <c r="B1424">
        <v>0.10328832</v>
      </c>
    </row>
    <row r="1425" spans="1:2" x14ac:dyDescent="0.2">
      <c r="A1425" t="s">
        <v>1739</v>
      </c>
      <c r="B1425">
        <v>0.41262463999999999</v>
      </c>
    </row>
    <row r="1426" spans="1:2" x14ac:dyDescent="0.2">
      <c r="A1426" t="s">
        <v>1740</v>
      </c>
      <c r="B1426">
        <v>0.15206723999999999</v>
      </c>
    </row>
    <row r="1427" spans="1:2" x14ac:dyDescent="0.2">
      <c r="A1427" t="s">
        <v>1741</v>
      </c>
      <c r="B1427">
        <v>0.15206723999999999</v>
      </c>
    </row>
    <row r="1428" spans="1:2" x14ac:dyDescent="0.2">
      <c r="A1428" t="s">
        <v>1742</v>
      </c>
      <c r="B1428">
        <v>0.25932295</v>
      </c>
    </row>
    <row r="1429" spans="1:2" x14ac:dyDescent="0.2">
      <c r="A1429" t="s">
        <v>1743</v>
      </c>
      <c r="B1429">
        <v>0.11502191</v>
      </c>
    </row>
    <row r="1430" spans="1:2" x14ac:dyDescent="0.2">
      <c r="A1430" t="s">
        <v>1744</v>
      </c>
      <c r="B1430">
        <v>4.1657142</v>
      </c>
    </row>
    <row r="1431" spans="1:2" x14ac:dyDescent="0.2">
      <c r="A1431" t="s">
        <v>1745</v>
      </c>
      <c r="B1431">
        <v>4.1973084000000007</v>
      </c>
    </row>
    <row r="1432" spans="1:2" x14ac:dyDescent="0.2">
      <c r="A1432" t="s">
        <v>1746</v>
      </c>
      <c r="B1432">
        <v>3.4118352000000001</v>
      </c>
    </row>
    <row r="1433" spans="1:2" x14ac:dyDescent="0.2">
      <c r="A1433" t="s">
        <v>1747</v>
      </c>
      <c r="B1433">
        <v>2.6450692999999998</v>
      </c>
    </row>
    <row r="1434" spans="1:2" x14ac:dyDescent="0.2">
      <c r="A1434" t="s">
        <v>1748</v>
      </c>
      <c r="B1434">
        <v>2.6450692999999998</v>
      </c>
    </row>
    <row r="1435" spans="1:2" x14ac:dyDescent="0.2">
      <c r="A1435" t="s">
        <v>1749</v>
      </c>
      <c r="B1435">
        <v>2.9632738999999999</v>
      </c>
    </row>
    <row r="1436" spans="1:2" x14ac:dyDescent="0.2">
      <c r="A1436" t="s">
        <v>1750</v>
      </c>
      <c r="B1436">
        <v>0.32370916</v>
      </c>
    </row>
    <row r="1437" spans="1:2" x14ac:dyDescent="0.2">
      <c r="A1437" t="s">
        <v>1751</v>
      </c>
      <c r="B1437">
        <v>1.8946113</v>
      </c>
    </row>
    <row r="1438" spans="1:2" x14ac:dyDescent="0.2">
      <c r="A1438" t="s">
        <v>1752</v>
      </c>
      <c r="B1438">
        <v>2.3421422999999999</v>
      </c>
    </row>
    <row r="1439" spans="1:2" x14ac:dyDescent="0.2">
      <c r="A1439" t="s">
        <v>1753</v>
      </c>
      <c r="B1439">
        <v>2.3230255</v>
      </c>
    </row>
    <row r="1440" spans="1:2" x14ac:dyDescent="0.2">
      <c r="A1440" t="s">
        <v>1754</v>
      </c>
      <c r="B1440">
        <v>2.3450245000000001</v>
      </c>
    </row>
    <row r="1441" spans="1:2" x14ac:dyDescent="0.2">
      <c r="A1441" t="s">
        <v>1755</v>
      </c>
      <c r="B1441">
        <v>1.1454304</v>
      </c>
    </row>
    <row r="1442" spans="1:2" x14ac:dyDescent="0.2">
      <c r="A1442" t="s">
        <v>1756</v>
      </c>
      <c r="B1442">
        <v>1.1409483</v>
      </c>
    </row>
    <row r="1443" spans="1:2" x14ac:dyDescent="0.2">
      <c r="A1443" t="s">
        <v>1757</v>
      </c>
      <c r="B1443">
        <v>1.4218760000000001</v>
      </c>
    </row>
    <row r="1444" spans="1:2" x14ac:dyDescent="0.2">
      <c r="A1444" t="s">
        <v>1758</v>
      </c>
      <c r="B1444">
        <v>1.2135519000000001</v>
      </c>
    </row>
    <row r="1445" spans="1:2" x14ac:dyDescent="0.2">
      <c r="A1445" t="s">
        <v>1759</v>
      </c>
      <c r="B1445">
        <v>0.81624389000000008</v>
      </c>
    </row>
    <row r="1446" spans="1:2" x14ac:dyDescent="0.2">
      <c r="A1446" t="s">
        <v>1760</v>
      </c>
      <c r="B1446">
        <v>0.16200291</v>
      </c>
    </row>
    <row r="1447" spans="1:2" x14ac:dyDescent="0.2">
      <c r="A1447" t="s">
        <v>1761</v>
      </c>
      <c r="B1447">
        <v>0.17714147999999999</v>
      </c>
    </row>
    <row r="1448" spans="1:2" x14ac:dyDescent="0.2">
      <c r="A1448" t="s">
        <v>1763</v>
      </c>
      <c r="B1448">
        <v>0.97967687000000003</v>
      </c>
    </row>
    <row r="1449" spans="1:2" x14ac:dyDescent="0.2">
      <c r="A1449" t="s">
        <v>1762</v>
      </c>
      <c r="B1449">
        <v>0.77720708999999999</v>
      </c>
    </row>
    <row r="1450" spans="1:2" x14ac:dyDescent="0.2">
      <c r="A1450" t="s">
        <v>1764</v>
      </c>
      <c r="B1450">
        <v>0.13826305999999999</v>
      </c>
    </row>
    <row r="1451" spans="1:2" x14ac:dyDescent="0.2">
      <c r="A1451" t="s">
        <v>1765</v>
      </c>
      <c r="B1451">
        <v>6.2284179000000002E-2</v>
      </c>
    </row>
    <row r="1452" spans="1:2" x14ac:dyDescent="0.2">
      <c r="A1452" t="s">
        <v>1766</v>
      </c>
      <c r="B1452">
        <v>0.13720645000000001</v>
      </c>
    </row>
    <row r="1453" spans="1:2" x14ac:dyDescent="0.2">
      <c r="A1453" t="s">
        <v>1767</v>
      </c>
      <c r="B1453">
        <v>0.24367375999999999</v>
      </c>
    </row>
    <row r="1454" spans="1:2" x14ac:dyDescent="0.2">
      <c r="A1454" t="s">
        <v>1768</v>
      </c>
      <c r="B1454">
        <v>0.58893482000000008</v>
      </c>
    </row>
    <row r="1455" spans="1:2" x14ac:dyDescent="0.2">
      <c r="A1455" t="s">
        <v>1769</v>
      </c>
      <c r="B1455">
        <v>0.59774500999999991</v>
      </c>
    </row>
    <row r="1456" spans="1:2" x14ac:dyDescent="0.2">
      <c r="A1456" t="s">
        <v>1770</v>
      </c>
      <c r="B1456">
        <v>0.57942331000000002</v>
      </c>
    </row>
    <row r="1457" spans="1:2" x14ac:dyDescent="0.2">
      <c r="A1457" t="s">
        <v>1771</v>
      </c>
      <c r="B1457">
        <v>0.60519635999999999</v>
      </c>
    </row>
    <row r="1458" spans="1:2" x14ac:dyDescent="0.2">
      <c r="A1458" t="s">
        <v>1772</v>
      </c>
      <c r="B1458">
        <v>0.58893482000000008</v>
      </c>
    </row>
    <row r="1459" spans="1:2" x14ac:dyDescent="0.2">
      <c r="A1459" t="s">
        <v>1773</v>
      </c>
      <c r="B1459">
        <v>0.26366926000000002</v>
      </c>
    </row>
    <row r="1460" spans="1:2" x14ac:dyDescent="0.2">
      <c r="A1460" t="s">
        <v>1774</v>
      </c>
      <c r="B1460">
        <v>0.49309292999999998</v>
      </c>
    </row>
    <row r="1461" spans="1:2" x14ac:dyDescent="0.2">
      <c r="A1461" t="s">
        <v>1775</v>
      </c>
      <c r="B1461">
        <v>0.56913084000000003</v>
      </c>
    </row>
    <row r="1462" spans="1:2" x14ac:dyDescent="0.2">
      <c r="A1462" t="s">
        <v>1776</v>
      </c>
      <c r="B1462">
        <v>1.3234300999999999</v>
      </c>
    </row>
    <row r="1463" spans="1:2" x14ac:dyDescent="0.2">
      <c r="A1463" t="s">
        <v>1777</v>
      </c>
      <c r="B1463">
        <v>1.3234300999999999</v>
      </c>
    </row>
    <row r="1464" spans="1:2" x14ac:dyDescent="0.2">
      <c r="A1464" t="s">
        <v>1778</v>
      </c>
      <c r="B1464">
        <v>1.3234300999999999</v>
      </c>
    </row>
    <row r="1465" spans="1:2" x14ac:dyDescent="0.2">
      <c r="A1465" t="s">
        <v>1779</v>
      </c>
      <c r="B1465">
        <v>1.3234300999999999</v>
      </c>
    </row>
    <row r="1466" spans="1:2" x14ac:dyDescent="0.2">
      <c r="A1466" t="s">
        <v>1780</v>
      </c>
      <c r="B1466">
        <v>2.3421422999999999</v>
      </c>
    </row>
    <row r="1467" spans="1:2" x14ac:dyDescent="0.2">
      <c r="A1467" t="s">
        <v>1781</v>
      </c>
      <c r="B1467">
        <v>1.8946113</v>
      </c>
    </row>
    <row r="1468" spans="1:2" x14ac:dyDescent="0.2">
      <c r="A1468" t="s">
        <v>1782</v>
      </c>
      <c r="B1468">
        <v>0.46052324</v>
      </c>
    </row>
    <row r="1469" spans="1:2" x14ac:dyDescent="0.2">
      <c r="A1469" t="s">
        <v>1783</v>
      </c>
      <c r="B1469">
        <v>0.46052324</v>
      </c>
    </row>
    <row r="1470" spans="1:2" x14ac:dyDescent="0.2">
      <c r="A1470" t="s">
        <v>1784</v>
      </c>
      <c r="B1470">
        <v>0.6626824</v>
      </c>
    </row>
    <row r="1471" spans="1:2" x14ac:dyDescent="0.2">
      <c r="A1471" t="s">
        <v>1785</v>
      </c>
      <c r="B1471">
        <v>0.63307113999999998</v>
      </c>
    </row>
    <row r="1472" spans="1:2" x14ac:dyDescent="0.2">
      <c r="A1472" t="s">
        <v>1786</v>
      </c>
      <c r="B1472">
        <v>0.45936530999999997</v>
      </c>
    </row>
    <row r="1473" spans="1:2" x14ac:dyDescent="0.2">
      <c r="A1473" t="s">
        <v>1787</v>
      </c>
      <c r="B1473">
        <v>0.37874995</v>
      </c>
    </row>
    <row r="1474" spans="1:2" x14ac:dyDescent="0.2">
      <c r="A1474" t="s">
        <v>1788</v>
      </c>
      <c r="B1474">
        <v>0.37874995</v>
      </c>
    </row>
    <row r="1475" spans="1:2" x14ac:dyDescent="0.2">
      <c r="A1475" t="s">
        <v>1789</v>
      </c>
      <c r="B1475">
        <v>2.6754943</v>
      </c>
    </row>
    <row r="1476" spans="1:2" x14ac:dyDescent="0.2">
      <c r="A1476" t="s">
        <v>1790</v>
      </c>
      <c r="B1476">
        <v>0.36394173000000002</v>
      </c>
    </row>
    <row r="1477" spans="1:2" x14ac:dyDescent="0.2">
      <c r="A1477" t="s">
        <v>1791</v>
      </c>
      <c r="B1477">
        <v>0.70167340999999994</v>
      </c>
    </row>
    <row r="1478" spans="1:2" x14ac:dyDescent="0.2">
      <c r="A1478" t="s">
        <v>1792</v>
      </c>
      <c r="B1478">
        <v>0.70167340999999994</v>
      </c>
    </row>
    <row r="1479" spans="1:2" x14ac:dyDescent="0.2">
      <c r="A1479" t="s">
        <v>1793</v>
      </c>
      <c r="B1479">
        <v>0.36394173000000002</v>
      </c>
    </row>
    <row r="1480" spans="1:2" x14ac:dyDescent="0.2">
      <c r="A1480" t="s">
        <v>1794</v>
      </c>
      <c r="B1480">
        <v>0.89668115999999998</v>
      </c>
    </row>
    <row r="1481" spans="1:2" x14ac:dyDescent="0.2">
      <c r="A1481" t="s">
        <v>1795</v>
      </c>
      <c r="B1481">
        <v>0.78960688000000001</v>
      </c>
    </row>
    <row r="1482" spans="1:2" x14ac:dyDescent="0.2">
      <c r="A1482" t="s">
        <v>1796</v>
      </c>
      <c r="B1482">
        <v>0.78960688000000001</v>
      </c>
    </row>
    <row r="1483" spans="1:2" x14ac:dyDescent="0.2">
      <c r="A1483" t="s">
        <v>1797</v>
      </c>
      <c r="B1483">
        <v>0.29650291000000001</v>
      </c>
    </row>
    <row r="1484" spans="1:2" x14ac:dyDescent="0.2">
      <c r="A1484" t="s">
        <v>1798</v>
      </c>
      <c r="B1484">
        <v>0.31455923000000002</v>
      </c>
    </row>
    <row r="1485" spans="1:2" x14ac:dyDescent="0.2">
      <c r="A1485" t="s">
        <v>1799</v>
      </c>
      <c r="B1485">
        <v>0.30834925000000002</v>
      </c>
    </row>
    <row r="1486" spans="1:2" x14ac:dyDescent="0.2">
      <c r="A1486" t="s">
        <v>1800</v>
      </c>
      <c r="B1486">
        <v>3.7608858000000001</v>
      </c>
    </row>
    <row r="1487" spans="1:2" x14ac:dyDescent="0.2">
      <c r="A1487" t="s">
        <v>1801</v>
      </c>
      <c r="B1487">
        <v>4.7043950999999993</v>
      </c>
    </row>
    <row r="1488" spans="1:2" x14ac:dyDescent="0.2">
      <c r="A1488" t="s">
        <v>1802</v>
      </c>
      <c r="B1488">
        <v>3.075278</v>
      </c>
    </row>
    <row r="1489" spans="1:2" x14ac:dyDescent="0.2">
      <c r="A1489" t="s">
        <v>1803</v>
      </c>
      <c r="B1489">
        <v>3.075278</v>
      </c>
    </row>
    <row r="1490" spans="1:2" x14ac:dyDescent="0.2">
      <c r="A1490" t="s">
        <v>1804</v>
      </c>
      <c r="B1490">
        <v>3.7608858000000001</v>
      </c>
    </row>
    <row r="1491" spans="1:2" x14ac:dyDescent="0.2">
      <c r="A1491" t="s">
        <v>1805</v>
      </c>
      <c r="B1491">
        <v>0.44600182999999999</v>
      </c>
    </row>
    <row r="1492" spans="1:2" x14ac:dyDescent="0.2">
      <c r="A1492" t="s">
        <v>1806</v>
      </c>
      <c r="B1492">
        <v>0.26528921999999999</v>
      </c>
    </row>
    <row r="1493" spans="1:2" x14ac:dyDescent="0.2">
      <c r="A1493" t="s">
        <v>1807</v>
      </c>
      <c r="B1493">
        <v>0.26537830000000001</v>
      </c>
    </row>
    <row r="1494" spans="1:2" x14ac:dyDescent="0.2">
      <c r="A1494" t="s">
        <v>1808</v>
      </c>
      <c r="B1494">
        <v>0.26537830000000001</v>
      </c>
    </row>
    <row r="1495" spans="1:2" x14ac:dyDescent="0.2">
      <c r="A1495" t="s">
        <v>1809</v>
      </c>
      <c r="B1495">
        <v>0.26537830000000001</v>
      </c>
    </row>
    <row r="1496" spans="1:2" x14ac:dyDescent="0.2">
      <c r="A1496" t="s">
        <v>1810</v>
      </c>
      <c r="B1496">
        <v>0.26537830000000001</v>
      </c>
    </row>
    <row r="1497" spans="1:2" x14ac:dyDescent="0.2">
      <c r="A1497" t="s">
        <v>1811</v>
      </c>
      <c r="B1497">
        <v>0.26537830000000001</v>
      </c>
    </row>
    <row r="1498" spans="1:2" x14ac:dyDescent="0.2">
      <c r="A1498" t="s">
        <v>1812</v>
      </c>
      <c r="B1498">
        <v>0.26537830000000001</v>
      </c>
    </row>
    <row r="1499" spans="1:2" x14ac:dyDescent="0.2">
      <c r="A1499" t="s">
        <v>1813</v>
      </c>
      <c r="B1499">
        <v>0.26537830000000001</v>
      </c>
    </row>
    <row r="1500" spans="1:2" x14ac:dyDescent="0.2">
      <c r="A1500" t="s">
        <v>1814</v>
      </c>
      <c r="B1500">
        <v>0.1181012</v>
      </c>
    </row>
    <row r="1501" spans="1:2" x14ac:dyDescent="0.2">
      <c r="A1501" t="s">
        <v>1815</v>
      </c>
      <c r="B1501">
        <v>0.23169109999999998</v>
      </c>
    </row>
    <row r="1502" spans="1:2" x14ac:dyDescent="0.2">
      <c r="A1502" t="s">
        <v>1816</v>
      </c>
      <c r="B1502">
        <v>0.35679601999999999</v>
      </c>
    </row>
    <row r="1503" spans="1:2" x14ac:dyDescent="0.2">
      <c r="A1503" t="s">
        <v>1817</v>
      </c>
      <c r="B1503">
        <v>1.8946113</v>
      </c>
    </row>
    <row r="1504" spans="1:2" x14ac:dyDescent="0.2">
      <c r="A1504" t="s">
        <v>1818</v>
      </c>
      <c r="B1504">
        <v>2.3421422999999999</v>
      </c>
    </row>
    <row r="1505" spans="1:2" x14ac:dyDescent="0.2">
      <c r="A1505" t="s">
        <v>1819</v>
      </c>
      <c r="B1505">
        <v>0.63233443999999994</v>
      </c>
    </row>
    <row r="1506" spans="1:2" x14ac:dyDescent="0.2">
      <c r="A1506" t="s">
        <v>1820</v>
      </c>
      <c r="B1506">
        <v>0.50737131999999996</v>
      </c>
    </row>
    <row r="1507" spans="1:2" x14ac:dyDescent="0.2">
      <c r="A1507" t="s">
        <v>1821</v>
      </c>
      <c r="B1507">
        <v>0.27659547000000001</v>
      </c>
    </row>
    <row r="1508" spans="1:2" x14ac:dyDescent="0.2">
      <c r="A1508" t="s">
        <v>1822</v>
      </c>
      <c r="B1508">
        <v>0.34326874000000002</v>
      </c>
    </row>
    <row r="1509" spans="1:2" x14ac:dyDescent="0.2">
      <c r="A1509" t="s">
        <v>1823</v>
      </c>
      <c r="B1509">
        <v>0.33816658999999999</v>
      </c>
    </row>
    <row r="1510" spans="1:2" x14ac:dyDescent="0.2">
      <c r="A1510" t="s">
        <v>1824</v>
      </c>
      <c r="B1510">
        <v>2.1569029</v>
      </c>
    </row>
    <row r="1511" spans="1:2" x14ac:dyDescent="0.2">
      <c r="A1511" t="s">
        <v>1825</v>
      </c>
      <c r="B1511">
        <v>0.31007114999999996</v>
      </c>
    </row>
    <row r="1512" spans="1:2" x14ac:dyDescent="0.2">
      <c r="A1512" t="s">
        <v>1826</v>
      </c>
      <c r="B1512">
        <v>0.28367987</v>
      </c>
    </row>
    <row r="1513" spans="1:2" x14ac:dyDescent="0.2">
      <c r="A1513" t="s">
        <v>1827</v>
      </c>
      <c r="B1513">
        <v>0.35034676000000003</v>
      </c>
    </row>
    <row r="1514" spans="1:2" x14ac:dyDescent="0.2">
      <c r="A1514" t="s">
        <v>1828</v>
      </c>
      <c r="B1514">
        <v>2.9948261999999999</v>
      </c>
    </row>
    <row r="1515" spans="1:2" x14ac:dyDescent="0.2">
      <c r="A1515" t="s">
        <v>1829</v>
      </c>
      <c r="B1515">
        <v>0.10047557</v>
      </c>
    </row>
    <row r="1516" spans="1:2" x14ac:dyDescent="0.2">
      <c r="A1516" t="s">
        <v>1830</v>
      </c>
      <c r="B1516">
        <v>5.5979459000000002E-2</v>
      </c>
    </row>
    <row r="1517" spans="1:2" x14ac:dyDescent="0.2">
      <c r="A1517" t="s">
        <v>1831</v>
      </c>
      <c r="B1517">
        <v>0.10786978</v>
      </c>
    </row>
    <row r="1518" spans="1:2" x14ac:dyDescent="0.2">
      <c r="A1518" t="s">
        <v>2988</v>
      </c>
      <c r="B1518">
        <v>6.9231557999999999E-2</v>
      </c>
    </row>
    <row r="1519" spans="1:2" x14ac:dyDescent="0.2">
      <c r="A1519" t="s">
        <v>2983</v>
      </c>
      <c r="B1519">
        <v>3.1271724000000001E-2</v>
      </c>
    </row>
    <row r="1520" spans="1:2" x14ac:dyDescent="0.2">
      <c r="A1520" t="s">
        <v>2989</v>
      </c>
      <c r="B1520">
        <v>6.9805623999999997E-2</v>
      </c>
    </row>
    <row r="1521" spans="1:2" x14ac:dyDescent="0.2">
      <c r="A1521" t="s">
        <v>2985</v>
      </c>
      <c r="B1521">
        <v>5.283877E-2</v>
      </c>
    </row>
    <row r="1522" spans="1:2" x14ac:dyDescent="0.2">
      <c r="A1522" t="s">
        <v>3007</v>
      </c>
      <c r="B1522">
        <v>0.21704716000000002</v>
      </c>
    </row>
    <row r="1523" spans="1:2" x14ac:dyDescent="0.2">
      <c r="A1523" t="s">
        <v>2993</v>
      </c>
      <c r="B1523">
        <v>0.12755818999999999</v>
      </c>
    </row>
    <row r="1524" spans="1:2" x14ac:dyDescent="0.2">
      <c r="A1524" t="s">
        <v>1832</v>
      </c>
      <c r="B1524">
        <v>0.31765203999999997</v>
      </c>
    </row>
    <row r="1525" spans="1:2" x14ac:dyDescent="0.2">
      <c r="A1525" t="s">
        <v>1833</v>
      </c>
      <c r="B1525">
        <v>0.31765203999999997</v>
      </c>
    </row>
    <row r="1526" spans="1:2" x14ac:dyDescent="0.2">
      <c r="A1526" t="s">
        <v>1834</v>
      </c>
      <c r="B1526">
        <v>0.20756280999999999</v>
      </c>
    </row>
    <row r="1527" spans="1:2" x14ac:dyDescent="0.2">
      <c r="A1527" t="s">
        <v>1835</v>
      </c>
      <c r="B1527">
        <v>0.60710088000000006</v>
      </c>
    </row>
    <row r="1528" spans="1:2" x14ac:dyDescent="0.2">
      <c r="A1528" t="s">
        <v>1836</v>
      </c>
      <c r="B1528">
        <v>0.60710088000000006</v>
      </c>
    </row>
    <row r="1529" spans="1:2" x14ac:dyDescent="0.2">
      <c r="A1529" t="s">
        <v>1837</v>
      </c>
      <c r="B1529">
        <v>0.60710088000000006</v>
      </c>
    </row>
    <row r="1530" spans="1:2" x14ac:dyDescent="0.2">
      <c r="A1530" t="s">
        <v>1838</v>
      </c>
      <c r="B1530">
        <v>0.60710088000000006</v>
      </c>
    </row>
    <row r="1531" spans="1:2" x14ac:dyDescent="0.2">
      <c r="A1531" t="s">
        <v>1839</v>
      </c>
      <c r="B1531">
        <v>0.46947472000000001</v>
      </c>
    </row>
    <row r="1532" spans="1:2" x14ac:dyDescent="0.2">
      <c r="A1532" t="s">
        <v>1840</v>
      </c>
      <c r="B1532">
        <v>0.85669824999999999</v>
      </c>
    </row>
    <row r="1533" spans="1:2" x14ac:dyDescent="0.2">
      <c r="A1533" t="s">
        <v>1841</v>
      </c>
      <c r="B1533">
        <v>0.87907721999999999</v>
      </c>
    </row>
    <row r="1534" spans="1:2" x14ac:dyDescent="0.2">
      <c r="A1534" t="s">
        <v>1842</v>
      </c>
      <c r="B1534">
        <v>0.87907721999999999</v>
      </c>
    </row>
    <row r="1535" spans="1:2" x14ac:dyDescent="0.2">
      <c r="A1535" t="s">
        <v>1843</v>
      </c>
      <c r="B1535">
        <v>0.68036328000000001</v>
      </c>
    </row>
    <row r="1536" spans="1:2" x14ac:dyDescent="0.2">
      <c r="A1536" t="s">
        <v>1844</v>
      </c>
      <c r="B1536">
        <v>0.43052493999999997</v>
      </c>
    </row>
    <row r="1537" spans="1:2" x14ac:dyDescent="0.2">
      <c r="A1537" t="s">
        <v>1845</v>
      </c>
      <c r="B1537">
        <v>0.43052493999999997</v>
      </c>
    </row>
    <row r="1538" spans="1:2" x14ac:dyDescent="0.2">
      <c r="A1538" t="s">
        <v>1846</v>
      </c>
      <c r="B1538">
        <v>0.43052493999999997</v>
      </c>
    </row>
    <row r="1539" spans="1:2" x14ac:dyDescent="0.2">
      <c r="A1539" t="s">
        <v>1847</v>
      </c>
      <c r="B1539">
        <v>0.91423801000000005</v>
      </c>
    </row>
    <row r="1540" spans="1:2" x14ac:dyDescent="0.2">
      <c r="A1540" t="s">
        <v>1848</v>
      </c>
      <c r="B1540">
        <v>0.91423801000000005</v>
      </c>
    </row>
    <row r="1541" spans="1:2" x14ac:dyDescent="0.2">
      <c r="A1541" t="s">
        <v>1849</v>
      </c>
      <c r="B1541">
        <v>0.14440871000000002</v>
      </c>
    </row>
    <row r="1542" spans="1:2" x14ac:dyDescent="0.2">
      <c r="A1542" t="s">
        <v>1850</v>
      </c>
      <c r="B1542">
        <v>0.91423801000000005</v>
      </c>
    </row>
    <row r="1543" spans="1:2" x14ac:dyDescent="0.2">
      <c r="A1543" t="s">
        <v>1851</v>
      </c>
      <c r="B1543">
        <v>0.91423801000000005</v>
      </c>
    </row>
    <row r="1544" spans="1:2" x14ac:dyDescent="0.2">
      <c r="A1544" t="s">
        <v>1852</v>
      </c>
      <c r="B1544">
        <v>0.61177219000000005</v>
      </c>
    </row>
    <row r="1545" spans="1:2" x14ac:dyDescent="0.2">
      <c r="A1545" t="s">
        <v>1853</v>
      </c>
      <c r="B1545">
        <v>0.95170173000000002</v>
      </c>
    </row>
    <row r="1546" spans="1:2" x14ac:dyDescent="0.2">
      <c r="A1546" t="s">
        <v>1854</v>
      </c>
      <c r="B1546">
        <v>0.95170173000000002</v>
      </c>
    </row>
    <row r="1547" spans="1:2" x14ac:dyDescent="0.2">
      <c r="A1547" t="s">
        <v>1855</v>
      </c>
      <c r="B1547">
        <v>1.2318794000000002</v>
      </c>
    </row>
    <row r="1548" spans="1:2" x14ac:dyDescent="0.2">
      <c r="A1548" t="s">
        <v>1856</v>
      </c>
      <c r="B1548">
        <v>0.22353537000000001</v>
      </c>
    </row>
    <row r="1549" spans="1:2" x14ac:dyDescent="0.2">
      <c r="A1549" t="s">
        <v>1857</v>
      </c>
      <c r="B1549">
        <v>0.44651800000000003</v>
      </c>
    </row>
    <row r="1550" spans="1:2" x14ac:dyDescent="0.2">
      <c r="A1550" t="s">
        <v>1858</v>
      </c>
      <c r="B1550">
        <v>0.26103329000000003</v>
      </c>
    </row>
    <row r="1551" spans="1:2" x14ac:dyDescent="0.2">
      <c r="A1551" t="s">
        <v>1859</v>
      </c>
      <c r="B1551">
        <v>0.20675215000000002</v>
      </c>
    </row>
    <row r="1552" spans="1:2" x14ac:dyDescent="0.2">
      <c r="A1552" t="s">
        <v>1860</v>
      </c>
      <c r="B1552">
        <v>0.20675215000000002</v>
      </c>
    </row>
    <row r="1553" spans="1:2" x14ac:dyDescent="0.2">
      <c r="A1553" t="s">
        <v>1861</v>
      </c>
      <c r="B1553">
        <v>0.23774944000000001</v>
      </c>
    </row>
    <row r="1554" spans="1:2" x14ac:dyDescent="0.2">
      <c r="A1554" t="s">
        <v>3010</v>
      </c>
      <c r="B1554">
        <v>0.24194871000000001</v>
      </c>
    </row>
    <row r="1555" spans="1:2" x14ac:dyDescent="0.2">
      <c r="A1555" t="s">
        <v>1864</v>
      </c>
      <c r="B1555">
        <v>0.54613391999999994</v>
      </c>
    </row>
    <row r="1556" spans="1:2" x14ac:dyDescent="0.2">
      <c r="A1556" t="s">
        <v>1862</v>
      </c>
      <c r="B1556">
        <v>0.54613391999999994</v>
      </c>
    </row>
    <row r="1557" spans="1:2" x14ac:dyDescent="0.2">
      <c r="A1557" t="s">
        <v>1863</v>
      </c>
      <c r="B1557">
        <v>0.48399009999999998</v>
      </c>
    </row>
    <row r="1558" spans="1:2" x14ac:dyDescent="0.2">
      <c r="A1558" t="s">
        <v>1865</v>
      </c>
      <c r="B1558">
        <v>0.63018308999999995</v>
      </c>
    </row>
    <row r="1559" spans="1:2" x14ac:dyDescent="0.2">
      <c r="A1559" t="s">
        <v>1866</v>
      </c>
      <c r="B1559">
        <v>0.59612401000000004</v>
      </c>
    </row>
    <row r="1560" spans="1:2" x14ac:dyDescent="0.2">
      <c r="A1560" t="s">
        <v>1867</v>
      </c>
      <c r="B1560">
        <v>0.60533855999999997</v>
      </c>
    </row>
    <row r="1561" spans="1:2" x14ac:dyDescent="0.2">
      <c r="A1561" t="s">
        <v>1868</v>
      </c>
      <c r="B1561">
        <v>0.65690500000000007</v>
      </c>
    </row>
    <row r="1562" spans="1:2" x14ac:dyDescent="0.2">
      <c r="A1562" t="s">
        <v>1869</v>
      </c>
      <c r="B1562">
        <v>0.55628741999999998</v>
      </c>
    </row>
    <row r="1563" spans="1:2" x14ac:dyDescent="0.2">
      <c r="A1563" t="s">
        <v>1870</v>
      </c>
      <c r="B1563">
        <v>0.7042140899999999</v>
      </c>
    </row>
    <row r="1564" spans="1:2" x14ac:dyDescent="0.2">
      <c r="A1564" t="s">
        <v>1871</v>
      </c>
      <c r="B1564">
        <v>0.54613391999999994</v>
      </c>
    </row>
    <row r="1565" spans="1:2" x14ac:dyDescent="0.2">
      <c r="A1565" t="s">
        <v>1872</v>
      </c>
      <c r="B1565">
        <v>0.61559717999999997</v>
      </c>
    </row>
    <row r="1566" spans="1:2" x14ac:dyDescent="0.2">
      <c r="A1566" t="s">
        <v>1873</v>
      </c>
      <c r="B1566">
        <v>0.69861821000000002</v>
      </c>
    </row>
    <row r="1567" spans="1:2" x14ac:dyDescent="0.2">
      <c r="A1567" t="s">
        <v>1874</v>
      </c>
      <c r="B1567">
        <v>0.60525209000000002</v>
      </c>
    </row>
    <row r="1568" spans="1:2" x14ac:dyDescent="0.2">
      <c r="A1568" t="s">
        <v>1875</v>
      </c>
      <c r="B1568">
        <v>0.65681623</v>
      </c>
    </row>
    <row r="1569" spans="1:2" x14ac:dyDescent="0.2">
      <c r="A1569" t="s">
        <v>1876</v>
      </c>
      <c r="B1569">
        <v>0.55621825000000003</v>
      </c>
    </row>
    <row r="1570" spans="1:2" x14ac:dyDescent="0.2">
      <c r="A1570" t="s">
        <v>1877</v>
      </c>
      <c r="B1570">
        <v>0.63018308999999995</v>
      </c>
    </row>
    <row r="1571" spans="1:2" x14ac:dyDescent="0.2">
      <c r="A1571" t="s">
        <v>1878</v>
      </c>
      <c r="B1571">
        <v>0.89010236999999992</v>
      </c>
    </row>
    <row r="1572" spans="1:2" x14ac:dyDescent="0.2">
      <c r="A1572" t="s">
        <v>1879</v>
      </c>
      <c r="B1572">
        <v>0.89010236999999992</v>
      </c>
    </row>
    <row r="1573" spans="1:2" x14ac:dyDescent="0.2">
      <c r="A1573" t="s">
        <v>1880</v>
      </c>
      <c r="B1573">
        <v>1.2099738999999998</v>
      </c>
    </row>
    <row r="1574" spans="1:2" x14ac:dyDescent="0.2">
      <c r="A1574" t="s">
        <v>1881</v>
      </c>
      <c r="B1574">
        <v>1.2099738999999998</v>
      </c>
    </row>
    <row r="1575" spans="1:2" x14ac:dyDescent="0.2">
      <c r="A1575" t="s">
        <v>1882</v>
      </c>
      <c r="B1575">
        <v>6.2869944000000011E-2</v>
      </c>
    </row>
    <row r="1576" spans="1:2" x14ac:dyDescent="0.2">
      <c r="A1576" t="s">
        <v>1883</v>
      </c>
      <c r="B1576">
        <v>0.10860634999999999</v>
      </c>
    </row>
    <row r="1577" spans="1:2" x14ac:dyDescent="0.2">
      <c r="A1577" t="s">
        <v>1884</v>
      </c>
      <c r="B1577">
        <v>1.1468660000000002</v>
      </c>
    </row>
    <row r="1578" spans="1:2" x14ac:dyDescent="0.2">
      <c r="A1578" t="s">
        <v>1885</v>
      </c>
      <c r="B1578">
        <v>0.12850816000000001</v>
      </c>
    </row>
    <row r="1579" spans="1:2" x14ac:dyDescent="0.2">
      <c r="A1579" t="s">
        <v>1886</v>
      </c>
      <c r="B1579">
        <v>0.13135854</v>
      </c>
    </row>
    <row r="1580" spans="1:2" x14ac:dyDescent="0.2">
      <c r="A1580" t="s">
        <v>1887</v>
      </c>
      <c r="B1580">
        <v>3.0863382000000001</v>
      </c>
    </row>
    <row r="1581" spans="1:2" x14ac:dyDescent="0.2">
      <c r="A1581" t="s">
        <v>1888</v>
      </c>
      <c r="B1581">
        <v>0.59153842999999995</v>
      </c>
    </row>
    <row r="1582" spans="1:2" x14ac:dyDescent="0.2">
      <c r="A1582" t="s">
        <v>1889</v>
      </c>
      <c r="B1582">
        <v>0.68653571000000002</v>
      </c>
    </row>
    <row r="1583" spans="1:2" x14ac:dyDescent="0.2">
      <c r="A1583" t="s">
        <v>1890</v>
      </c>
      <c r="B1583">
        <v>0.57796197000000005</v>
      </c>
    </row>
    <row r="1584" spans="1:2" x14ac:dyDescent="0.2">
      <c r="A1584" t="s">
        <v>1891</v>
      </c>
      <c r="B1584">
        <v>0.73315843999999997</v>
      </c>
    </row>
    <row r="1585" spans="1:2" x14ac:dyDescent="0.2">
      <c r="A1585" t="s">
        <v>1892</v>
      </c>
      <c r="B1585">
        <v>0.22353537000000001</v>
      </c>
    </row>
    <row r="1586" spans="1:2" x14ac:dyDescent="0.2">
      <c r="A1586" t="s">
        <v>1893</v>
      </c>
      <c r="B1586">
        <v>0.14825645000000001</v>
      </c>
    </row>
    <row r="1587" spans="1:2" x14ac:dyDescent="0.2">
      <c r="A1587" t="s">
        <v>1894</v>
      </c>
      <c r="B1587">
        <v>0.38069835999999996</v>
      </c>
    </row>
    <row r="1588" spans="1:2" x14ac:dyDescent="0.2">
      <c r="A1588" t="s">
        <v>1895</v>
      </c>
      <c r="B1588">
        <v>0.12754897000000001</v>
      </c>
    </row>
    <row r="1589" spans="1:2" x14ac:dyDescent="0.2">
      <c r="A1589" t="s">
        <v>1896</v>
      </c>
      <c r="B1589">
        <v>0.1208385</v>
      </c>
    </row>
    <row r="1590" spans="1:2" x14ac:dyDescent="0.2">
      <c r="A1590" t="s">
        <v>1897</v>
      </c>
      <c r="B1590">
        <v>0.12754897000000001</v>
      </c>
    </row>
    <row r="1591" spans="1:2" x14ac:dyDescent="0.2">
      <c r="A1591" t="s">
        <v>1898</v>
      </c>
      <c r="B1591">
        <v>0.39831560999999999</v>
      </c>
    </row>
    <row r="1592" spans="1:2" x14ac:dyDescent="0.2">
      <c r="A1592" t="s">
        <v>1899</v>
      </c>
      <c r="B1592">
        <v>0.24578546000000001</v>
      </c>
    </row>
    <row r="1593" spans="1:2" x14ac:dyDescent="0.2">
      <c r="A1593" t="s">
        <v>1900</v>
      </c>
      <c r="B1593">
        <v>8.9800177999999994E-2</v>
      </c>
    </row>
    <row r="1594" spans="1:2" x14ac:dyDescent="0.2">
      <c r="A1594" t="s">
        <v>1901</v>
      </c>
      <c r="B1594">
        <v>0.67397585000000004</v>
      </c>
    </row>
    <row r="1595" spans="1:2" x14ac:dyDescent="0.2">
      <c r="A1595" t="s">
        <v>1902</v>
      </c>
      <c r="B1595">
        <v>1.4084979</v>
      </c>
    </row>
    <row r="1596" spans="1:2" x14ac:dyDescent="0.2">
      <c r="A1596" t="s">
        <v>1903</v>
      </c>
      <c r="B1596">
        <v>0.58470531000000003</v>
      </c>
    </row>
    <row r="1597" spans="1:2" x14ac:dyDescent="0.2">
      <c r="A1597" t="s">
        <v>1904</v>
      </c>
      <c r="B1597">
        <v>0.39445567999999998</v>
      </c>
    </row>
    <row r="1598" spans="1:2" x14ac:dyDescent="0.2">
      <c r="A1598" t="s">
        <v>1905</v>
      </c>
      <c r="B1598">
        <v>0.39445567999999998</v>
      </c>
    </row>
    <row r="1599" spans="1:2" x14ac:dyDescent="0.2">
      <c r="A1599" t="s">
        <v>1906</v>
      </c>
      <c r="B1599">
        <v>0.28490394000000002</v>
      </c>
    </row>
    <row r="1600" spans="1:2" x14ac:dyDescent="0.2">
      <c r="A1600" t="s">
        <v>1907</v>
      </c>
      <c r="B1600">
        <v>0.29350303999999999</v>
      </c>
    </row>
    <row r="1601" spans="1:2" x14ac:dyDescent="0.2">
      <c r="A1601" t="s">
        <v>1908</v>
      </c>
      <c r="B1601">
        <v>0.29350303999999999</v>
      </c>
    </row>
    <row r="1602" spans="1:2" x14ac:dyDescent="0.2">
      <c r="A1602" t="s">
        <v>1909</v>
      </c>
      <c r="B1602">
        <v>9.2913422999999995E-2</v>
      </c>
    </row>
    <row r="1603" spans="1:2" x14ac:dyDescent="0.2">
      <c r="A1603" t="s">
        <v>1910</v>
      </c>
      <c r="B1603">
        <v>0.28472724999999999</v>
      </c>
    </row>
    <row r="1604" spans="1:2" x14ac:dyDescent="0.2">
      <c r="A1604" t="s">
        <v>1911</v>
      </c>
      <c r="B1604">
        <v>0.10101331</v>
      </c>
    </row>
    <row r="1605" spans="1:2" x14ac:dyDescent="0.2">
      <c r="A1605" t="s">
        <v>1912</v>
      </c>
      <c r="B1605">
        <v>0.22145810000000002</v>
      </c>
    </row>
    <row r="1606" spans="1:2" x14ac:dyDescent="0.2">
      <c r="A1606" t="s">
        <v>1913</v>
      </c>
      <c r="B1606">
        <v>0.10128274</v>
      </c>
    </row>
    <row r="1607" spans="1:2" x14ac:dyDescent="0.2">
      <c r="A1607" t="s">
        <v>1914</v>
      </c>
      <c r="B1607">
        <v>0.10101331</v>
      </c>
    </row>
    <row r="1608" spans="1:2" x14ac:dyDescent="0.2">
      <c r="A1608" t="s">
        <v>1923</v>
      </c>
      <c r="B1608">
        <v>0.23337146</v>
      </c>
    </row>
    <row r="1609" spans="1:2" x14ac:dyDescent="0.2">
      <c r="A1609" t="s">
        <v>1915</v>
      </c>
      <c r="B1609">
        <v>0.10128274</v>
      </c>
    </row>
    <row r="1610" spans="1:2" x14ac:dyDescent="0.2">
      <c r="A1610" t="s">
        <v>1916</v>
      </c>
      <c r="B1610">
        <v>0.22010175000000001</v>
      </c>
    </row>
    <row r="1611" spans="1:2" x14ac:dyDescent="0.2">
      <c r="A1611" t="s">
        <v>1917</v>
      </c>
      <c r="B1611">
        <v>0.19439403999999999</v>
      </c>
    </row>
    <row r="1612" spans="1:2" x14ac:dyDescent="0.2">
      <c r="A1612" t="s">
        <v>1918</v>
      </c>
      <c r="B1612">
        <v>0.19439403999999999</v>
      </c>
    </row>
    <row r="1613" spans="1:2" x14ac:dyDescent="0.2">
      <c r="A1613" t="s">
        <v>1919</v>
      </c>
      <c r="B1613">
        <v>0.19439403999999999</v>
      </c>
    </row>
    <row r="1614" spans="1:2" x14ac:dyDescent="0.2">
      <c r="A1614" t="s">
        <v>1920</v>
      </c>
      <c r="B1614">
        <v>0.19147064</v>
      </c>
    </row>
    <row r="1615" spans="1:2" x14ac:dyDescent="0.2">
      <c r="A1615" t="s">
        <v>1921</v>
      </c>
      <c r="B1615">
        <v>0.15286021</v>
      </c>
    </row>
    <row r="1616" spans="1:2" x14ac:dyDescent="0.2">
      <c r="A1616" t="s">
        <v>1922</v>
      </c>
      <c r="B1616">
        <v>0.10413922</v>
      </c>
    </row>
    <row r="1617" spans="1:2" x14ac:dyDescent="0.2">
      <c r="A1617" t="s">
        <v>1924</v>
      </c>
      <c r="B1617">
        <v>0.20778227999999999</v>
      </c>
    </row>
    <row r="1618" spans="1:2" x14ac:dyDescent="0.2">
      <c r="A1618" t="s">
        <v>1925</v>
      </c>
      <c r="B1618">
        <v>0.17915117</v>
      </c>
    </row>
    <row r="1619" spans="1:2" x14ac:dyDescent="0.2">
      <c r="A1619" t="s">
        <v>1926</v>
      </c>
      <c r="B1619">
        <v>0.17915117</v>
      </c>
    </row>
    <row r="1620" spans="1:2" x14ac:dyDescent="0.2">
      <c r="A1620" t="s">
        <v>1927</v>
      </c>
      <c r="B1620">
        <v>0.17915117</v>
      </c>
    </row>
    <row r="1621" spans="1:2" x14ac:dyDescent="0.2">
      <c r="A1621" t="s">
        <v>1928</v>
      </c>
      <c r="B1621">
        <v>0.17915117</v>
      </c>
    </row>
    <row r="1622" spans="1:2" x14ac:dyDescent="0.2">
      <c r="A1622" t="s">
        <v>1929</v>
      </c>
      <c r="B1622">
        <v>0.12263253000000002</v>
      </c>
    </row>
    <row r="1623" spans="1:2" x14ac:dyDescent="0.2">
      <c r="A1623" t="s">
        <v>1930</v>
      </c>
      <c r="B1623">
        <v>0.11031305</v>
      </c>
    </row>
    <row r="1624" spans="1:2" x14ac:dyDescent="0.2">
      <c r="A1624" t="s">
        <v>1931</v>
      </c>
      <c r="B1624">
        <v>0.10221317000000001</v>
      </c>
    </row>
    <row r="1625" spans="1:2" x14ac:dyDescent="0.2">
      <c r="A1625" t="s">
        <v>1932</v>
      </c>
      <c r="B1625">
        <v>0.16139145999999999</v>
      </c>
    </row>
    <row r="1626" spans="1:2" x14ac:dyDescent="0.2">
      <c r="A1626" t="s">
        <v>1933</v>
      </c>
      <c r="B1626">
        <v>0.24215846999999999</v>
      </c>
    </row>
    <row r="1627" spans="1:2" x14ac:dyDescent="0.2">
      <c r="A1627" t="s">
        <v>1934</v>
      </c>
      <c r="B1627">
        <v>0.14182454000000003</v>
      </c>
    </row>
    <row r="1628" spans="1:2" x14ac:dyDescent="0.2">
      <c r="A1628" t="s">
        <v>1935</v>
      </c>
      <c r="B1628">
        <v>0.10002179</v>
      </c>
    </row>
    <row r="1629" spans="1:2" x14ac:dyDescent="0.2">
      <c r="A1629" t="s">
        <v>1936</v>
      </c>
      <c r="B1629">
        <v>0.2141911</v>
      </c>
    </row>
    <row r="1630" spans="1:2" x14ac:dyDescent="0.2">
      <c r="A1630" t="s">
        <v>1937</v>
      </c>
      <c r="B1630">
        <v>9.8765147999999997E-2</v>
      </c>
    </row>
    <row r="1631" spans="1:2" x14ac:dyDescent="0.2">
      <c r="A1631" t="s">
        <v>1938</v>
      </c>
      <c r="B1631">
        <v>0.18970719999999999</v>
      </c>
    </row>
    <row r="1632" spans="1:2" x14ac:dyDescent="0.2">
      <c r="A1632" t="s">
        <v>1939</v>
      </c>
      <c r="B1632">
        <v>0.11075196</v>
      </c>
    </row>
    <row r="1633" spans="1:2" x14ac:dyDescent="0.2">
      <c r="A1633" t="s">
        <v>1940</v>
      </c>
      <c r="B1633">
        <v>0.10101331</v>
      </c>
    </row>
    <row r="1634" spans="1:2" x14ac:dyDescent="0.2">
      <c r="A1634" t="s">
        <v>1941</v>
      </c>
      <c r="B1634">
        <v>0.10128274</v>
      </c>
    </row>
    <row r="1635" spans="1:2" x14ac:dyDescent="0.2">
      <c r="A1635" t="s">
        <v>1942</v>
      </c>
      <c r="B1635">
        <v>0.10101331</v>
      </c>
    </row>
    <row r="1636" spans="1:2" x14ac:dyDescent="0.2">
      <c r="A1636" t="s">
        <v>1943</v>
      </c>
      <c r="B1636">
        <v>0.10101331</v>
      </c>
    </row>
    <row r="1637" spans="1:2" x14ac:dyDescent="0.2">
      <c r="A1637" t="s">
        <v>1944</v>
      </c>
      <c r="B1637">
        <v>0.10101331</v>
      </c>
    </row>
    <row r="1638" spans="1:2" x14ac:dyDescent="0.2">
      <c r="A1638" t="s">
        <v>1945</v>
      </c>
      <c r="B1638">
        <v>0.21608167</v>
      </c>
    </row>
    <row r="1639" spans="1:2" x14ac:dyDescent="0.2">
      <c r="A1639" t="s">
        <v>1946</v>
      </c>
      <c r="B1639">
        <v>0.21537066000000002</v>
      </c>
    </row>
    <row r="1640" spans="1:2" x14ac:dyDescent="0.2">
      <c r="A1640" t="s">
        <v>1947</v>
      </c>
      <c r="B1640">
        <v>0.21537066000000002</v>
      </c>
    </row>
    <row r="1641" spans="1:2" x14ac:dyDescent="0.2">
      <c r="A1641" t="s">
        <v>1948</v>
      </c>
      <c r="B1641">
        <v>0.31639735000000002</v>
      </c>
    </row>
    <row r="1642" spans="1:2" x14ac:dyDescent="0.2">
      <c r="A1642" t="s">
        <v>1949</v>
      </c>
      <c r="B1642">
        <v>0.67660480000000001</v>
      </c>
    </row>
    <row r="1643" spans="1:2" x14ac:dyDescent="0.2">
      <c r="A1643" t="s">
        <v>1950</v>
      </c>
      <c r="B1643">
        <v>0.31753289000000001</v>
      </c>
    </row>
    <row r="1644" spans="1:2" x14ac:dyDescent="0.2">
      <c r="A1644" t="s">
        <v>1951</v>
      </c>
      <c r="B1644">
        <v>0.11823464</v>
      </c>
    </row>
    <row r="1645" spans="1:2" x14ac:dyDescent="0.2">
      <c r="A1645" t="s">
        <v>1952</v>
      </c>
      <c r="B1645">
        <v>0.11823464</v>
      </c>
    </row>
    <row r="1646" spans="1:2" x14ac:dyDescent="0.2">
      <c r="A1646" t="s">
        <v>1953</v>
      </c>
      <c r="B1646">
        <v>6.5406340000000007E-2</v>
      </c>
    </row>
    <row r="1647" spans="1:2" x14ac:dyDescent="0.2">
      <c r="A1647" t="s">
        <v>1954</v>
      </c>
      <c r="B1647">
        <v>0.11350821999999999</v>
      </c>
    </row>
    <row r="1648" spans="1:2" x14ac:dyDescent="0.2">
      <c r="A1648" t="s">
        <v>1955</v>
      </c>
      <c r="B1648">
        <v>2.4764319000000001</v>
      </c>
    </row>
    <row r="1649" spans="1:2" x14ac:dyDescent="0.2">
      <c r="A1649" t="s">
        <v>1956</v>
      </c>
      <c r="B1649">
        <v>5.4084249999999994</v>
      </c>
    </row>
    <row r="1650" spans="1:2" x14ac:dyDescent="0.2">
      <c r="A1650" t="s">
        <v>1957</v>
      </c>
      <c r="B1650">
        <v>1.9024818999999999</v>
      </c>
    </row>
    <row r="1651" spans="1:2" x14ac:dyDescent="0.2">
      <c r="A1651" t="s">
        <v>1958</v>
      </c>
      <c r="B1651">
        <v>0.22201786999999998</v>
      </c>
    </row>
    <row r="1652" spans="1:2" x14ac:dyDescent="0.2">
      <c r="A1652" t="s">
        <v>1959</v>
      </c>
      <c r="B1652">
        <v>0.10047877999999999</v>
      </c>
    </row>
    <row r="1653" spans="1:2" x14ac:dyDescent="0.2">
      <c r="A1653" t="s">
        <v>1960</v>
      </c>
      <c r="B1653">
        <v>1.4235719999999998</v>
      </c>
    </row>
    <row r="1654" spans="1:2" x14ac:dyDescent="0.2">
      <c r="A1654" t="s">
        <v>1961</v>
      </c>
      <c r="B1654">
        <v>0.61029088000000009</v>
      </c>
    </row>
    <row r="1655" spans="1:2" x14ac:dyDescent="0.2">
      <c r="A1655" t="s">
        <v>1962</v>
      </c>
      <c r="B1655">
        <v>0.61029088000000009</v>
      </c>
    </row>
    <row r="1656" spans="1:2" x14ac:dyDescent="0.2">
      <c r="A1656" t="s">
        <v>1963</v>
      </c>
      <c r="B1656">
        <v>0.59113205000000002</v>
      </c>
    </row>
    <row r="1657" spans="1:2" x14ac:dyDescent="0.2">
      <c r="A1657" t="s">
        <v>1964</v>
      </c>
      <c r="B1657">
        <v>0.11118918999999999</v>
      </c>
    </row>
    <row r="1658" spans="1:2" x14ac:dyDescent="0.2">
      <c r="A1658" t="s">
        <v>1965</v>
      </c>
      <c r="B1658">
        <v>0.60960051999999998</v>
      </c>
    </row>
    <row r="1659" spans="1:2" x14ac:dyDescent="0.2">
      <c r="A1659" t="s">
        <v>1966</v>
      </c>
      <c r="B1659">
        <v>0.11980418000000001</v>
      </c>
    </row>
    <row r="1660" spans="1:2" x14ac:dyDescent="0.2">
      <c r="A1660" t="s">
        <v>1967</v>
      </c>
      <c r="B1660">
        <v>3.6684887000000006E-2</v>
      </c>
    </row>
    <row r="1661" spans="1:2" x14ac:dyDescent="0.2">
      <c r="A1661" t="s">
        <v>1968</v>
      </c>
      <c r="B1661">
        <v>8.1767328E-2</v>
      </c>
    </row>
    <row r="1662" spans="1:2" x14ac:dyDescent="0.2">
      <c r="A1662" t="s">
        <v>1969</v>
      </c>
      <c r="B1662">
        <v>0.11869269</v>
      </c>
    </row>
    <row r="1663" spans="1:2" x14ac:dyDescent="0.2">
      <c r="A1663" t="s">
        <v>1970</v>
      </c>
      <c r="B1663">
        <v>0.18452276000000001</v>
      </c>
    </row>
    <row r="1664" spans="1:2" x14ac:dyDescent="0.2">
      <c r="A1664" t="s">
        <v>1971</v>
      </c>
      <c r="B1664">
        <v>0.18452276000000001</v>
      </c>
    </row>
    <row r="1665" spans="1:2" x14ac:dyDescent="0.2">
      <c r="A1665" t="s">
        <v>1972</v>
      </c>
      <c r="B1665">
        <v>0.18452276000000001</v>
      </c>
    </row>
    <row r="1666" spans="1:2" x14ac:dyDescent="0.2">
      <c r="A1666" t="s">
        <v>1973</v>
      </c>
      <c r="B1666">
        <v>0.54505163999999995</v>
      </c>
    </row>
    <row r="1667" spans="1:2" x14ac:dyDescent="0.2">
      <c r="A1667" t="s">
        <v>1974</v>
      </c>
      <c r="B1667">
        <v>0.77703036999999997</v>
      </c>
    </row>
    <row r="1668" spans="1:2" x14ac:dyDescent="0.2">
      <c r="A1668" t="s">
        <v>1975</v>
      </c>
      <c r="B1668">
        <v>0.77703036999999997</v>
      </c>
    </row>
    <row r="1669" spans="1:2" x14ac:dyDescent="0.2">
      <c r="A1669" t="s">
        <v>1976</v>
      </c>
      <c r="B1669">
        <v>0.37191185999999998</v>
      </c>
    </row>
    <row r="1670" spans="1:2" x14ac:dyDescent="0.2">
      <c r="A1670" t="s">
        <v>1977</v>
      </c>
      <c r="B1670">
        <v>0.37191185999999998</v>
      </c>
    </row>
    <row r="1671" spans="1:2" x14ac:dyDescent="0.2">
      <c r="A1671" t="s">
        <v>1978</v>
      </c>
      <c r="B1671">
        <v>0.37191185999999998</v>
      </c>
    </row>
    <row r="1672" spans="1:2" x14ac:dyDescent="0.2">
      <c r="A1672" t="s">
        <v>1979</v>
      </c>
      <c r="B1672">
        <v>0.37151250000000002</v>
      </c>
    </row>
    <row r="1673" spans="1:2" x14ac:dyDescent="0.2">
      <c r="A1673" t="s">
        <v>1980</v>
      </c>
      <c r="B1673">
        <v>0.56703771000000003</v>
      </c>
    </row>
    <row r="1674" spans="1:2" x14ac:dyDescent="0.2">
      <c r="A1674" t="s">
        <v>1984</v>
      </c>
      <c r="B1674">
        <v>0.77703036999999997</v>
      </c>
    </row>
    <row r="1675" spans="1:2" x14ac:dyDescent="0.2">
      <c r="A1675" t="s">
        <v>1981</v>
      </c>
      <c r="B1675">
        <v>0.77703036999999997</v>
      </c>
    </row>
    <row r="1676" spans="1:2" x14ac:dyDescent="0.2">
      <c r="A1676" t="s">
        <v>1982</v>
      </c>
      <c r="B1676">
        <v>0.77703036999999997</v>
      </c>
    </row>
    <row r="1677" spans="1:2" x14ac:dyDescent="0.2">
      <c r="A1677" t="s">
        <v>1983</v>
      </c>
      <c r="B1677">
        <v>0.77703036999999997</v>
      </c>
    </row>
    <row r="1678" spans="1:2" x14ac:dyDescent="0.2">
      <c r="A1678" t="s">
        <v>1985</v>
      </c>
      <c r="B1678">
        <v>0.21855721</v>
      </c>
    </row>
    <row r="1679" spans="1:2" x14ac:dyDescent="0.2">
      <c r="A1679" t="s">
        <v>1986</v>
      </c>
      <c r="B1679">
        <v>0.77703036999999997</v>
      </c>
    </row>
    <row r="1680" spans="1:2" x14ac:dyDescent="0.2">
      <c r="A1680" t="s">
        <v>1987</v>
      </c>
      <c r="B1680">
        <v>0.82009932000000008</v>
      </c>
    </row>
    <row r="1681" spans="1:2" x14ac:dyDescent="0.2">
      <c r="A1681" t="s">
        <v>1988</v>
      </c>
      <c r="B1681">
        <v>1.6319819999999998</v>
      </c>
    </row>
    <row r="1682" spans="1:2" x14ac:dyDescent="0.2">
      <c r="A1682" t="s">
        <v>1989</v>
      </c>
      <c r="B1682">
        <v>0.40010480999999998</v>
      </c>
    </row>
    <row r="1683" spans="1:2" x14ac:dyDescent="0.2">
      <c r="A1683" t="s">
        <v>1990</v>
      </c>
      <c r="B1683">
        <v>0.40010480999999998</v>
      </c>
    </row>
    <row r="1684" spans="1:2" x14ac:dyDescent="0.2">
      <c r="A1684" t="s">
        <v>1991</v>
      </c>
      <c r="B1684">
        <v>0.39845746999999998</v>
      </c>
    </row>
    <row r="1685" spans="1:2" x14ac:dyDescent="0.2">
      <c r="A1685" t="s">
        <v>1992</v>
      </c>
      <c r="B1685">
        <v>0.41068043999999998</v>
      </c>
    </row>
    <row r="1686" spans="1:2" x14ac:dyDescent="0.2">
      <c r="A1686" t="s">
        <v>1993</v>
      </c>
      <c r="B1686">
        <v>0.40010480999999998</v>
      </c>
    </row>
    <row r="1687" spans="1:2" x14ac:dyDescent="0.2">
      <c r="A1687" t="s">
        <v>1994</v>
      </c>
      <c r="B1687">
        <v>0.39845746999999998</v>
      </c>
    </row>
    <row r="1688" spans="1:2" x14ac:dyDescent="0.2">
      <c r="A1688" t="s">
        <v>1995</v>
      </c>
      <c r="B1688">
        <v>0.42943802000000003</v>
      </c>
    </row>
    <row r="1689" spans="1:2" x14ac:dyDescent="0.2">
      <c r="A1689" t="s">
        <v>1996</v>
      </c>
      <c r="B1689">
        <v>0.77703036999999997</v>
      </c>
    </row>
    <row r="1690" spans="1:2" x14ac:dyDescent="0.2">
      <c r="A1690" t="s">
        <v>1997</v>
      </c>
      <c r="B1690">
        <v>0.27913485999999998</v>
      </c>
    </row>
    <row r="1691" spans="1:2" x14ac:dyDescent="0.2">
      <c r="A1691" t="s">
        <v>1998</v>
      </c>
      <c r="B1691">
        <v>0.39244172999999999</v>
      </c>
    </row>
    <row r="1692" spans="1:2" x14ac:dyDescent="0.2">
      <c r="A1692" t="s">
        <v>1999</v>
      </c>
      <c r="B1692">
        <v>0.39244172999999999</v>
      </c>
    </row>
    <row r="1693" spans="1:2" x14ac:dyDescent="0.2">
      <c r="A1693" t="s">
        <v>2000</v>
      </c>
      <c r="B1693">
        <v>0.39113359999999997</v>
      </c>
    </row>
    <row r="1694" spans="1:2" x14ac:dyDescent="0.2">
      <c r="A1694" t="s">
        <v>2001</v>
      </c>
      <c r="B1694">
        <v>0.39244172999999999</v>
      </c>
    </row>
    <row r="1695" spans="1:2" x14ac:dyDescent="0.2">
      <c r="A1695" t="s">
        <v>2002</v>
      </c>
      <c r="B1695">
        <v>0.39244172999999999</v>
      </c>
    </row>
    <row r="1696" spans="1:2" x14ac:dyDescent="0.2">
      <c r="A1696" t="s">
        <v>2003</v>
      </c>
      <c r="B1696">
        <v>0.59874367000000006</v>
      </c>
    </row>
    <row r="1697" spans="1:2" x14ac:dyDescent="0.2">
      <c r="A1697" t="s">
        <v>2004</v>
      </c>
      <c r="B1697">
        <v>0.34701627999999995</v>
      </c>
    </row>
    <row r="1698" spans="1:2" x14ac:dyDescent="0.2">
      <c r="A1698" t="s">
        <v>2005</v>
      </c>
      <c r="B1698">
        <v>0.34960493999999998</v>
      </c>
    </row>
    <row r="1699" spans="1:2" x14ac:dyDescent="0.2">
      <c r="A1699" t="s">
        <v>2006</v>
      </c>
      <c r="B1699">
        <v>0.28347639999999996</v>
      </c>
    </row>
    <row r="1700" spans="1:2" x14ac:dyDescent="0.2">
      <c r="A1700" t="s">
        <v>2012</v>
      </c>
      <c r="B1700">
        <v>0.35633296000000003</v>
      </c>
    </row>
    <row r="1701" spans="1:2" x14ac:dyDescent="0.2">
      <c r="A1701" t="s">
        <v>2013</v>
      </c>
      <c r="B1701">
        <v>0.35633296000000003</v>
      </c>
    </row>
    <row r="1702" spans="1:2" x14ac:dyDescent="0.2">
      <c r="A1702" t="s">
        <v>2007</v>
      </c>
      <c r="B1702">
        <v>1.4626547000000001</v>
      </c>
    </row>
    <row r="1703" spans="1:2" x14ac:dyDescent="0.2">
      <c r="A1703" t="s">
        <v>2008</v>
      </c>
      <c r="B1703">
        <v>1.4626547000000001</v>
      </c>
    </row>
    <row r="1704" spans="1:2" x14ac:dyDescent="0.2">
      <c r="A1704" t="s">
        <v>2009</v>
      </c>
      <c r="B1704">
        <v>0.35633296000000003</v>
      </c>
    </row>
    <row r="1705" spans="1:2" x14ac:dyDescent="0.2">
      <c r="A1705" t="s">
        <v>2010</v>
      </c>
      <c r="B1705">
        <v>0.35633296000000003</v>
      </c>
    </row>
    <row r="1706" spans="1:2" x14ac:dyDescent="0.2">
      <c r="A1706" t="s">
        <v>2011</v>
      </c>
      <c r="B1706">
        <v>0.28347639999999996</v>
      </c>
    </row>
    <row r="1707" spans="1:2" x14ac:dyDescent="0.2">
      <c r="A1707" t="s">
        <v>2014</v>
      </c>
      <c r="B1707">
        <v>0.23323496000000002</v>
      </c>
    </row>
    <row r="1708" spans="1:2" x14ac:dyDescent="0.2">
      <c r="A1708" t="s">
        <v>2015</v>
      </c>
      <c r="B1708">
        <v>0.26720881000000002</v>
      </c>
    </row>
    <row r="1709" spans="1:2" x14ac:dyDescent="0.2">
      <c r="A1709" t="s">
        <v>2016</v>
      </c>
      <c r="B1709">
        <v>0.27735718999999998</v>
      </c>
    </row>
    <row r="1710" spans="1:2" x14ac:dyDescent="0.2">
      <c r="A1710" t="s">
        <v>2017</v>
      </c>
      <c r="B1710">
        <v>0.13534629000000001</v>
      </c>
    </row>
    <row r="1711" spans="1:2" x14ac:dyDescent="0.2">
      <c r="A1711" t="s">
        <v>2018</v>
      </c>
      <c r="B1711">
        <v>0.26305972999999999</v>
      </c>
    </row>
    <row r="1712" spans="1:2" x14ac:dyDescent="0.2">
      <c r="A1712" t="s">
        <v>2019</v>
      </c>
      <c r="B1712">
        <v>0.13527206</v>
      </c>
    </row>
    <row r="1713" spans="1:2" x14ac:dyDescent="0.2">
      <c r="A1713" t="s">
        <v>2020</v>
      </c>
      <c r="B1713">
        <v>0.26305972999999999</v>
      </c>
    </row>
    <row r="1714" spans="1:2" x14ac:dyDescent="0.2">
      <c r="A1714" t="s">
        <v>2021</v>
      </c>
      <c r="B1714">
        <v>0.26029814000000001</v>
      </c>
    </row>
    <row r="1715" spans="1:2" x14ac:dyDescent="0.2">
      <c r="A1715" t="s">
        <v>2022</v>
      </c>
      <c r="B1715">
        <v>0.23810233</v>
      </c>
    </row>
    <row r="1716" spans="1:2" x14ac:dyDescent="0.2">
      <c r="A1716" t="s">
        <v>2023</v>
      </c>
      <c r="B1716">
        <v>0.11797070000000001</v>
      </c>
    </row>
    <row r="1717" spans="1:2" x14ac:dyDescent="0.2">
      <c r="A1717" t="s">
        <v>2024</v>
      </c>
      <c r="B1717">
        <v>1.7964396999999999</v>
      </c>
    </row>
    <row r="1718" spans="1:2" x14ac:dyDescent="0.2">
      <c r="A1718" t="s">
        <v>2025</v>
      </c>
      <c r="B1718">
        <v>1.7964396999999999</v>
      </c>
    </row>
    <row r="1719" spans="1:2" x14ac:dyDescent="0.2">
      <c r="A1719" t="s">
        <v>2026</v>
      </c>
      <c r="B1719">
        <v>1.0150985000000001</v>
      </c>
    </row>
    <row r="1720" spans="1:2" x14ac:dyDescent="0.2">
      <c r="A1720" t="s">
        <v>2027</v>
      </c>
      <c r="B1720">
        <v>0.45684608000000004</v>
      </c>
    </row>
    <row r="1721" spans="1:2" x14ac:dyDescent="0.2">
      <c r="A1721" t="s">
        <v>2028</v>
      </c>
      <c r="B1721">
        <v>0.32432023999999998</v>
      </c>
    </row>
    <row r="1722" spans="1:2" x14ac:dyDescent="0.2">
      <c r="A1722" t="s">
        <v>2029</v>
      </c>
      <c r="B1722">
        <v>0.18199728000000001</v>
      </c>
    </row>
    <row r="1723" spans="1:2" x14ac:dyDescent="0.2">
      <c r="A1723" t="s">
        <v>2030</v>
      </c>
      <c r="B1723">
        <v>0.24762329999999999</v>
      </c>
    </row>
    <row r="1724" spans="1:2" x14ac:dyDescent="0.2">
      <c r="A1724" t="s">
        <v>2031</v>
      </c>
      <c r="B1724">
        <v>0.21281509000000001</v>
      </c>
    </row>
    <row r="1725" spans="1:2" x14ac:dyDescent="0.2">
      <c r="A1725" t="s">
        <v>2032</v>
      </c>
      <c r="B1725">
        <v>4.3472249000000005</v>
      </c>
    </row>
    <row r="1726" spans="1:2" x14ac:dyDescent="0.2">
      <c r="A1726" t="s">
        <v>2033</v>
      </c>
      <c r="B1726">
        <v>1.3357051</v>
      </c>
    </row>
    <row r="1727" spans="1:2" x14ac:dyDescent="0.2">
      <c r="A1727" t="s">
        <v>2034</v>
      </c>
      <c r="B1727">
        <v>1.1074487</v>
      </c>
    </row>
    <row r="1728" spans="1:2" x14ac:dyDescent="0.2">
      <c r="A1728" t="s">
        <v>2035</v>
      </c>
      <c r="B1728">
        <v>1.3837840000000001</v>
      </c>
    </row>
    <row r="1729" spans="1:2" x14ac:dyDescent="0.2">
      <c r="A1729" t="s">
        <v>2036</v>
      </c>
      <c r="B1729">
        <v>3.0863382000000001</v>
      </c>
    </row>
    <row r="1730" spans="1:2" x14ac:dyDescent="0.2">
      <c r="A1730" t="s">
        <v>2037</v>
      </c>
      <c r="B1730">
        <v>3.79731</v>
      </c>
    </row>
    <row r="1731" spans="1:2" x14ac:dyDescent="0.2">
      <c r="A1731" t="s">
        <v>2038</v>
      </c>
      <c r="B1731">
        <v>0.18598283999999998</v>
      </c>
    </row>
    <row r="1732" spans="1:2" x14ac:dyDescent="0.2">
      <c r="A1732" t="s">
        <v>2039</v>
      </c>
      <c r="B1732">
        <v>0.71868078000000002</v>
      </c>
    </row>
    <row r="1733" spans="1:2" x14ac:dyDescent="0.2">
      <c r="A1733" t="s">
        <v>2040</v>
      </c>
      <c r="B1733">
        <v>0.63233443999999994</v>
      </c>
    </row>
    <row r="1734" spans="1:2" x14ac:dyDescent="0.2">
      <c r="A1734" t="s">
        <v>2041</v>
      </c>
      <c r="B1734">
        <v>0.62001497000000005</v>
      </c>
    </row>
    <row r="1735" spans="1:2" x14ac:dyDescent="0.2">
      <c r="A1735" t="s">
        <v>2042</v>
      </c>
      <c r="B1735">
        <v>0.62001497000000005</v>
      </c>
    </row>
    <row r="1736" spans="1:2" x14ac:dyDescent="0.2">
      <c r="A1736" t="s">
        <v>2043</v>
      </c>
      <c r="B1736">
        <v>0.63233443999999994</v>
      </c>
    </row>
    <row r="1737" spans="1:2" x14ac:dyDescent="0.2">
      <c r="A1737" t="s">
        <v>2044</v>
      </c>
      <c r="B1737">
        <v>0.63233443999999994</v>
      </c>
    </row>
    <row r="1738" spans="1:2" x14ac:dyDescent="0.2">
      <c r="A1738" t="s">
        <v>2045</v>
      </c>
      <c r="B1738">
        <v>0.63233443999999994</v>
      </c>
    </row>
    <row r="1739" spans="1:2" x14ac:dyDescent="0.2">
      <c r="A1739" t="s">
        <v>2046</v>
      </c>
      <c r="B1739">
        <v>0.63233443999999994</v>
      </c>
    </row>
    <row r="1740" spans="1:2" x14ac:dyDescent="0.2">
      <c r="A1740" t="s">
        <v>2047</v>
      </c>
      <c r="B1740">
        <v>0.17904001</v>
      </c>
    </row>
    <row r="1741" spans="1:2" x14ac:dyDescent="0.2">
      <c r="A1741" t="s">
        <v>2048</v>
      </c>
      <c r="B1741">
        <v>0.11252672999999999</v>
      </c>
    </row>
    <row r="1742" spans="1:2" x14ac:dyDescent="0.2">
      <c r="A1742" t="s">
        <v>2049</v>
      </c>
      <c r="B1742">
        <v>0.11252672999999999</v>
      </c>
    </row>
    <row r="1743" spans="1:2" x14ac:dyDescent="0.2">
      <c r="A1743" t="s">
        <v>2050</v>
      </c>
      <c r="B1743">
        <v>0.13092246999999999</v>
      </c>
    </row>
    <row r="1744" spans="1:2" x14ac:dyDescent="0.2">
      <c r="A1744" t="s">
        <v>2051</v>
      </c>
      <c r="B1744">
        <v>0.13092246999999999</v>
      </c>
    </row>
    <row r="1745" spans="1:2" x14ac:dyDescent="0.2">
      <c r="A1745" t="s">
        <v>2052</v>
      </c>
      <c r="B1745">
        <v>0.30057665</v>
      </c>
    </row>
    <row r="1746" spans="1:2" x14ac:dyDescent="0.2">
      <c r="A1746" t="s">
        <v>2053</v>
      </c>
      <c r="B1746">
        <v>0.12127723</v>
      </c>
    </row>
    <row r="1747" spans="1:2" x14ac:dyDescent="0.2">
      <c r="A1747" t="s">
        <v>2054</v>
      </c>
      <c r="B1747">
        <v>0.15775551000000002</v>
      </c>
    </row>
    <row r="1748" spans="1:2" x14ac:dyDescent="0.2">
      <c r="A1748" t="s">
        <v>2055</v>
      </c>
      <c r="B1748">
        <v>0.16692521999999999</v>
      </c>
    </row>
    <row r="1749" spans="1:2" x14ac:dyDescent="0.2">
      <c r="A1749" t="s">
        <v>2056</v>
      </c>
      <c r="B1749">
        <v>0.17811844999999998</v>
      </c>
    </row>
    <row r="1750" spans="1:2" x14ac:dyDescent="0.2">
      <c r="A1750" t="s">
        <v>2057</v>
      </c>
      <c r="B1750">
        <v>0.10023056999999999</v>
      </c>
    </row>
    <row r="1751" spans="1:2" x14ac:dyDescent="0.2">
      <c r="A1751" t="s">
        <v>2058</v>
      </c>
      <c r="B1751">
        <v>0.14788457999999999</v>
      </c>
    </row>
    <row r="1752" spans="1:2" x14ac:dyDescent="0.2">
      <c r="A1752" t="s">
        <v>2059</v>
      </c>
      <c r="B1752">
        <v>0.13603401000000001</v>
      </c>
    </row>
    <row r="1753" spans="1:2" x14ac:dyDescent="0.2">
      <c r="A1753" t="s">
        <v>2060</v>
      </c>
      <c r="B1753">
        <v>0.15603291999999999</v>
      </c>
    </row>
    <row r="1754" spans="1:2" x14ac:dyDescent="0.2">
      <c r="A1754" t="s">
        <v>2061</v>
      </c>
      <c r="B1754">
        <v>0.19299717999999999</v>
      </c>
    </row>
    <row r="1755" spans="1:2" x14ac:dyDescent="0.2">
      <c r="A1755" t="s">
        <v>2062</v>
      </c>
      <c r="B1755">
        <v>1.3357051</v>
      </c>
    </row>
    <row r="1756" spans="1:2" x14ac:dyDescent="0.2">
      <c r="A1756" t="s">
        <v>2063</v>
      </c>
      <c r="B1756">
        <v>1.0165275999999999</v>
      </c>
    </row>
    <row r="1757" spans="1:2" x14ac:dyDescent="0.2">
      <c r="A1757" t="s">
        <v>2064</v>
      </c>
      <c r="B1757">
        <v>0.47212768000000005</v>
      </c>
    </row>
    <row r="1758" spans="1:2" x14ac:dyDescent="0.2">
      <c r="A1758" t="s">
        <v>2065</v>
      </c>
      <c r="B1758">
        <v>1.2099738999999998</v>
      </c>
    </row>
    <row r="1759" spans="1:2" x14ac:dyDescent="0.2">
      <c r="A1759" t="s">
        <v>2066</v>
      </c>
      <c r="B1759">
        <v>0.58225054999999992</v>
      </c>
    </row>
    <row r="1760" spans="1:2" x14ac:dyDescent="0.2">
      <c r="A1760" t="s">
        <v>2067</v>
      </c>
      <c r="B1760">
        <v>0.87595814000000005</v>
      </c>
    </row>
    <row r="1761" spans="1:2" x14ac:dyDescent="0.2">
      <c r="A1761" t="s">
        <v>2068</v>
      </c>
      <c r="B1761">
        <v>0.10867626000000001</v>
      </c>
    </row>
    <row r="1762" spans="1:2" x14ac:dyDescent="0.2">
      <c r="A1762" t="s">
        <v>2069</v>
      </c>
      <c r="B1762">
        <v>0.89010236999999992</v>
      </c>
    </row>
    <row r="1763" spans="1:2" x14ac:dyDescent="0.2">
      <c r="A1763" t="s">
        <v>2070</v>
      </c>
      <c r="B1763">
        <v>0.89010236999999992</v>
      </c>
    </row>
    <row r="1764" spans="1:2" x14ac:dyDescent="0.2">
      <c r="A1764" t="s">
        <v>2071</v>
      </c>
      <c r="B1764">
        <v>0.87893452999999999</v>
      </c>
    </row>
    <row r="1765" spans="1:2" x14ac:dyDescent="0.2">
      <c r="A1765" t="s">
        <v>2072</v>
      </c>
      <c r="B1765">
        <v>0.17204811</v>
      </c>
    </row>
    <row r="1766" spans="1:2" x14ac:dyDescent="0.2">
      <c r="A1766" t="s">
        <v>2073</v>
      </c>
      <c r="B1766">
        <v>0.2548994</v>
      </c>
    </row>
    <row r="1767" spans="1:2" x14ac:dyDescent="0.2">
      <c r="A1767" t="s">
        <v>2074</v>
      </c>
      <c r="B1767">
        <v>0.12411723999999999</v>
      </c>
    </row>
    <row r="1768" spans="1:2" x14ac:dyDescent="0.2">
      <c r="A1768" t="s">
        <v>2075</v>
      </c>
      <c r="B1768">
        <v>0.70385558999999998</v>
      </c>
    </row>
    <row r="1769" spans="1:2" x14ac:dyDescent="0.2">
      <c r="A1769" t="s">
        <v>2076</v>
      </c>
      <c r="B1769">
        <v>0.70385558999999998</v>
      </c>
    </row>
    <row r="1770" spans="1:2" x14ac:dyDescent="0.2">
      <c r="A1770" t="s">
        <v>2077</v>
      </c>
      <c r="B1770">
        <v>0.45690247</v>
      </c>
    </row>
    <row r="1771" spans="1:2" x14ac:dyDescent="0.2">
      <c r="A1771" t="s">
        <v>2078</v>
      </c>
      <c r="B1771">
        <v>0.78267964000000001</v>
      </c>
    </row>
    <row r="1772" spans="1:2" x14ac:dyDescent="0.2">
      <c r="A1772" t="s">
        <v>2079</v>
      </c>
      <c r="B1772">
        <v>0.54170308</v>
      </c>
    </row>
    <row r="1773" spans="1:2" x14ac:dyDescent="0.2">
      <c r="A1773" t="s">
        <v>2080</v>
      </c>
      <c r="B1773">
        <v>0.34252256999999997</v>
      </c>
    </row>
    <row r="1774" spans="1:2" x14ac:dyDescent="0.2">
      <c r="A1774" t="s">
        <v>2081</v>
      </c>
      <c r="B1774">
        <v>0.22971548</v>
      </c>
    </row>
    <row r="1775" spans="1:2" x14ac:dyDescent="0.2">
      <c r="A1775" t="s">
        <v>2082</v>
      </c>
      <c r="B1775">
        <v>0.40979416000000002</v>
      </c>
    </row>
    <row r="1776" spans="1:2" x14ac:dyDescent="0.2">
      <c r="A1776" t="s">
        <v>2083</v>
      </c>
      <c r="B1776">
        <v>0.34781394000000004</v>
      </c>
    </row>
    <row r="1777" spans="1:2" x14ac:dyDescent="0.2">
      <c r="A1777" t="s">
        <v>2084</v>
      </c>
      <c r="B1777">
        <v>0.43601658000000004</v>
      </c>
    </row>
    <row r="1778" spans="1:2" x14ac:dyDescent="0.2">
      <c r="A1778" t="s">
        <v>2085</v>
      </c>
      <c r="B1778">
        <v>0.34781394000000004</v>
      </c>
    </row>
    <row r="1779" spans="1:2" x14ac:dyDescent="0.2">
      <c r="A1779" t="s">
        <v>2086</v>
      </c>
      <c r="B1779">
        <v>0.34781394000000004</v>
      </c>
    </row>
    <row r="1780" spans="1:2" x14ac:dyDescent="0.2">
      <c r="A1780" t="s">
        <v>2087</v>
      </c>
      <c r="B1780">
        <v>0.54170308</v>
      </c>
    </row>
    <row r="1781" spans="1:2" x14ac:dyDescent="0.2">
      <c r="A1781" t="s">
        <v>2088</v>
      </c>
      <c r="B1781">
        <v>0.43049739999999997</v>
      </c>
    </row>
    <row r="1782" spans="1:2" x14ac:dyDescent="0.2">
      <c r="A1782" t="s">
        <v>2089</v>
      </c>
      <c r="B1782">
        <v>0.45252577999999999</v>
      </c>
    </row>
    <row r="1783" spans="1:2" x14ac:dyDescent="0.2">
      <c r="A1783" t="s">
        <v>2090</v>
      </c>
      <c r="B1783">
        <v>0.43601658000000004</v>
      </c>
    </row>
    <row r="1784" spans="1:2" x14ac:dyDescent="0.2">
      <c r="A1784" t="s">
        <v>2091</v>
      </c>
      <c r="B1784">
        <v>0.44763174999999999</v>
      </c>
    </row>
    <row r="1785" spans="1:2" x14ac:dyDescent="0.2">
      <c r="A1785" t="s">
        <v>2092</v>
      </c>
      <c r="B1785">
        <v>0.43601658000000004</v>
      </c>
    </row>
    <row r="1786" spans="1:2" x14ac:dyDescent="0.2">
      <c r="A1786" t="s">
        <v>2093</v>
      </c>
      <c r="B1786">
        <v>0.54170308</v>
      </c>
    </row>
    <row r="1787" spans="1:2" x14ac:dyDescent="0.2">
      <c r="A1787" t="s">
        <v>2094</v>
      </c>
      <c r="B1787">
        <v>0.14662923</v>
      </c>
    </row>
    <row r="1788" spans="1:2" x14ac:dyDescent="0.2">
      <c r="A1788" t="s">
        <v>2095</v>
      </c>
      <c r="B1788">
        <v>0.15184357000000001</v>
      </c>
    </row>
    <row r="1789" spans="1:2" x14ac:dyDescent="0.2">
      <c r="A1789" t="s">
        <v>2096</v>
      </c>
      <c r="B1789">
        <v>0.15184357000000001</v>
      </c>
    </row>
    <row r="1790" spans="1:2" x14ac:dyDescent="0.2">
      <c r="A1790" t="s">
        <v>2097</v>
      </c>
      <c r="B1790">
        <v>0.15184357000000001</v>
      </c>
    </row>
    <row r="1791" spans="1:2" x14ac:dyDescent="0.2">
      <c r="A1791" t="s">
        <v>2098</v>
      </c>
      <c r="B1791">
        <v>0.15184357000000001</v>
      </c>
    </row>
    <row r="1792" spans="1:2" x14ac:dyDescent="0.2">
      <c r="A1792" t="s">
        <v>2099</v>
      </c>
      <c r="B1792">
        <v>0.33141020999999998</v>
      </c>
    </row>
    <row r="1793" spans="1:2" x14ac:dyDescent="0.2">
      <c r="A1793" t="s">
        <v>2100</v>
      </c>
      <c r="B1793">
        <v>0.33141020999999998</v>
      </c>
    </row>
    <row r="1794" spans="1:2" x14ac:dyDescent="0.2">
      <c r="A1794" t="s">
        <v>2101</v>
      </c>
      <c r="B1794">
        <v>0.33141020999999998</v>
      </c>
    </row>
    <row r="1795" spans="1:2" x14ac:dyDescent="0.2">
      <c r="A1795" t="s">
        <v>2102</v>
      </c>
      <c r="B1795">
        <v>0.33141020999999998</v>
      </c>
    </row>
    <row r="1796" spans="1:2" x14ac:dyDescent="0.2">
      <c r="A1796" t="s">
        <v>2103</v>
      </c>
      <c r="B1796">
        <v>0.14481573</v>
      </c>
    </row>
    <row r="1797" spans="1:2" x14ac:dyDescent="0.2">
      <c r="A1797" t="s">
        <v>2104</v>
      </c>
      <c r="B1797">
        <v>1.8946113</v>
      </c>
    </row>
    <row r="1798" spans="1:2" x14ac:dyDescent="0.2">
      <c r="A1798" t="s">
        <v>2105</v>
      </c>
      <c r="B1798">
        <v>0.16687267</v>
      </c>
    </row>
    <row r="1799" spans="1:2" x14ac:dyDescent="0.2">
      <c r="A1799" t="s">
        <v>2106</v>
      </c>
      <c r="B1799">
        <v>0.16687267</v>
      </c>
    </row>
    <row r="1800" spans="1:2" x14ac:dyDescent="0.2">
      <c r="A1800" t="s">
        <v>2107</v>
      </c>
      <c r="B1800">
        <v>0.16687267</v>
      </c>
    </row>
    <row r="1801" spans="1:2" x14ac:dyDescent="0.2">
      <c r="A1801" t="s">
        <v>2108</v>
      </c>
      <c r="B1801">
        <v>0.16687267</v>
      </c>
    </row>
    <row r="1802" spans="1:2" x14ac:dyDescent="0.2">
      <c r="A1802" t="s">
        <v>2109</v>
      </c>
      <c r="B1802">
        <v>0.32268854999999996</v>
      </c>
    </row>
    <row r="1803" spans="1:2" x14ac:dyDescent="0.2">
      <c r="A1803" t="s">
        <v>2110</v>
      </c>
      <c r="B1803">
        <v>0.10689197</v>
      </c>
    </row>
    <row r="1804" spans="1:2" x14ac:dyDescent="0.2">
      <c r="A1804" t="s">
        <v>2111</v>
      </c>
      <c r="B1804">
        <v>0.22353537000000001</v>
      </c>
    </row>
    <row r="1805" spans="1:2" x14ac:dyDescent="0.2">
      <c r="A1805" t="s">
        <v>2112</v>
      </c>
      <c r="B1805">
        <v>8.7983197999999999E-2</v>
      </c>
    </row>
    <row r="1806" spans="1:2" x14ac:dyDescent="0.2">
      <c r="A1806" t="s">
        <v>2113</v>
      </c>
      <c r="B1806">
        <v>8.7983197999999999E-2</v>
      </c>
    </row>
    <row r="1807" spans="1:2" x14ac:dyDescent="0.2">
      <c r="A1807" t="s">
        <v>2114</v>
      </c>
      <c r="B1807">
        <v>9.7804104000000003E-2</v>
      </c>
    </row>
    <row r="1808" spans="1:2" x14ac:dyDescent="0.2">
      <c r="A1808" t="s">
        <v>2115</v>
      </c>
      <c r="B1808">
        <v>0.15135296000000001</v>
      </c>
    </row>
    <row r="1809" spans="1:2" x14ac:dyDescent="0.2">
      <c r="A1809" t="s">
        <v>2116</v>
      </c>
      <c r="B1809">
        <v>0.14334153999999999</v>
      </c>
    </row>
    <row r="1810" spans="1:2" x14ac:dyDescent="0.2">
      <c r="A1810" t="s">
        <v>2117</v>
      </c>
      <c r="B1810">
        <v>5.6778360999999999E-2</v>
      </c>
    </row>
    <row r="1811" spans="1:2" x14ac:dyDescent="0.2">
      <c r="A1811" t="s">
        <v>2118</v>
      </c>
      <c r="B1811">
        <v>0.12346289000000002</v>
      </c>
    </row>
    <row r="1812" spans="1:2" x14ac:dyDescent="0.2">
      <c r="A1812" t="s">
        <v>2119</v>
      </c>
      <c r="B1812">
        <v>0.25194780999999999</v>
      </c>
    </row>
    <row r="1813" spans="1:2" x14ac:dyDescent="0.2">
      <c r="A1813" t="s">
        <v>2120</v>
      </c>
      <c r="B1813">
        <v>6.4381170000000001E-2</v>
      </c>
    </row>
    <row r="1814" spans="1:2" x14ac:dyDescent="0.2">
      <c r="A1814" t="s">
        <v>2121</v>
      </c>
      <c r="B1814">
        <v>0.14056364999999998</v>
      </c>
    </row>
    <row r="1815" spans="1:2" x14ac:dyDescent="0.2">
      <c r="A1815" t="s">
        <v>2122</v>
      </c>
      <c r="B1815">
        <v>0.18729843000000002</v>
      </c>
    </row>
    <row r="1816" spans="1:2" x14ac:dyDescent="0.2">
      <c r="A1816" t="s">
        <v>2123</v>
      </c>
      <c r="B1816">
        <v>0.12857596000000002</v>
      </c>
    </row>
    <row r="1817" spans="1:2" x14ac:dyDescent="0.2">
      <c r="A1817" t="s">
        <v>2124</v>
      </c>
      <c r="B1817">
        <v>0.18729843000000002</v>
      </c>
    </row>
    <row r="1818" spans="1:2" x14ac:dyDescent="0.2">
      <c r="A1818" t="s">
        <v>2131</v>
      </c>
      <c r="B1818">
        <v>1.4664263</v>
      </c>
    </row>
    <row r="1819" spans="1:2" x14ac:dyDescent="0.2">
      <c r="A1819" t="s">
        <v>2125</v>
      </c>
      <c r="B1819">
        <v>1.2485216000000001</v>
      </c>
    </row>
    <row r="1820" spans="1:2" x14ac:dyDescent="0.2">
      <c r="A1820" t="s">
        <v>2126</v>
      </c>
      <c r="B1820">
        <v>1.4664263</v>
      </c>
    </row>
    <row r="1821" spans="1:2" x14ac:dyDescent="0.2">
      <c r="A1821" t="s">
        <v>2127</v>
      </c>
      <c r="B1821">
        <v>1.2485216000000001</v>
      </c>
    </row>
    <row r="1822" spans="1:2" x14ac:dyDescent="0.2">
      <c r="A1822" t="s">
        <v>2128</v>
      </c>
      <c r="B1822">
        <v>1.5523758000000001</v>
      </c>
    </row>
    <row r="1823" spans="1:2" x14ac:dyDescent="0.2">
      <c r="A1823" t="s">
        <v>2129</v>
      </c>
      <c r="B1823">
        <v>1.6309043999999999</v>
      </c>
    </row>
    <row r="1824" spans="1:2" x14ac:dyDescent="0.2">
      <c r="A1824" t="s">
        <v>2130</v>
      </c>
      <c r="B1824">
        <v>1.4664263</v>
      </c>
    </row>
    <row r="1825" spans="1:2" x14ac:dyDescent="0.2">
      <c r="A1825" t="s">
        <v>2132</v>
      </c>
      <c r="B1825">
        <v>1.4664263</v>
      </c>
    </row>
    <row r="1826" spans="1:2" x14ac:dyDescent="0.2">
      <c r="A1826" t="s">
        <v>2133</v>
      </c>
      <c r="B1826">
        <v>1.4751873</v>
      </c>
    </row>
    <row r="1827" spans="1:2" x14ac:dyDescent="0.2">
      <c r="A1827" t="s">
        <v>2134</v>
      </c>
      <c r="B1827">
        <v>1.4638745</v>
      </c>
    </row>
    <row r="1828" spans="1:2" x14ac:dyDescent="0.2">
      <c r="A1828" t="s">
        <v>2135</v>
      </c>
      <c r="B1828">
        <v>1.4673759</v>
      </c>
    </row>
    <row r="1829" spans="1:2" x14ac:dyDescent="0.2">
      <c r="A1829" t="s">
        <v>2136</v>
      </c>
      <c r="B1829">
        <v>1.3902304000000001</v>
      </c>
    </row>
    <row r="1830" spans="1:2" x14ac:dyDescent="0.2">
      <c r="A1830" t="s">
        <v>2137</v>
      </c>
      <c r="B1830">
        <v>1.1513732000000001</v>
      </c>
    </row>
    <row r="1831" spans="1:2" x14ac:dyDescent="0.2">
      <c r="A1831" t="s">
        <v>2138</v>
      </c>
      <c r="B1831">
        <v>0.88704675999999993</v>
      </c>
    </row>
    <row r="1832" spans="1:2" x14ac:dyDescent="0.2">
      <c r="A1832" t="s">
        <v>2139</v>
      </c>
      <c r="B1832">
        <v>1.4235719999999998</v>
      </c>
    </row>
    <row r="1833" spans="1:2" x14ac:dyDescent="0.2">
      <c r="A1833" t="s">
        <v>2140</v>
      </c>
      <c r="B1833">
        <v>1.4235719999999998</v>
      </c>
    </row>
    <row r="1834" spans="1:2" x14ac:dyDescent="0.2">
      <c r="A1834" t="s">
        <v>2141</v>
      </c>
      <c r="B1834">
        <v>1.4239766</v>
      </c>
    </row>
    <row r="1835" spans="1:2" x14ac:dyDescent="0.2">
      <c r="A1835" t="s">
        <v>2142</v>
      </c>
      <c r="B1835">
        <v>0.10867626000000001</v>
      </c>
    </row>
    <row r="1836" spans="1:2" x14ac:dyDescent="0.2">
      <c r="A1836" t="s">
        <v>2143</v>
      </c>
      <c r="B1836">
        <v>0.12352743999999999</v>
      </c>
    </row>
    <row r="1837" spans="1:2" x14ac:dyDescent="0.2">
      <c r="A1837" t="s">
        <v>2144</v>
      </c>
      <c r="B1837">
        <v>0.10867626000000001</v>
      </c>
    </row>
    <row r="1838" spans="1:2" x14ac:dyDescent="0.2">
      <c r="A1838" t="s">
        <v>2145</v>
      </c>
      <c r="B1838">
        <v>0.16405303000000002</v>
      </c>
    </row>
    <row r="1839" spans="1:2" x14ac:dyDescent="0.2">
      <c r="A1839" t="s">
        <v>2146</v>
      </c>
      <c r="B1839">
        <v>0.10867626000000001</v>
      </c>
    </row>
    <row r="1840" spans="1:2" x14ac:dyDescent="0.2">
      <c r="A1840" t="s">
        <v>2147</v>
      </c>
      <c r="B1840">
        <v>0.16405303000000002</v>
      </c>
    </row>
    <row r="1841" spans="1:2" x14ac:dyDescent="0.2">
      <c r="A1841" t="s">
        <v>2148</v>
      </c>
      <c r="B1841">
        <v>0.10867626000000001</v>
      </c>
    </row>
    <row r="1842" spans="1:2" x14ac:dyDescent="0.2">
      <c r="A1842" t="s">
        <v>2149</v>
      </c>
      <c r="B1842">
        <v>0.10334471000000001</v>
      </c>
    </row>
    <row r="1843" spans="1:2" x14ac:dyDescent="0.2">
      <c r="A1843" t="s">
        <v>2150</v>
      </c>
      <c r="B1843">
        <v>0.23102720999999998</v>
      </c>
    </row>
    <row r="1844" spans="1:2" x14ac:dyDescent="0.2">
      <c r="A1844" t="s">
        <v>2151</v>
      </c>
      <c r="B1844">
        <v>0.79352531999999998</v>
      </c>
    </row>
    <row r="1845" spans="1:2" x14ac:dyDescent="0.2">
      <c r="A1845" t="s">
        <v>2152</v>
      </c>
      <c r="B1845">
        <v>0.79352531999999998</v>
      </c>
    </row>
    <row r="1846" spans="1:2" x14ac:dyDescent="0.2">
      <c r="A1846" t="s">
        <v>2153</v>
      </c>
      <c r="B1846">
        <v>0.79352531999999998</v>
      </c>
    </row>
    <row r="1847" spans="1:2" x14ac:dyDescent="0.2">
      <c r="A1847" t="s">
        <v>2154</v>
      </c>
      <c r="B1847">
        <v>6.5523314999999999E-2</v>
      </c>
    </row>
    <row r="1848" spans="1:2" x14ac:dyDescent="0.2">
      <c r="A1848" t="s">
        <v>2155</v>
      </c>
      <c r="B1848">
        <v>0.27467618999999999</v>
      </c>
    </row>
    <row r="1849" spans="1:2" x14ac:dyDescent="0.2">
      <c r="A1849" t="s">
        <v>2156</v>
      </c>
      <c r="B1849">
        <v>0.42268071999999995</v>
      </c>
    </row>
    <row r="1850" spans="1:2" x14ac:dyDescent="0.2">
      <c r="A1850" t="s">
        <v>2157</v>
      </c>
      <c r="B1850">
        <v>7.6018137E-2</v>
      </c>
    </row>
    <row r="1851" spans="1:2" x14ac:dyDescent="0.2">
      <c r="A1851" t="s">
        <v>2158</v>
      </c>
      <c r="B1851">
        <v>0.21463527999999998</v>
      </c>
    </row>
    <row r="1852" spans="1:2" x14ac:dyDescent="0.2">
      <c r="A1852" t="s">
        <v>2159</v>
      </c>
      <c r="B1852">
        <v>0.33719390999999999</v>
      </c>
    </row>
    <row r="1853" spans="1:2" x14ac:dyDescent="0.2">
      <c r="A1853" t="s">
        <v>2160</v>
      </c>
      <c r="B1853">
        <v>0.37519072999999997</v>
      </c>
    </row>
    <row r="1854" spans="1:2" x14ac:dyDescent="0.2">
      <c r="A1854" t="s">
        <v>2161</v>
      </c>
      <c r="B1854">
        <v>0.56579427999999998</v>
      </c>
    </row>
    <row r="1855" spans="1:2" x14ac:dyDescent="0.2">
      <c r="A1855" t="s">
        <v>2162</v>
      </c>
      <c r="B1855">
        <v>4.3976137999999998E-2</v>
      </c>
    </row>
    <row r="1856" spans="1:2" x14ac:dyDescent="0.2">
      <c r="A1856" t="s">
        <v>2163</v>
      </c>
      <c r="B1856">
        <v>7.6018137E-2</v>
      </c>
    </row>
    <row r="1857" spans="1:2" x14ac:dyDescent="0.2">
      <c r="A1857" t="s">
        <v>2164</v>
      </c>
      <c r="B1857">
        <v>0.12431816000000001</v>
      </c>
    </row>
    <row r="1858" spans="1:2" x14ac:dyDescent="0.2">
      <c r="A1858" t="s">
        <v>2165</v>
      </c>
      <c r="B1858">
        <v>0.20964120999999999</v>
      </c>
    </row>
    <row r="1859" spans="1:2" x14ac:dyDescent="0.2">
      <c r="A1859" t="s">
        <v>2166</v>
      </c>
      <c r="B1859">
        <v>7.786301100000001E-2</v>
      </c>
    </row>
    <row r="1860" spans="1:2" x14ac:dyDescent="0.2">
      <c r="A1860" t="s">
        <v>2167</v>
      </c>
      <c r="B1860">
        <v>8.9527197000000003E-2</v>
      </c>
    </row>
    <row r="1861" spans="1:2" x14ac:dyDescent="0.2">
      <c r="A1861" t="s">
        <v>2168</v>
      </c>
      <c r="B1861">
        <v>8.9527197000000003E-2</v>
      </c>
    </row>
    <row r="1862" spans="1:2" x14ac:dyDescent="0.2">
      <c r="A1862" t="s">
        <v>2169</v>
      </c>
      <c r="B1862">
        <v>0.15599062</v>
      </c>
    </row>
    <row r="1863" spans="1:2" x14ac:dyDescent="0.2">
      <c r="A1863" t="s">
        <v>2170</v>
      </c>
      <c r="B1863">
        <v>0.12256195</v>
      </c>
    </row>
    <row r="1864" spans="1:2" x14ac:dyDescent="0.2">
      <c r="A1864" t="s">
        <v>2171</v>
      </c>
      <c r="B1864">
        <v>0.16103611000000001</v>
      </c>
    </row>
    <row r="1865" spans="1:2" x14ac:dyDescent="0.2">
      <c r="A1865" t="s">
        <v>2172</v>
      </c>
      <c r="B1865">
        <v>0.16103611000000001</v>
      </c>
    </row>
    <row r="1866" spans="1:2" x14ac:dyDescent="0.2">
      <c r="A1866" t="s">
        <v>2173</v>
      </c>
      <c r="B1866">
        <v>0.16103611000000001</v>
      </c>
    </row>
    <row r="1867" spans="1:2" x14ac:dyDescent="0.2">
      <c r="A1867" t="s">
        <v>2174</v>
      </c>
      <c r="B1867">
        <v>0.11383501</v>
      </c>
    </row>
    <row r="1868" spans="1:2" x14ac:dyDescent="0.2">
      <c r="A1868" t="s">
        <v>2175</v>
      </c>
      <c r="B1868">
        <v>5.4185431999999999E-2</v>
      </c>
    </row>
    <row r="1869" spans="1:2" x14ac:dyDescent="0.2">
      <c r="A1869" t="s">
        <v>2176</v>
      </c>
      <c r="B1869">
        <v>0.11023165</v>
      </c>
    </row>
    <row r="1870" spans="1:2" x14ac:dyDescent="0.2">
      <c r="A1870" t="s">
        <v>2177</v>
      </c>
      <c r="B1870">
        <v>9.1629125000000006E-2</v>
      </c>
    </row>
    <row r="1871" spans="1:2" x14ac:dyDescent="0.2">
      <c r="A1871" t="s">
        <v>2178</v>
      </c>
      <c r="B1871">
        <v>7.7080793000000009E-2</v>
      </c>
    </row>
    <row r="1872" spans="1:2" x14ac:dyDescent="0.2">
      <c r="A1872" t="s">
        <v>2179</v>
      </c>
      <c r="B1872">
        <v>6.5523314999999999E-2</v>
      </c>
    </row>
    <row r="1873" spans="1:2" x14ac:dyDescent="0.2">
      <c r="A1873" t="s">
        <v>2180</v>
      </c>
      <c r="B1873">
        <v>0.10479297999999999</v>
      </c>
    </row>
    <row r="1874" spans="1:2" x14ac:dyDescent="0.2">
      <c r="A1874" t="s">
        <v>2181</v>
      </c>
      <c r="B1874">
        <v>6.5523314999999999E-2</v>
      </c>
    </row>
    <row r="1875" spans="1:2" x14ac:dyDescent="0.2">
      <c r="A1875" t="s">
        <v>2182</v>
      </c>
      <c r="B1875">
        <v>0.11855036000000001</v>
      </c>
    </row>
    <row r="1876" spans="1:2" x14ac:dyDescent="0.2">
      <c r="A1876" t="s">
        <v>2183</v>
      </c>
      <c r="B1876">
        <v>0.47441999000000001</v>
      </c>
    </row>
    <row r="1877" spans="1:2" x14ac:dyDescent="0.2">
      <c r="A1877" t="s">
        <v>2184</v>
      </c>
      <c r="B1877">
        <v>0.51319207</v>
      </c>
    </row>
    <row r="1878" spans="1:2" x14ac:dyDescent="0.2">
      <c r="A1878" t="s">
        <v>2185</v>
      </c>
      <c r="B1878">
        <v>0.19040262999999999</v>
      </c>
    </row>
    <row r="1879" spans="1:2" x14ac:dyDescent="0.2">
      <c r="A1879" t="s">
        <v>2186</v>
      </c>
      <c r="B1879">
        <v>0.17175632999999998</v>
      </c>
    </row>
    <row r="1880" spans="1:2" x14ac:dyDescent="0.2">
      <c r="A1880" t="s">
        <v>2187</v>
      </c>
      <c r="B1880">
        <v>0.23781052999999999</v>
      </c>
    </row>
    <row r="1881" spans="1:2" x14ac:dyDescent="0.2">
      <c r="A1881" t="s">
        <v>2188</v>
      </c>
      <c r="B1881">
        <v>1.5498794</v>
      </c>
    </row>
    <row r="1882" spans="1:2" x14ac:dyDescent="0.2">
      <c r="A1882" t="s">
        <v>2189</v>
      </c>
      <c r="B1882">
        <v>0.21813501000000002</v>
      </c>
    </row>
    <row r="1883" spans="1:2" x14ac:dyDescent="0.2">
      <c r="A1883" t="s">
        <v>2190</v>
      </c>
      <c r="B1883">
        <v>1.4977305000000001</v>
      </c>
    </row>
    <row r="1884" spans="1:2" x14ac:dyDescent="0.2">
      <c r="A1884" t="s">
        <v>2191</v>
      </c>
      <c r="B1884">
        <v>1.9236124000000001</v>
      </c>
    </row>
    <row r="1885" spans="1:2" x14ac:dyDescent="0.2">
      <c r="A1885" t="s">
        <v>2192</v>
      </c>
      <c r="B1885">
        <v>1.4977305000000001</v>
      </c>
    </row>
    <row r="1886" spans="1:2" x14ac:dyDescent="0.2">
      <c r="A1886" t="s">
        <v>2193</v>
      </c>
      <c r="B1886">
        <v>1.9236124000000001</v>
      </c>
    </row>
    <row r="1887" spans="1:2" x14ac:dyDescent="0.2">
      <c r="A1887" t="s">
        <v>2194</v>
      </c>
      <c r="B1887">
        <v>1.4902663</v>
      </c>
    </row>
    <row r="1888" spans="1:2" x14ac:dyDescent="0.2">
      <c r="A1888" t="s">
        <v>2195</v>
      </c>
      <c r="B1888">
        <v>1.9141832999999999</v>
      </c>
    </row>
    <row r="1889" spans="1:2" x14ac:dyDescent="0.2">
      <c r="A1889" t="s">
        <v>2196</v>
      </c>
      <c r="B1889">
        <v>1.1955541999999999</v>
      </c>
    </row>
    <row r="1890" spans="1:2" x14ac:dyDescent="0.2">
      <c r="A1890" t="s">
        <v>2197</v>
      </c>
      <c r="B1890">
        <v>1.5418862</v>
      </c>
    </row>
    <row r="1891" spans="1:2" x14ac:dyDescent="0.2">
      <c r="A1891" t="s">
        <v>2198</v>
      </c>
      <c r="B1891">
        <v>1.4902663</v>
      </c>
    </row>
    <row r="1892" spans="1:2" x14ac:dyDescent="0.2">
      <c r="A1892" t="s">
        <v>2199</v>
      </c>
      <c r="B1892">
        <v>1.9141832999999999</v>
      </c>
    </row>
    <row r="1893" spans="1:2" x14ac:dyDescent="0.2">
      <c r="A1893" t="s">
        <v>2200</v>
      </c>
      <c r="B1893">
        <v>1.4902663</v>
      </c>
    </row>
    <row r="1894" spans="1:2" x14ac:dyDescent="0.2">
      <c r="A1894" t="s">
        <v>2201</v>
      </c>
      <c r="B1894">
        <v>1.9141832999999999</v>
      </c>
    </row>
    <row r="1895" spans="1:2" x14ac:dyDescent="0.2">
      <c r="A1895" t="s">
        <v>2202</v>
      </c>
      <c r="B1895">
        <v>1.4902663</v>
      </c>
    </row>
    <row r="1896" spans="1:2" x14ac:dyDescent="0.2">
      <c r="A1896" t="s">
        <v>2203</v>
      </c>
      <c r="B1896">
        <v>1.9141832999999999</v>
      </c>
    </row>
    <row r="1897" spans="1:2" x14ac:dyDescent="0.2">
      <c r="A1897" t="s">
        <v>2204</v>
      </c>
      <c r="B1897">
        <v>0.88642226000000002</v>
      </c>
    </row>
    <row r="1898" spans="1:2" x14ac:dyDescent="0.2">
      <c r="A1898" t="s">
        <v>2205</v>
      </c>
      <c r="B1898">
        <v>1.4902663</v>
      </c>
    </row>
    <row r="1899" spans="1:2" x14ac:dyDescent="0.2">
      <c r="A1899" t="s">
        <v>2206</v>
      </c>
      <c r="B1899">
        <v>1.8661207</v>
      </c>
    </row>
    <row r="1900" spans="1:2" x14ac:dyDescent="0.2">
      <c r="A1900" t="s">
        <v>2207</v>
      </c>
      <c r="B1900">
        <v>1.4977305000000001</v>
      </c>
    </row>
    <row r="1901" spans="1:2" x14ac:dyDescent="0.2">
      <c r="A1901" t="s">
        <v>2208</v>
      </c>
      <c r="B1901">
        <v>1.4977305000000001</v>
      </c>
    </row>
    <row r="1902" spans="1:2" x14ac:dyDescent="0.2">
      <c r="A1902" t="s">
        <v>2209</v>
      </c>
      <c r="B1902">
        <v>1.4902663</v>
      </c>
    </row>
    <row r="1903" spans="1:2" x14ac:dyDescent="0.2">
      <c r="A1903" t="s">
        <v>2210</v>
      </c>
      <c r="B1903">
        <v>1.9141832999999999</v>
      </c>
    </row>
    <row r="1904" spans="1:2" x14ac:dyDescent="0.2">
      <c r="A1904" t="s">
        <v>2211</v>
      </c>
      <c r="B1904">
        <v>1.4902663</v>
      </c>
    </row>
    <row r="1905" spans="1:2" x14ac:dyDescent="0.2">
      <c r="A1905" t="s">
        <v>2212</v>
      </c>
      <c r="B1905">
        <v>1.4902663</v>
      </c>
    </row>
    <row r="1906" spans="1:2" x14ac:dyDescent="0.2">
      <c r="A1906" t="s">
        <v>2213</v>
      </c>
      <c r="B1906">
        <v>1.4902663</v>
      </c>
    </row>
    <row r="1907" spans="1:2" x14ac:dyDescent="0.2">
      <c r="A1907" t="s">
        <v>2214</v>
      </c>
      <c r="B1907">
        <v>0.88642226000000002</v>
      </c>
    </row>
    <row r="1908" spans="1:2" x14ac:dyDescent="0.2">
      <c r="A1908" t="s">
        <v>2215</v>
      </c>
      <c r="B1908">
        <v>1.4902663</v>
      </c>
    </row>
    <row r="1909" spans="1:2" x14ac:dyDescent="0.2">
      <c r="A1909" t="s">
        <v>2216</v>
      </c>
      <c r="B1909">
        <v>1.4902663</v>
      </c>
    </row>
    <row r="1910" spans="1:2" x14ac:dyDescent="0.2">
      <c r="A1910" t="s">
        <v>2217</v>
      </c>
      <c r="B1910">
        <v>1.4902663</v>
      </c>
    </row>
    <row r="1911" spans="1:2" x14ac:dyDescent="0.2">
      <c r="A1911" t="s">
        <v>2218</v>
      </c>
      <c r="B1911">
        <v>1.9141832999999999</v>
      </c>
    </row>
    <row r="1912" spans="1:2" x14ac:dyDescent="0.2">
      <c r="A1912" t="s">
        <v>2219</v>
      </c>
      <c r="B1912">
        <v>1.4902663</v>
      </c>
    </row>
    <row r="1913" spans="1:2" x14ac:dyDescent="0.2">
      <c r="A1913" t="s">
        <v>2220</v>
      </c>
      <c r="B1913">
        <v>1.9141832999999999</v>
      </c>
    </row>
    <row r="1914" spans="1:2" x14ac:dyDescent="0.2">
      <c r="A1914" t="s">
        <v>2221</v>
      </c>
      <c r="B1914">
        <v>1.9236124000000001</v>
      </c>
    </row>
    <row r="1915" spans="1:2" x14ac:dyDescent="0.2">
      <c r="A1915" t="s">
        <v>2222</v>
      </c>
      <c r="B1915">
        <v>1.4977305000000001</v>
      </c>
    </row>
    <row r="1916" spans="1:2" x14ac:dyDescent="0.2">
      <c r="A1916" t="s">
        <v>2223</v>
      </c>
      <c r="B1916">
        <v>1.6564068999999999</v>
      </c>
    </row>
    <row r="1917" spans="1:2" x14ac:dyDescent="0.2">
      <c r="A1917" t="s">
        <v>2224</v>
      </c>
      <c r="B1917">
        <v>0.61905171999999997</v>
      </c>
    </row>
    <row r="1918" spans="1:2" x14ac:dyDescent="0.2">
      <c r="A1918" t="s">
        <v>2225</v>
      </c>
      <c r="B1918">
        <v>8.5008789000000001E-2</v>
      </c>
    </row>
    <row r="1919" spans="1:2" x14ac:dyDescent="0.2">
      <c r="A1919" t="s">
        <v>2226</v>
      </c>
      <c r="B1919">
        <v>0.13462392000000001</v>
      </c>
    </row>
    <row r="1920" spans="1:2" x14ac:dyDescent="0.2">
      <c r="A1920" t="s">
        <v>2227</v>
      </c>
      <c r="B1920">
        <v>8.7264039000000002E-2</v>
      </c>
    </row>
    <row r="1921" spans="1:2" x14ac:dyDescent="0.2">
      <c r="A1921" t="s">
        <v>2228</v>
      </c>
      <c r="B1921">
        <v>0.13904081000000001</v>
      </c>
    </row>
    <row r="1922" spans="1:2" x14ac:dyDescent="0.2">
      <c r="A1922" t="s">
        <v>2229</v>
      </c>
      <c r="B1922">
        <v>1.3188517</v>
      </c>
    </row>
    <row r="1923" spans="1:2" x14ac:dyDescent="0.2">
      <c r="A1923" t="s">
        <v>2230</v>
      </c>
      <c r="B1923">
        <v>1.3188517</v>
      </c>
    </row>
    <row r="1924" spans="1:2" x14ac:dyDescent="0.2">
      <c r="A1924" t="s">
        <v>2231</v>
      </c>
      <c r="B1924">
        <v>1.3188517</v>
      </c>
    </row>
    <row r="1925" spans="1:2" x14ac:dyDescent="0.2">
      <c r="A1925" t="s">
        <v>2232</v>
      </c>
      <c r="B1925">
        <v>0.89010236999999992</v>
      </c>
    </row>
    <row r="1926" spans="1:2" x14ac:dyDescent="0.2">
      <c r="A1926" t="s">
        <v>2233</v>
      </c>
      <c r="B1926">
        <v>0.89010236999999992</v>
      </c>
    </row>
    <row r="1927" spans="1:2" x14ac:dyDescent="0.2">
      <c r="A1927" t="s">
        <v>2234</v>
      </c>
      <c r="B1927">
        <v>0.89010236999999992</v>
      </c>
    </row>
    <row r="1928" spans="1:2" x14ac:dyDescent="0.2">
      <c r="A1928" t="s">
        <v>2235</v>
      </c>
      <c r="B1928">
        <v>0.89010236999999992</v>
      </c>
    </row>
    <row r="1929" spans="1:2" x14ac:dyDescent="0.2">
      <c r="A1929" t="s">
        <v>2236</v>
      </c>
      <c r="B1929">
        <v>0.90192543000000003</v>
      </c>
    </row>
    <row r="1930" spans="1:2" x14ac:dyDescent="0.2">
      <c r="A1930" t="s">
        <v>2237</v>
      </c>
      <c r="B1930">
        <v>0.69302140000000001</v>
      </c>
    </row>
    <row r="1931" spans="1:2" x14ac:dyDescent="0.2">
      <c r="A1931" t="s">
        <v>2238</v>
      </c>
      <c r="B1931">
        <v>0.89010236999999992</v>
      </c>
    </row>
    <row r="1932" spans="1:2" x14ac:dyDescent="0.2">
      <c r="A1932" t="s">
        <v>2239</v>
      </c>
      <c r="B1932">
        <v>0.89010236999999992</v>
      </c>
    </row>
    <row r="1933" spans="1:2" x14ac:dyDescent="0.2">
      <c r="A1933" t="s">
        <v>2240</v>
      </c>
      <c r="B1933">
        <v>0.89010236999999992</v>
      </c>
    </row>
    <row r="1934" spans="1:2" x14ac:dyDescent="0.2">
      <c r="A1934" t="s">
        <v>2241</v>
      </c>
      <c r="B1934">
        <v>1.2099738999999998</v>
      </c>
    </row>
    <row r="1935" spans="1:2" x14ac:dyDescent="0.2">
      <c r="A1935" t="s">
        <v>2242</v>
      </c>
      <c r="B1935">
        <v>0.86113080000000009</v>
      </c>
    </row>
    <row r="1936" spans="1:2" x14ac:dyDescent="0.2">
      <c r="A1936" t="s">
        <v>2243</v>
      </c>
      <c r="B1936">
        <v>1.2099738999999998</v>
      </c>
    </row>
    <row r="1937" spans="1:2" x14ac:dyDescent="0.2">
      <c r="A1937" t="s">
        <v>2244</v>
      </c>
      <c r="B1937">
        <v>0.89010236999999992</v>
      </c>
    </row>
    <row r="1938" spans="1:2" x14ac:dyDescent="0.2">
      <c r="A1938" t="s">
        <v>2245</v>
      </c>
      <c r="B1938">
        <v>1.2099738999999998</v>
      </c>
    </row>
    <row r="1939" spans="1:2" x14ac:dyDescent="0.2">
      <c r="A1939" t="s">
        <v>2246</v>
      </c>
      <c r="B1939">
        <v>1.2099738999999998</v>
      </c>
    </row>
    <row r="1940" spans="1:2" x14ac:dyDescent="0.2">
      <c r="A1940" t="s">
        <v>2247</v>
      </c>
      <c r="B1940">
        <v>0.89010236999999992</v>
      </c>
    </row>
    <row r="1941" spans="1:2" x14ac:dyDescent="0.2">
      <c r="A1941" t="s">
        <v>2248</v>
      </c>
      <c r="B1941">
        <v>1.2099738999999998</v>
      </c>
    </row>
    <row r="1942" spans="1:2" x14ac:dyDescent="0.2">
      <c r="A1942" t="s">
        <v>2249</v>
      </c>
      <c r="B1942">
        <v>1.2079137</v>
      </c>
    </row>
    <row r="1943" spans="1:2" x14ac:dyDescent="0.2">
      <c r="A1943" t="s">
        <v>2250</v>
      </c>
      <c r="B1943">
        <v>0.87893452999999999</v>
      </c>
    </row>
    <row r="1944" spans="1:2" x14ac:dyDescent="0.2">
      <c r="A1944" t="s">
        <v>2251</v>
      </c>
      <c r="B1944">
        <v>1.1951890999999999</v>
      </c>
    </row>
    <row r="1945" spans="1:2" x14ac:dyDescent="0.2">
      <c r="A1945" t="s">
        <v>2252</v>
      </c>
      <c r="B1945">
        <v>0.89010236999999992</v>
      </c>
    </row>
    <row r="1946" spans="1:2" x14ac:dyDescent="0.2">
      <c r="A1946" t="s">
        <v>2253</v>
      </c>
      <c r="B1946">
        <v>0.93083965000000002</v>
      </c>
    </row>
    <row r="1947" spans="1:2" x14ac:dyDescent="0.2">
      <c r="A1947" t="s">
        <v>2254</v>
      </c>
      <c r="B1947">
        <v>0.89010236999999992</v>
      </c>
    </row>
    <row r="1948" spans="1:2" x14ac:dyDescent="0.2">
      <c r="A1948" t="s">
        <v>2255</v>
      </c>
      <c r="B1948">
        <v>0.87893452999999999</v>
      </c>
    </row>
    <row r="1949" spans="1:2" x14ac:dyDescent="0.2">
      <c r="A1949" t="s">
        <v>2256</v>
      </c>
      <c r="B1949">
        <v>1.1951890999999999</v>
      </c>
    </row>
    <row r="1950" spans="1:2" x14ac:dyDescent="0.2">
      <c r="A1950" t="s">
        <v>2257</v>
      </c>
      <c r="B1950">
        <v>0.70945169999999991</v>
      </c>
    </row>
    <row r="1951" spans="1:2" x14ac:dyDescent="0.2">
      <c r="A1951" t="s">
        <v>2258</v>
      </c>
      <c r="B1951">
        <v>0.97081587000000003</v>
      </c>
    </row>
    <row r="1952" spans="1:2" x14ac:dyDescent="0.2">
      <c r="A1952" t="s">
        <v>2259</v>
      </c>
      <c r="B1952">
        <v>0.70945169999999991</v>
      </c>
    </row>
    <row r="1953" spans="1:2" x14ac:dyDescent="0.2">
      <c r="A1953" t="s">
        <v>2260</v>
      </c>
      <c r="B1953">
        <v>0.95970186999999996</v>
      </c>
    </row>
    <row r="1954" spans="1:2" x14ac:dyDescent="0.2">
      <c r="A1954" t="s">
        <v>2261</v>
      </c>
      <c r="B1954">
        <v>0.14554176999999999</v>
      </c>
    </row>
    <row r="1955" spans="1:2" x14ac:dyDescent="0.2">
      <c r="A1955" t="s">
        <v>2262</v>
      </c>
      <c r="B1955">
        <v>0.25020942000000002</v>
      </c>
    </row>
    <row r="1956" spans="1:2" x14ac:dyDescent="0.2">
      <c r="A1956" t="s">
        <v>2263</v>
      </c>
      <c r="B1956">
        <v>0.31482117999999998</v>
      </c>
    </row>
    <row r="1957" spans="1:2" x14ac:dyDescent="0.2">
      <c r="A1957" t="s">
        <v>2264</v>
      </c>
      <c r="B1957">
        <v>0.31407531999999999</v>
      </c>
    </row>
    <row r="1958" spans="1:2" x14ac:dyDescent="0.2">
      <c r="A1958" t="s">
        <v>2987</v>
      </c>
      <c r="B1958">
        <v>6.7086989000000014E-2</v>
      </c>
    </row>
    <row r="1959" spans="1:2" x14ac:dyDescent="0.2">
      <c r="A1959" t="s">
        <v>2997</v>
      </c>
      <c r="B1959">
        <v>0.15186620999999997</v>
      </c>
    </row>
    <row r="1960" spans="1:2" x14ac:dyDescent="0.2">
      <c r="A1960" t="s">
        <v>2265</v>
      </c>
      <c r="B1960">
        <v>0.56525502999999999</v>
      </c>
    </row>
    <row r="1961" spans="1:2" x14ac:dyDescent="0.2">
      <c r="A1961" t="s">
        <v>2266</v>
      </c>
      <c r="B1961">
        <v>0.52081968000000001</v>
      </c>
    </row>
    <row r="1962" spans="1:2" x14ac:dyDescent="0.2">
      <c r="A1962" t="s">
        <v>2267</v>
      </c>
      <c r="B1962">
        <v>0.51829537999999997</v>
      </c>
    </row>
    <row r="1963" spans="1:2" x14ac:dyDescent="0.2">
      <c r="A1963" t="s">
        <v>2268</v>
      </c>
      <c r="B1963">
        <v>2.0135303000000002</v>
      </c>
    </row>
    <row r="1964" spans="1:2" x14ac:dyDescent="0.2">
      <c r="A1964" t="s">
        <v>2269</v>
      </c>
      <c r="B1964">
        <v>0.12923032000000001</v>
      </c>
    </row>
    <row r="1965" spans="1:2" x14ac:dyDescent="0.2">
      <c r="A1965" t="s">
        <v>2270</v>
      </c>
      <c r="B1965">
        <v>0.89500249999999992</v>
      </c>
    </row>
    <row r="1966" spans="1:2" x14ac:dyDescent="0.2">
      <c r="A1966" t="s">
        <v>2271</v>
      </c>
      <c r="B1966">
        <v>0.43877443999999999</v>
      </c>
    </row>
    <row r="1967" spans="1:2" x14ac:dyDescent="0.2">
      <c r="A1967" t="s">
        <v>2272</v>
      </c>
      <c r="B1967">
        <v>0.83214027999999995</v>
      </c>
    </row>
    <row r="1968" spans="1:2" x14ac:dyDescent="0.2">
      <c r="A1968" t="s">
        <v>2273</v>
      </c>
      <c r="B1968">
        <v>0.86373443999999999</v>
      </c>
    </row>
    <row r="1969" spans="1:2" x14ac:dyDescent="0.2">
      <c r="A1969" t="s">
        <v>2274</v>
      </c>
      <c r="B1969">
        <v>0.66787311999999999</v>
      </c>
    </row>
    <row r="1970" spans="1:2" x14ac:dyDescent="0.2">
      <c r="A1970" t="s">
        <v>2275</v>
      </c>
      <c r="B1970">
        <v>0.75826376000000006</v>
      </c>
    </row>
    <row r="1971" spans="1:2" x14ac:dyDescent="0.2">
      <c r="A1971" t="s">
        <v>2276</v>
      </c>
      <c r="B1971">
        <v>0.78985790999999994</v>
      </c>
    </row>
    <row r="1972" spans="1:2" x14ac:dyDescent="0.2">
      <c r="A1972" t="s">
        <v>2277</v>
      </c>
      <c r="B1972">
        <v>0.32792622999999999</v>
      </c>
    </row>
    <row r="1973" spans="1:2" x14ac:dyDescent="0.2">
      <c r="A1973" t="s">
        <v>2278</v>
      </c>
      <c r="B1973">
        <v>0.57013750000000007</v>
      </c>
    </row>
    <row r="1974" spans="1:2" x14ac:dyDescent="0.2">
      <c r="A1974" t="s">
        <v>3032</v>
      </c>
      <c r="B1974">
        <v>1.2822153000000001</v>
      </c>
    </row>
    <row r="1975" spans="1:2" x14ac:dyDescent="0.2">
      <c r="A1975" t="s">
        <v>3027</v>
      </c>
      <c r="B1975">
        <v>0.56863582000000001</v>
      </c>
    </row>
    <row r="1976" spans="1:2" x14ac:dyDescent="0.2">
      <c r="A1976" t="s">
        <v>2279</v>
      </c>
      <c r="B1976">
        <v>0.35065021999999996</v>
      </c>
    </row>
    <row r="1977" spans="1:2" x14ac:dyDescent="0.2">
      <c r="A1977" t="s">
        <v>2280</v>
      </c>
      <c r="B1977">
        <v>0.78974100000000003</v>
      </c>
    </row>
    <row r="1978" spans="1:2" x14ac:dyDescent="0.2">
      <c r="A1978" t="s">
        <v>2281</v>
      </c>
      <c r="B1978">
        <v>0.56731741000000002</v>
      </c>
    </row>
    <row r="1979" spans="1:2" x14ac:dyDescent="0.2">
      <c r="A1979" t="s">
        <v>2282</v>
      </c>
      <c r="B1979">
        <v>5.6964691000000005E-2</v>
      </c>
    </row>
    <row r="1980" spans="1:2" x14ac:dyDescent="0.2">
      <c r="A1980" t="s">
        <v>2283</v>
      </c>
      <c r="B1980">
        <v>5.6964691000000005E-2</v>
      </c>
    </row>
    <row r="1981" spans="1:2" x14ac:dyDescent="0.2">
      <c r="A1981" t="s">
        <v>2284</v>
      </c>
      <c r="B1981">
        <v>1.8946113</v>
      </c>
    </row>
    <row r="1982" spans="1:2" x14ac:dyDescent="0.2">
      <c r="A1982" t="s">
        <v>2285</v>
      </c>
      <c r="B1982">
        <v>2.3421422999999999</v>
      </c>
    </row>
    <row r="1983" spans="1:2" x14ac:dyDescent="0.2">
      <c r="A1983" t="s">
        <v>2286</v>
      </c>
      <c r="B1983">
        <v>2.3421422999999999</v>
      </c>
    </row>
    <row r="1984" spans="1:2" x14ac:dyDescent="0.2">
      <c r="A1984" t="s">
        <v>2287</v>
      </c>
      <c r="B1984">
        <v>8.3797510000000006E-2</v>
      </c>
    </row>
    <row r="1985" spans="1:2" x14ac:dyDescent="0.2">
      <c r="A1985" t="s">
        <v>2288</v>
      </c>
      <c r="B1985">
        <v>8.2039155000000002E-2</v>
      </c>
    </row>
    <row r="1986" spans="1:2" x14ac:dyDescent="0.2">
      <c r="A1986" t="s">
        <v>2289</v>
      </c>
      <c r="B1986">
        <v>8.2039155000000002E-2</v>
      </c>
    </row>
    <row r="1987" spans="1:2" x14ac:dyDescent="0.2">
      <c r="A1987" t="s">
        <v>2290</v>
      </c>
      <c r="B1987">
        <v>8.2039155000000002E-2</v>
      </c>
    </row>
    <row r="1988" spans="1:2" x14ac:dyDescent="0.2">
      <c r="A1988" t="s">
        <v>2291</v>
      </c>
      <c r="B1988">
        <v>0.26211325000000002</v>
      </c>
    </row>
    <row r="1989" spans="1:2" x14ac:dyDescent="0.2">
      <c r="A1989" t="s">
        <v>2292</v>
      </c>
      <c r="B1989">
        <v>1.8946113</v>
      </c>
    </row>
    <row r="1990" spans="1:2" x14ac:dyDescent="0.2">
      <c r="A1990" t="s">
        <v>2293</v>
      </c>
      <c r="B1990">
        <v>2.3421422999999999</v>
      </c>
    </row>
    <row r="1991" spans="1:2" x14ac:dyDescent="0.2">
      <c r="A1991" t="s">
        <v>2294</v>
      </c>
      <c r="B1991">
        <v>0.21117464</v>
      </c>
    </row>
    <row r="1992" spans="1:2" x14ac:dyDescent="0.2">
      <c r="A1992" t="s">
        <v>2295</v>
      </c>
      <c r="B1992">
        <v>0.32141222999999997</v>
      </c>
    </row>
    <row r="1993" spans="1:2" x14ac:dyDescent="0.2">
      <c r="A1993" t="s">
        <v>2296</v>
      </c>
      <c r="B1993">
        <v>0.342943</v>
      </c>
    </row>
    <row r="1994" spans="1:2" x14ac:dyDescent="0.2">
      <c r="A1994" t="s">
        <v>2297</v>
      </c>
      <c r="B1994">
        <v>0.2628895</v>
      </c>
    </row>
    <row r="1995" spans="1:2" x14ac:dyDescent="0.2">
      <c r="A1995" t="s">
        <v>2298</v>
      </c>
      <c r="B1995">
        <v>0.51016452000000001</v>
      </c>
    </row>
    <row r="1996" spans="1:2" x14ac:dyDescent="0.2">
      <c r="A1996" t="s">
        <v>2299</v>
      </c>
      <c r="B1996">
        <v>1.8946113</v>
      </c>
    </row>
    <row r="1997" spans="1:2" x14ac:dyDescent="0.2">
      <c r="A1997" t="s">
        <v>2300</v>
      </c>
      <c r="B1997">
        <v>8.0451121E-2</v>
      </c>
    </row>
    <row r="1998" spans="1:2" x14ac:dyDescent="0.2">
      <c r="A1998" t="s">
        <v>2301</v>
      </c>
      <c r="B1998">
        <v>0.19670225</v>
      </c>
    </row>
    <row r="1999" spans="1:2" x14ac:dyDescent="0.2">
      <c r="A1999" t="s">
        <v>2302</v>
      </c>
      <c r="B1999">
        <v>0.11980418000000001</v>
      </c>
    </row>
    <row r="2000" spans="1:2" x14ac:dyDescent="0.2">
      <c r="A2000" t="s">
        <v>2310</v>
      </c>
      <c r="B2000">
        <v>0.77703036999999997</v>
      </c>
    </row>
    <row r="2001" spans="1:2" x14ac:dyDescent="0.2">
      <c r="A2001" t="s">
        <v>2303</v>
      </c>
      <c r="B2001">
        <v>0.77703036999999997</v>
      </c>
    </row>
    <row r="2002" spans="1:2" x14ac:dyDescent="0.2">
      <c r="A2002" t="s">
        <v>2304</v>
      </c>
      <c r="B2002">
        <v>1.2165781</v>
      </c>
    </row>
    <row r="2003" spans="1:2" x14ac:dyDescent="0.2">
      <c r="A2003" t="s">
        <v>2305</v>
      </c>
      <c r="B2003">
        <v>0.44129015999999999</v>
      </c>
    </row>
    <row r="2004" spans="1:2" x14ac:dyDescent="0.2">
      <c r="A2004" t="s">
        <v>2306</v>
      </c>
      <c r="B2004">
        <v>0.77703036999999997</v>
      </c>
    </row>
    <row r="2005" spans="1:2" x14ac:dyDescent="0.2">
      <c r="A2005" t="s">
        <v>2307</v>
      </c>
      <c r="B2005">
        <v>1.2165781</v>
      </c>
    </row>
    <row r="2006" spans="1:2" x14ac:dyDescent="0.2">
      <c r="A2006" t="s">
        <v>2308</v>
      </c>
      <c r="B2006">
        <v>0.44129015999999999</v>
      </c>
    </row>
    <row r="2007" spans="1:2" x14ac:dyDescent="0.2">
      <c r="A2007" t="s">
        <v>2309</v>
      </c>
      <c r="B2007">
        <v>0.77703036999999997</v>
      </c>
    </row>
    <row r="2008" spans="1:2" x14ac:dyDescent="0.2">
      <c r="A2008" t="s">
        <v>2311</v>
      </c>
      <c r="B2008">
        <v>0.77703036999999997</v>
      </c>
    </row>
    <row r="2009" spans="1:2" x14ac:dyDescent="0.2">
      <c r="A2009" t="s">
        <v>2312</v>
      </c>
      <c r="B2009">
        <v>0.77703036999999997</v>
      </c>
    </row>
    <row r="2010" spans="1:2" x14ac:dyDescent="0.2">
      <c r="A2010" t="s">
        <v>2313</v>
      </c>
      <c r="B2010">
        <v>0.77703036999999997</v>
      </c>
    </row>
    <row r="2011" spans="1:2" x14ac:dyDescent="0.2">
      <c r="A2011" t="s">
        <v>2314</v>
      </c>
      <c r="B2011">
        <v>0.77703036999999997</v>
      </c>
    </row>
    <row r="2012" spans="1:2" x14ac:dyDescent="0.2">
      <c r="A2012" t="s">
        <v>2315</v>
      </c>
      <c r="B2012">
        <v>3.075278</v>
      </c>
    </row>
    <row r="2013" spans="1:2" x14ac:dyDescent="0.2">
      <c r="A2013" t="s">
        <v>2316</v>
      </c>
      <c r="B2013">
        <v>4.2469016999999996</v>
      </c>
    </row>
    <row r="2014" spans="1:2" x14ac:dyDescent="0.2">
      <c r="A2014" t="s">
        <v>2317</v>
      </c>
      <c r="B2014">
        <v>2.9508561000000002</v>
      </c>
    </row>
    <row r="2015" spans="1:2" x14ac:dyDescent="0.2">
      <c r="A2015" t="s">
        <v>2318</v>
      </c>
      <c r="B2015">
        <v>2.1425822000000001</v>
      </c>
    </row>
    <row r="2016" spans="1:2" x14ac:dyDescent="0.2">
      <c r="A2016" t="s">
        <v>2319</v>
      </c>
      <c r="B2016">
        <v>0.33797706000000005</v>
      </c>
    </row>
    <row r="2017" spans="1:2" x14ac:dyDescent="0.2">
      <c r="A2017" t="s">
        <v>2320</v>
      </c>
      <c r="B2017">
        <v>0.33797706000000005</v>
      </c>
    </row>
    <row r="2018" spans="1:2" x14ac:dyDescent="0.2">
      <c r="A2018" t="s">
        <v>2321</v>
      </c>
      <c r="B2018">
        <v>0.33797706000000005</v>
      </c>
    </row>
    <row r="2019" spans="1:2" x14ac:dyDescent="0.2">
      <c r="A2019" t="s">
        <v>2322</v>
      </c>
      <c r="B2019">
        <v>0.21117464</v>
      </c>
    </row>
    <row r="2020" spans="1:2" x14ac:dyDescent="0.2">
      <c r="A2020" t="s">
        <v>2323</v>
      </c>
      <c r="B2020">
        <v>0.28877530000000001</v>
      </c>
    </row>
    <row r="2021" spans="1:2" x14ac:dyDescent="0.2">
      <c r="A2021" t="s">
        <v>2324</v>
      </c>
      <c r="B2021">
        <v>0.97572510000000001</v>
      </c>
    </row>
    <row r="2022" spans="1:2" x14ac:dyDescent="0.2">
      <c r="A2022" t="s">
        <v>2325</v>
      </c>
      <c r="B2022">
        <v>0.44471684</v>
      </c>
    </row>
    <row r="2023" spans="1:2" x14ac:dyDescent="0.2">
      <c r="A2023" t="s">
        <v>2326</v>
      </c>
      <c r="B2023">
        <v>0.97572510000000001</v>
      </c>
    </row>
    <row r="2024" spans="1:2" x14ac:dyDescent="0.2">
      <c r="A2024" t="s">
        <v>2327</v>
      </c>
      <c r="B2024">
        <v>0.44322274</v>
      </c>
    </row>
    <row r="2025" spans="1:2" x14ac:dyDescent="0.2">
      <c r="A2025" t="s">
        <v>2328</v>
      </c>
      <c r="B2025">
        <v>0.52259672000000001</v>
      </c>
    </row>
    <row r="2026" spans="1:2" x14ac:dyDescent="0.2">
      <c r="A2026" t="s">
        <v>2329</v>
      </c>
      <c r="B2026">
        <v>0.44471684</v>
      </c>
    </row>
    <row r="2027" spans="1:2" x14ac:dyDescent="0.2">
      <c r="A2027" t="s">
        <v>2330</v>
      </c>
      <c r="B2027">
        <v>0.52178250999999998</v>
      </c>
    </row>
    <row r="2028" spans="1:2" x14ac:dyDescent="0.2">
      <c r="A2028" t="s">
        <v>2331</v>
      </c>
      <c r="B2028">
        <v>0.97572510000000001</v>
      </c>
    </row>
    <row r="2029" spans="1:2" x14ac:dyDescent="0.2">
      <c r="A2029" t="s">
        <v>2332</v>
      </c>
      <c r="B2029">
        <v>0.44471684</v>
      </c>
    </row>
    <row r="2030" spans="1:2" x14ac:dyDescent="0.2">
      <c r="A2030" t="s">
        <v>2333</v>
      </c>
      <c r="B2030">
        <v>0.97572510000000001</v>
      </c>
    </row>
    <row r="2031" spans="1:2" x14ac:dyDescent="0.2">
      <c r="A2031" t="s">
        <v>2334</v>
      </c>
      <c r="B2031">
        <v>0.44471684</v>
      </c>
    </row>
    <row r="2032" spans="1:2" x14ac:dyDescent="0.2">
      <c r="A2032" t="s">
        <v>2335</v>
      </c>
      <c r="B2032">
        <v>0.97572510000000001</v>
      </c>
    </row>
    <row r="2033" spans="1:2" x14ac:dyDescent="0.2">
      <c r="A2033" t="s">
        <v>2336</v>
      </c>
      <c r="B2033">
        <v>0.44471684</v>
      </c>
    </row>
    <row r="2034" spans="1:2" x14ac:dyDescent="0.2">
      <c r="A2034" t="s">
        <v>2337</v>
      </c>
      <c r="B2034">
        <v>1.6349369999999999</v>
      </c>
    </row>
    <row r="2035" spans="1:2" x14ac:dyDescent="0.2">
      <c r="A2035" t="s">
        <v>2338</v>
      </c>
      <c r="B2035">
        <v>0.97572510000000001</v>
      </c>
    </row>
    <row r="2036" spans="1:2" x14ac:dyDescent="0.2">
      <c r="A2036" t="s">
        <v>2339</v>
      </c>
      <c r="B2036">
        <v>0.89151102000000004</v>
      </c>
    </row>
    <row r="2037" spans="1:2" x14ac:dyDescent="0.2">
      <c r="A2037" t="s">
        <v>2340</v>
      </c>
      <c r="B2037">
        <v>0.69508028999999993</v>
      </c>
    </row>
    <row r="2038" spans="1:2" x14ac:dyDescent="0.2">
      <c r="A2038" t="s">
        <v>2341</v>
      </c>
      <c r="B2038">
        <v>0.30622094</v>
      </c>
    </row>
    <row r="2039" spans="1:2" x14ac:dyDescent="0.2">
      <c r="A2039" t="s">
        <v>2342</v>
      </c>
      <c r="B2039">
        <v>3.4002350000000003</v>
      </c>
    </row>
    <row r="2040" spans="1:2" x14ac:dyDescent="0.2">
      <c r="A2040" t="s">
        <v>2343</v>
      </c>
      <c r="B2040">
        <v>2.4575921999999997</v>
      </c>
    </row>
    <row r="2041" spans="1:2" x14ac:dyDescent="0.2">
      <c r="A2041" t="s">
        <v>2344</v>
      </c>
      <c r="B2041">
        <v>2.1345869999999998</v>
      </c>
    </row>
    <row r="2042" spans="1:2" x14ac:dyDescent="0.2">
      <c r="A2042" t="s">
        <v>2345</v>
      </c>
      <c r="B2042">
        <v>2.9574891999999999</v>
      </c>
    </row>
    <row r="2043" spans="1:2" x14ac:dyDescent="0.2">
      <c r="A2043" t="s">
        <v>2346</v>
      </c>
      <c r="B2043">
        <v>0.27572801000000002</v>
      </c>
    </row>
    <row r="2044" spans="1:2" x14ac:dyDescent="0.2">
      <c r="A2044" t="s">
        <v>2347</v>
      </c>
      <c r="B2044">
        <v>0.40953667999999999</v>
      </c>
    </row>
    <row r="2045" spans="1:2" x14ac:dyDescent="0.2">
      <c r="A2045" t="s">
        <v>2348</v>
      </c>
      <c r="B2045">
        <v>2.3598846</v>
      </c>
    </row>
    <row r="2046" spans="1:2" x14ac:dyDescent="0.2">
      <c r="A2046" t="s">
        <v>2349</v>
      </c>
      <c r="B2046">
        <v>1.7114355000000001</v>
      </c>
    </row>
    <row r="2047" spans="1:2" x14ac:dyDescent="0.2">
      <c r="A2047" t="s">
        <v>2350</v>
      </c>
      <c r="B2047">
        <v>0.13208130999999998</v>
      </c>
    </row>
    <row r="2048" spans="1:2" x14ac:dyDescent="0.2">
      <c r="A2048" t="s">
        <v>2351</v>
      </c>
      <c r="B2048">
        <v>0.39831560999999999</v>
      </c>
    </row>
    <row r="2049" spans="1:2" x14ac:dyDescent="0.2">
      <c r="A2049" t="s">
        <v>2352</v>
      </c>
      <c r="B2049">
        <v>1.2422907999999999</v>
      </c>
    </row>
    <row r="2050" spans="1:2" x14ac:dyDescent="0.2">
      <c r="A2050" t="s">
        <v>2353</v>
      </c>
      <c r="B2050">
        <v>0.77347864999999993</v>
      </c>
    </row>
    <row r="2051" spans="1:2" x14ac:dyDescent="0.2">
      <c r="A2051" t="s">
        <v>2354</v>
      </c>
      <c r="B2051">
        <v>0.12411723999999999</v>
      </c>
    </row>
    <row r="2052" spans="1:2" x14ac:dyDescent="0.2">
      <c r="A2052" t="s">
        <v>2355</v>
      </c>
      <c r="B2052">
        <v>0.86226928000000003</v>
      </c>
    </row>
    <row r="2053" spans="1:2" x14ac:dyDescent="0.2">
      <c r="A2053" t="s">
        <v>2356</v>
      </c>
      <c r="B2053">
        <v>0.19217446000000002</v>
      </c>
    </row>
    <row r="2054" spans="1:2" x14ac:dyDescent="0.2">
      <c r="A2054" t="s">
        <v>2357</v>
      </c>
      <c r="B2054">
        <v>1.1951890999999999</v>
      </c>
    </row>
    <row r="2055" spans="1:2" x14ac:dyDescent="0.2">
      <c r="A2055" t="s">
        <v>2358</v>
      </c>
      <c r="B2055">
        <v>1.2435498999999999</v>
      </c>
    </row>
    <row r="2056" spans="1:2" x14ac:dyDescent="0.2">
      <c r="A2056" t="s">
        <v>2359</v>
      </c>
      <c r="B2056">
        <v>1.5500407</v>
      </c>
    </row>
    <row r="2057" spans="1:2" x14ac:dyDescent="0.2">
      <c r="A2057" t="s">
        <v>2360</v>
      </c>
      <c r="B2057">
        <v>1.3578573</v>
      </c>
    </row>
    <row r="2058" spans="1:2" x14ac:dyDescent="0.2">
      <c r="A2058" t="s">
        <v>2361</v>
      </c>
      <c r="B2058">
        <v>1.5374146</v>
      </c>
    </row>
    <row r="2059" spans="1:2" x14ac:dyDescent="0.2">
      <c r="A2059" t="s">
        <v>2362</v>
      </c>
      <c r="B2059">
        <v>0.33081639000000002</v>
      </c>
    </row>
    <row r="2060" spans="1:2" x14ac:dyDescent="0.2">
      <c r="A2060" t="s">
        <v>2363</v>
      </c>
      <c r="B2060">
        <v>1.8946113</v>
      </c>
    </row>
    <row r="2061" spans="1:2" x14ac:dyDescent="0.2">
      <c r="A2061" t="s">
        <v>2364</v>
      </c>
      <c r="B2061">
        <v>2.3421422999999999</v>
      </c>
    </row>
    <row r="2062" spans="1:2" x14ac:dyDescent="0.2">
      <c r="A2062" t="s">
        <v>2365</v>
      </c>
      <c r="B2062">
        <v>6.5406340000000007E-2</v>
      </c>
    </row>
    <row r="2063" spans="1:2" x14ac:dyDescent="0.2">
      <c r="A2063" t="s">
        <v>2366</v>
      </c>
      <c r="B2063">
        <v>0.11709272000000001</v>
      </c>
    </row>
    <row r="2064" spans="1:2" x14ac:dyDescent="0.2">
      <c r="A2064" t="s">
        <v>2367</v>
      </c>
      <c r="B2064">
        <v>0.32722994999999999</v>
      </c>
    </row>
    <row r="2065" spans="1:2" x14ac:dyDescent="0.2">
      <c r="A2065" t="s">
        <v>2368</v>
      </c>
      <c r="B2065">
        <v>0.46788587999999998</v>
      </c>
    </row>
    <row r="2066" spans="1:2" x14ac:dyDescent="0.2">
      <c r="A2066" t="s">
        <v>2369</v>
      </c>
      <c r="B2066">
        <v>0.30790925999999996</v>
      </c>
    </row>
    <row r="2067" spans="1:2" x14ac:dyDescent="0.2">
      <c r="A2067" t="s">
        <v>2370</v>
      </c>
      <c r="B2067">
        <v>0.35069875</v>
      </c>
    </row>
    <row r="2068" spans="1:2" x14ac:dyDescent="0.2">
      <c r="A2068" t="s">
        <v>2371</v>
      </c>
      <c r="B2068">
        <v>1.8946113</v>
      </c>
    </row>
    <row r="2069" spans="1:2" x14ac:dyDescent="0.2">
      <c r="A2069" t="s">
        <v>2372</v>
      </c>
      <c r="B2069">
        <v>1.4235719999999998</v>
      </c>
    </row>
    <row r="2070" spans="1:2" x14ac:dyDescent="0.2">
      <c r="A2070" t="s">
        <v>2373</v>
      </c>
      <c r="B2070">
        <v>0.21044402000000001</v>
      </c>
    </row>
    <row r="2071" spans="1:2" x14ac:dyDescent="0.2">
      <c r="A2071" t="s">
        <v>2376</v>
      </c>
      <c r="B2071">
        <v>0.46331445999999998</v>
      </c>
    </row>
    <row r="2072" spans="1:2" x14ac:dyDescent="0.2">
      <c r="A2072" t="s">
        <v>2377</v>
      </c>
      <c r="B2072">
        <v>0.45374027</v>
      </c>
    </row>
    <row r="2073" spans="1:2" x14ac:dyDescent="0.2">
      <c r="A2073" t="s">
        <v>2378</v>
      </c>
      <c r="B2073">
        <v>0.52271866999999994</v>
      </c>
    </row>
    <row r="2074" spans="1:2" x14ac:dyDescent="0.2">
      <c r="A2074" t="s">
        <v>2379</v>
      </c>
      <c r="B2074">
        <v>0.52271866999999994</v>
      </c>
    </row>
    <row r="2075" spans="1:2" x14ac:dyDescent="0.2">
      <c r="A2075" t="s">
        <v>2380</v>
      </c>
      <c r="B2075">
        <v>0.52271866999999994</v>
      </c>
    </row>
    <row r="2076" spans="1:2" x14ac:dyDescent="0.2">
      <c r="A2076" t="s">
        <v>2381</v>
      </c>
      <c r="B2076">
        <v>0.54836209999999996</v>
      </c>
    </row>
    <row r="2077" spans="1:2" x14ac:dyDescent="0.2">
      <c r="A2077" t="s">
        <v>2382</v>
      </c>
      <c r="B2077">
        <v>1.8946113</v>
      </c>
    </row>
    <row r="2078" spans="1:2" x14ac:dyDescent="0.2">
      <c r="A2078" t="s">
        <v>2374</v>
      </c>
      <c r="B2078">
        <v>0.91424130000000003</v>
      </c>
    </row>
    <row r="2079" spans="1:2" x14ac:dyDescent="0.2">
      <c r="A2079" t="s">
        <v>2375</v>
      </c>
      <c r="B2079">
        <v>0.94833673000000007</v>
      </c>
    </row>
    <row r="2080" spans="1:2" x14ac:dyDescent="0.2">
      <c r="A2080" t="s">
        <v>2383</v>
      </c>
      <c r="B2080">
        <v>0.11980418000000001</v>
      </c>
    </row>
    <row r="2081" spans="1:2" x14ac:dyDescent="0.2">
      <c r="A2081" t="s">
        <v>2384</v>
      </c>
      <c r="B2081">
        <v>0.37969449</v>
      </c>
    </row>
    <row r="2082" spans="1:2" x14ac:dyDescent="0.2">
      <c r="A2082" t="s">
        <v>2385</v>
      </c>
      <c r="B2082">
        <v>2.7358883999999999</v>
      </c>
    </row>
    <row r="2083" spans="1:2" x14ac:dyDescent="0.2">
      <c r="A2083" t="s">
        <v>2386</v>
      </c>
      <c r="B2083">
        <v>0.13638098000000001</v>
      </c>
    </row>
    <row r="2084" spans="1:2" x14ac:dyDescent="0.2">
      <c r="A2084" t="s">
        <v>2387</v>
      </c>
      <c r="B2084">
        <v>0.20900605999999999</v>
      </c>
    </row>
    <row r="2085" spans="1:2" x14ac:dyDescent="0.2">
      <c r="A2085" t="s">
        <v>2388</v>
      </c>
      <c r="B2085">
        <v>0.40025567000000001</v>
      </c>
    </row>
    <row r="2086" spans="1:2" x14ac:dyDescent="0.2">
      <c r="A2086" t="s">
        <v>2389</v>
      </c>
      <c r="B2086">
        <v>0.22567128</v>
      </c>
    </row>
    <row r="2087" spans="1:2" x14ac:dyDescent="0.2">
      <c r="A2087" t="s">
        <v>2390</v>
      </c>
      <c r="B2087">
        <v>0.44898057999999996</v>
      </c>
    </row>
    <row r="2088" spans="1:2" x14ac:dyDescent="0.2">
      <c r="A2088" t="s">
        <v>2391</v>
      </c>
      <c r="B2088">
        <v>0.58391976999999995</v>
      </c>
    </row>
    <row r="2089" spans="1:2" x14ac:dyDescent="0.2">
      <c r="A2089" t="s">
        <v>2392</v>
      </c>
      <c r="B2089">
        <v>0.33555173999999999</v>
      </c>
    </row>
    <row r="2090" spans="1:2" x14ac:dyDescent="0.2">
      <c r="A2090" t="s">
        <v>2393</v>
      </c>
      <c r="B2090">
        <v>0.81158149999999996</v>
      </c>
    </row>
    <row r="2091" spans="1:2" x14ac:dyDescent="0.2">
      <c r="A2091" t="s">
        <v>2394</v>
      </c>
      <c r="B2091">
        <v>8.9800177999999994E-2</v>
      </c>
    </row>
    <row r="2092" spans="1:2" x14ac:dyDescent="0.2">
      <c r="A2092" t="s">
        <v>2395</v>
      </c>
      <c r="B2092">
        <v>0.12411723999999999</v>
      </c>
    </row>
    <row r="2093" spans="1:2" x14ac:dyDescent="0.2">
      <c r="A2093" t="s">
        <v>2396</v>
      </c>
      <c r="B2093">
        <v>0.86226928000000003</v>
      </c>
    </row>
    <row r="2094" spans="1:2" x14ac:dyDescent="0.2">
      <c r="A2094" t="s">
        <v>2397</v>
      </c>
      <c r="B2094">
        <v>0.87119746999999992</v>
      </c>
    </row>
    <row r="2095" spans="1:2" x14ac:dyDescent="0.2">
      <c r="A2095" t="s">
        <v>2398</v>
      </c>
      <c r="B2095">
        <v>0.86226928000000003</v>
      </c>
    </row>
    <row r="2096" spans="1:2" x14ac:dyDescent="0.2">
      <c r="A2096" t="s">
        <v>2399</v>
      </c>
      <c r="B2096">
        <v>0.86226928000000003</v>
      </c>
    </row>
    <row r="2097" spans="1:2" x14ac:dyDescent="0.2">
      <c r="A2097" t="s">
        <v>2400</v>
      </c>
      <c r="B2097">
        <v>0.57203868000000002</v>
      </c>
    </row>
    <row r="2098" spans="1:2" x14ac:dyDescent="0.2">
      <c r="A2098" t="s">
        <v>2401</v>
      </c>
      <c r="B2098">
        <v>0.15993752</v>
      </c>
    </row>
    <row r="2099" spans="1:2" x14ac:dyDescent="0.2">
      <c r="A2099" t="s">
        <v>2402</v>
      </c>
      <c r="B2099">
        <v>6.5406340000000007E-2</v>
      </c>
    </row>
    <row r="2100" spans="1:2" x14ac:dyDescent="0.2">
      <c r="A2100" t="s">
        <v>2403</v>
      </c>
      <c r="B2100">
        <v>0.12132139</v>
      </c>
    </row>
    <row r="2101" spans="1:2" x14ac:dyDescent="0.2">
      <c r="A2101" t="s">
        <v>2404</v>
      </c>
      <c r="B2101">
        <v>0.11350821999999999</v>
      </c>
    </row>
    <row r="2102" spans="1:2" x14ac:dyDescent="0.2">
      <c r="A2102" t="s">
        <v>2405</v>
      </c>
      <c r="B2102">
        <v>0.10203730999999999</v>
      </c>
    </row>
    <row r="2103" spans="1:2" x14ac:dyDescent="0.2">
      <c r="A2103" t="s">
        <v>2406</v>
      </c>
      <c r="B2103">
        <v>2.3806439999999998</v>
      </c>
    </row>
    <row r="2104" spans="1:2" x14ac:dyDescent="0.2">
      <c r="A2104" t="s">
        <v>2407</v>
      </c>
      <c r="B2104">
        <v>0.33593432000000001</v>
      </c>
    </row>
    <row r="2105" spans="1:2" x14ac:dyDescent="0.2">
      <c r="A2105" t="s">
        <v>2408</v>
      </c>
      <c r="B2105">
        <v>0.31934815999999999</v>
      </c>
    </row>
    <row r="2106" spans="1:2" x14ac:dyDescent="0.2">
      <c r="A2106" t="s">
        <v>2409</v>
      </c>
      <c r="B2106">
        <v>0.31934815999999999</v>
      </c>
    </row>
    <row r="2107" spans="1:2" x14ac:dyDescent="0.2">
      <c r="A2107" t="s">
        <v>2410</v>
      </c>
      <c r="B2107">
        <v>0.58965783999999999</v>
      </c>
    </row>
    <row r="2108" spans="1:2" x14ac:dyDescent="0.2">
      <c r="A2108" t="s">
        <v>2411</v>
      </c>
      <c r="B2108">
        <v>0.65232185000000009</v>
      </c>
    </row>
    <row r="2109" spans="1:2" x14ac:dyDescent="0.2">
      <c r="A2109" t="s">
        <v>2412</v>
      </c>
      <c r="B2109">
        <v>0.58965783999999999</v>
      </c>
    </row>
    <row r="2110" spans="1:2" x14ac:dyDescent="0.2">
      <c r="A2110" t="s">
        <v>2413</v>
      </c>
      <c r="B2110">
        <v>0.38147272999999998</v>
      </c>
    </row>
    <row r="2111" spans="1:2" x14ac:dyDescent="0.2">
      <c r="A2111" t="s">
        <v>2414</v>
      </c>
      <c r="B2111">
        <v>0.45028883999999997</v>
      </c>
    </row>
    <row r="2112" spans="1:2" x14ac:dyDescent="0.2">
      <c r="A2112" t="s">
        <v>2415</v>
      </c>
      <c r="B2112">
        <v>0.29700655999999998</v>
      </c>
    </row>
    <row r="2113" spans="1:2" x14ac:dyDescent="0.2">
      <c r="A2113" t="s">
        <v>2416</v>
      </c>
      <c r="B2113">
        <v>0.40920262999999996</v>
      </c>
    </row>
    <row r="2114" spans="1:2" x14ac:dyDescent="0.2">
      <c r="A2114" t="s">
        <v>2417</v>
      </c>
      <c r="B2114">
        <v>0.38147272999999998</v>
      </c>
    </row>
    <row r="2115" spans="1:2" x14ac:dyDescent="0.2">
      <c r="A2115" t="s">
        <v>2418</v>
      </c>
      <c r="B2115">
        <v>0.46883797999999999</v>
      </c>
    </row>
    <row r="2116" spans="1:2" x14ac:dyDescent="0.2">
      <c r="A2116" t="s">
        <v>2419</v>
      </c>
      <c r="B2116">
        <v>0.65232185000000009</v>
      </c>
    </row>
    <row r="2117" spans="1:2" x14ac:dyDescent="0.2">
      <c r="A2117" t="s">
        <v>2420</v>
      </c>
      <c r="B2117">
        <v>0.45028883999999997</v>
      </c>
    </row>
    <row r="2118" spans="1:2" x14ac:dyDescent="0.2">
      <c r="A2118" t="s">
        <v>2421</v>
      </c>
      <c r="B2118">
        <v>0.28956156</v>
      </c>
    </row>
    <row r="2119" spans="1:2" x14ac:dyDescent="0.2">
      <c r="A2119" t="s">
        <v>2422</v>
      </c>
      <c r="B2119">
        <v>0.39172690999999998</v>
      </c>
    </row>
    <row r="2120" spans="1:2" x14ac:dyDescent="0.2">
      <c r="A2120" t="s">
        <v>2423</v>
      </c>
      <c r="B2120">
        <v>0.28956156</v>
      </c>
    </row>
    <row r="2121" spans="1:2" x14ac:dyDescent="0.2">
      <c r="A2121" t="s">
        <v>2424</v>
      </c>
      <c r="B2121">
        <v>1.3897745000000001</v>
      </c>
    </row>
    <row r="2122" spans="1:2" x14ac:dyDescent="0.2">
      <c r="A2122" t="s">
        <v>2425</v>
      </c>
      <c r="B2122">
        <v>1.3897745000000001</v>
      </c>
    </row>
    <row r="2123" spans="1:2" x14ac:dyDescent="0.2">
      <c r="A2123" t="s">
        <v>2426</v>
      </c>
      <c r="B2123">
        <v>0.38147272999999998</v>
      </c>
    </row>
    <row r="2124" spans="1:2" x14ac:dyDescent="0.2">
      <c r="A2124" t="s">
        <v>2427</v>
      </c>
      <c r="B2124">
        <v>0.58965783999999999</v>
      </c>
    </row>
    <row r="2125" spans="1:2" x14ac:dyDescent="0.2">
      <c r="A2125" t="s">
        <v>2428</v>
      </c>
      <c r="B2125">
        <v>0.46883797999999999</v>
      </c>
    </row>
    <row r="2126" spans="1:2" x14ac:dyDescent="0.2">
      <c r="A2126" t="s">
        <v>2429</v>
      </c>
      <c r="B2126">
        <v>0.39172690999999998</v>
      </c>
    </row>
    <row r="2127" spans="1:2" x14ac:dyDescent="0.2">
      <c r="A2127" t="s">
        <v>2430</v>
      </c>
      <c r="B2127">
        <v>0.38147272999999998</v>
      </c>
    </row>
    <row r="2128" spans="1:2" x14ac:dyDescent="0.2">
      <c r="A2128" t="s">
        <v>2431</v>
      </c>
      <c r="B2128">
        <v>0.5513096999999999</v>
      </c>
    </row>
    <row r="2129" spans="1:2" x14ac:dyDescent="0.2">
      <c r="A2129" t="s">
        <v>2432</v>
      </c>
      <c r="B2129">
        <v>2.6685709999999996</v>
      </c>
    </row>
    <row r="2130" spans="1:2" x14ac:dyDescent="0.2">
      <c r="A2130" t="s">
        <v>2433</v>
      </c>
      <c r="B2130">
        <v>0.20841302</v>
      </c>
    </row>
    <row r="2131" spans="1:2" x14ac:dyDescent="0.2">
      <c r="A2131" t="s">
        <v>2434</v>
      </c>
      <c r="B2131">
        <v>0.87664361999999996</v>
      </c>
    </row>
    <row r="2132" spans="1:2" x14ac:dyDescent="0.2">
      <c r="A2132" t="s">
        <v>2435</v>
      </c>
      <c r="B2132">
        <v>0.87595814000000005</v>
      </c>
    </row>
    <row r="2133" spans="1:2" x14ac:dyDescent="0.2">
      <c r="A2133" t="s">
        <v>2436</v>
      </c>
      <c r="B2133">
        <v>0.24578546000000001</v>
      </c>
    </row>
    <row r="2134" spans="1:2" x14ac:dyDescent="0.2">
      <c r="A2134" t="s">
        <v>2437</v>
      </c>
      <c r="B2134">
        <v>0.87595814000000005</v>
      </c>
    </row>
    <row r="2135" spans="1:2" x14ac:dyDescent="0.2">
      <c r="A2135" t="s">
        <v>2438</v>
      </c>
      <c r="B2135">
        <v>0.32883027000000004</v>
      </c>
    </row>
    <row r="2136" spans="1:2" x14ac:dyDescent="0.2">
      <c r="A2136" t="s">
        <v>2439</v>
      </c>
      <c r="B2136">
        <v>0.87595814000000005</v>
      </c>
    </row>
    <row r="2137" spans="1:2" x14ac:dyDescent="0.2">
      <c r="A2137" t="s">
        <v>2440</v>
      </c>
      <c r="B2137">
        <v>0.14173395999999999</v>
      </c>
    </row>
    <row r="2138" spans="1:2" x14ac:dyDescent="0.2">
      <c r="A2138" t="s">
        <v>2441</v>
      </c>
      <c r="B2138">
        <v>0.39831560999999999</v>
      </c>
    </row>
    <row r="2139" spans="1:2" x14ac:dyDescent="0.2">
      <c r="A2139" t="s">
        <v>2445</v>
      </c>
      <c r="B2139">
        <v>0.23107859</v>
      </c>
    </row>
    <row r="2140" spans="1:2" x14ac:dyDescent="0.2">
      <c r="A2140" t="s">
        <v>2442</v>
      </c>
      <c r="B2140">
        <v>0.24835026999999998</v>
      </c>
    </row>
    <row r="2141" spans="1:2" x14ac:dyDescent="0.2">
      <c r="A2141" t="s">
        <v>2443</v>
      </c>
      <c r="B2141">
        <v>0.24979177999999999</v>
      </c>
    </row>
    <row r="2142" spans="1:2" x14ac:dyDescent="0.2">
      <c r="A2142" t="s">
        <v>2444</v>
      </c>
      <c r="B2142">
        <v>0.24979177999999999</v>
      </c>
    </row>
    <row r="2143" spans="1:2" x14ac:dyDescent="0.2">
      <c r="A2143" t="s">
        <v>2446</v>
      </c>
      <c r="B2143">
        <v>0.16784965999999998</v>
      </c>
    </row>
    <row r="2144" spans="1:2" x14ac:dyDescent="0.2">
      <c r="A2144" t="s">
        <v>2447</v>
      </c>
      <c r="B2144">
        <v>0.56974317000000008</v>
      </c>
    </row>
    <row r="2145" spans="1:2" x14ac:dyDescent="0.2">
      <c r="A2145" t="s">
        <v>2448</v>
      </c>
      <c r="B2145">
        <v>0.38959193999999997</v>
      </c>
    </row>
    <row r="2146" spans="1:2" x14ac:dyDescent="0.2">
      <c r="A2146" t="s">
        <v>2449</v>
      </c>
      <c r="B2146">
        <v>0.39364652</v>
      </c>
    </row>
    <row r="2147" spans="1:2" x14ac:dyDescent="0.2">
      <c r="A2147" t="s">
        <v>2450</v>
      </c>
      <c r="B2147">
        <v>0.47207189999999999</v>
      </c>
    </row>
    <row r="2148" spans="1:2" x14ac:dyDescent="0.2">
      <c r="A2148" t="s">
        <v>2451</v>
      </c>
      <c r="B2148">
        <v>0.47207189999999999</v>
      </c>
    </row>
    <row r="2149" spans="1:2" x14ac:dyDescent="0.2">
      <c r="A2149" t="s">
        <v>2452</v>
      </c>
      <c r="B2149">
        <v>0.38488444999999999</v>
      </c>
    </row>
    <row r="2150" spans="1:2" x14ac:dyDescent="0.2">
      <c r="A2150" t="s">
        <v>2453</v>
      </c>
      <c r="B2150">
        <v>0.11533079</v>
      </c>
    </row>
    <row r="2151" spans="1:2" x14ac:dyDescent="0.2">
      <c r="A2151" t="s">
        <v>2454</v>
      </c>
      <c r="B2151">
        <v>0.39888666</v>
      </c>
    </row>
    <row r="2152" spans="1:2" x14ac:dyDescent="0.2">
      <c r="A2152" t="s">
        <v>2455</v>
      </c>
      <c r="B2152">
        <v>0.13993351000000001</v>
      </c>
    </row>
    <row r="2153" spans="1:2" x14ac:dyDescent="0.2">
      <c r="A2153" t="s">
        <v>2456</v>
      </c>
      <c r="B2153">
        <v>0.19747442000000001</v>
      </c>
    </row>
    <row r="2154" spans="1:2" x14ac:dyDescent="0.2">
      <c r="A2154" t="s">
        <v>2457</v>
      </c>
      <c r="B2154">
        <v>0.19747442000000001</v>
      </c>
    </row>
    <row r="2155" spans="1:2" x14ac:dyDescent="0.2">
      <c r="A2155" t="s">
        <v>2458</v>
      </c>
      <c r="B2155">
        <v>0.47207189999999999</v>
      </c>
    </row>
    <row r="2156" spans="1:2" x14ac:dyDescent="0.2">
      <c r="A2156" t="s">
        <v>2459</v>
      </c>
      <c r="B2156">
        <v>0.27580656000000003</v>
      </c>
    </row>
    <row r="2157" spans="1:2" x14ac:dyDescent="0.2">
      <c r="A2157" t="s">
        <v>2460</v>
      </c>
      <c r="B2157">
        <v>0.19784879</v>
      </c>
    </row>
    <row r="2158" spans="1:2" x14ac:dyDescent="0.2">
      <c r="A2158" t="s">
        <v>2461</v>
      </c>
      <c r="B2158">
        <v>0.54031090999999998</v>
      </c>
    </row>
    <row r="2159" spans="1:2" x14ac:dyDescent="0.2">
      <c r="A2159" t="s">
        <v>2462</v>
      </c>
      <c r="B2159">
        <v>0.54123167000000005</v>
      </c>
    </row>
    <row r="2160" spans="1:2" x14ac:dyDescent="0.2">
      <c r="A2160" t="s">
        <v>2463</v>
      </c>
      <c r="B2160">
        <v>0.22386530999999998</v>
      </c>
    </row>
    <row r="2161" spans="1:2" x14ac:dyDescent="0.2">
      <c r="A2161" t="s">
        <v>2464</v>
      </c>
      <c r="B2161">
        <v>0.21390227000000001</v>
      </c>
    </row>
    <row r="2162" spans="1:2" x14ac:dyDescent="0.2">
      <c r="A2162" t="s">
        <v>2465</v>
      </c>
      <c r="B2162">
        <v>0.56389365999999996</v>
      </c>
    </row>
    <row r="2163" spans="1:2" x14ac:dyDescent="0.2">
      <c r="A2163" t="s">
        <v>2466</v>
      </c>
      <c r="B2163">
        <v>0.22354950999999998</v>
      </c>
    </row>
    <row r="2164" spans="1:2" x14ac:dyDescent="0.2">
      <c r="A2164" t="s">
        <v>2467</v>
      </c>
      <c r="B2164">
        <v>0.22354950999999998</v>
      </c>
    </row>
    <row r="2165" spans="1:2" x14ac:dyDescent="0.2">
      <c r="A2165" t="s">
        <v>2468</v>
      </c>
      <c r="B2165">
        <v>0.37342613999999996</v>
      </c>
    </row>
    <row r="2166" spans="1:2" x14ac:dyDescent="0.2">
      <c r="A2166" t="s">
        <v>2469</v>
      </c>
      <c r="B2166">
        <v>0.49537835000000002</v>
      </c>
    </row>
    <row r="2167" spans="1:2" x14ac:dyDescent="0.2">
      <c r="A2167" t="s">
        <v>2470</v>
      </c>
      <c r="B2167">
        <v>0.62442019000000004</v>
      </c>
    </row>
    <row r="2168" spans="1:2" x14ac:dyDescent="0.2">
      <c r="A2168" t="s">
        <v>2471</v>
      </c>
      <c r="B2168">
        <v>0.29708974999999999</v>
      </c>
    </row>
    <row r="2169" spans="1:2" x14ac:dyDescent="0.2">
      <c r="A2169" t="s">
        <v>2472</v>
      </c>
      <c r="B2169">
        <v>0.49537835000000002</v>
      </c>
    </row>
    <row r="2170" spans="1:2" x14ac:dyDescent="0.2">
      <c r="A2170" t="s">
        <v>2473</v>
      </c>
      <c r="B2170">
        <v>0.49537835000000002</v>
      </c>
    </row>
    <row r="2171" spans="1:2" x14ac:dyDescent="0.2">
      <c r="A2171" t="s">
        <v>2474</v>
      </c>
      <c r="B2171">
        <v>0.37748072000000005</v>
      </c>
    </row>
    <row r="2172" spans="1:2" x14ac:dyDescent="0.2">
      <c r="A2172" t="s">
        <v>2475</v>
      </c>
      <c r="B2172">
        <v>0.66787311999999999</v>
      </c>
    </row>
    <row r="2173" spans="1:2" x14ac:dyDescent="0.2">
      <c r="A2173" t="s">
        <v>2476</v>
      </c>
      <c r="B2173">
        <v>0.19310342</v>
      </c>
    </row>
    <row r="2174" spans="1:2" x14ac:dyDescent="0.2">
      <c r="A2174" t="s">
        <v>2477</v>
      </c>
      <c r="B2174">
        <v>0.25059000999999997</v>
      </c>
    </row>
    <row r="2175" spans="1:2" x14ac:dyDescent="0.2">
      <c r="A2175" t="s">
        <v>2478</v>
      </c>
      <c r="B2175">
        <v>0.5308505899999999</v>
      </c>
    </row>
    <row r="2176" spans="1:2" x14ac:dyDescent="0.2">
      <c r="A2176" t="s">
        <v>2479</v>
      </c>
      <c r="B2176">
        <v>0.23976775</v>
      </c>
    </row>
    <row r="2177" spans="1:2" x14ac:dyDescent="0.2">
      <c r="A2177" t="s">
        <v>2480</v>
      </c>
      <c r="B2177">
        <v>0.14484143999999999</v>
      </c>
    </row>
    <row r="2178" spans="1:2" x14ac:dyDescent="0.2">
      <c r="A2178" t="s">
        <v>2481</v>
      </c>
      <c r="B2178">
        <v>0.45193599000000001</v>
      </c>
    </row>
    <row r="2179" spans="1:2" x14ac:dyDescent="0.2">
      <c r="A2179" t="s">
        <v>2482</v>
      </c>
      <c r="B2179">
        <v>0.45193599000000001</v>
      </c>
    </row>
    <row r="2180" spans="1:2" x14ac:dyDescent="0.2">
      <c r="A2180" t="s">
        <v>2483</v>
      </c>
      <c r="B2180">
        <v>0.43858599000000004</v>
      </c>
    </row>
    <row r="2181" spans="1:2" x14ac:dyDescent="0.2">
      <c r="A2181" t="s">
        <v>2484</v>
      </c>
      <c r="B2181">
        <v>9.9202987000000006E-2</v>
      </c>
    </row>
    <row r="2182" spans="1:2" x14ac:dyDescent="0.2">
      <c r="A2182" t="s">
        <v>2485</v>
      </c>
      <c r="B2182">
        <v>0.19341983000000001</v>
      </c>
    </row>
    <row r="2183" spans="1:2" x14ac:dyDescent="0.2">
      <c r="A2183" t="s">
        <v>2486</v>
      </c>
      <c r="B2183">
        <v>1.2443336</v>
      </c>
    </row>
    <row r="2184" spans="1:2" x14ac:dyDescent="0.2">
      <c r="A2184" t="s">
        <v>2487</v>
      </c>
      <c r="B2184">
        <v>0.20206354999999998</v>
      </c>
    </row>
    <row r="2185" spans="1:2" x14ac:dyDescent="0.2">
      <c r="A2185" t="s">
        <v>2488</v>
      </c>
      <c r="B2185">
        <v>0.21495988000000002</v>
      </c>
    </row>
    <row r="2186" spans="1:2" x14ac:dyDescent="0.2">
      <c r="A2186" t="s">
        <v>2489</v>
      </c>
      <c r="B2186">
        <v>0.17241549</v>
      </c>
    </row>
    <row r="2187" spans="1:2" x14ac:dyDescent="0.2">
      <c r="A2187" t="s">
        <v>2490</v>
      </c>
      <c r="B2187">
        <v>0.17476397000000002</v>
      </c>
    </row>
    <row r="2188" spans="1:2" x14ac:dyDescent="0.2">
      <c r="A2188" t="s">
        <v>2491</v>
      </c>
      <c r="B2188">
        <v>0.20220724999999998</v>
      </c>
    </row>
    <row r="2189" spans="1:2" x14ac:dyDescent="0.2">
      <c r="A2189" t="s">
        <v>3008</v>
      </c>
      <c r="B2189">
        <v>0.21810894</v>
      </c>
    </row>
    <row r="2190" spans="1:2" x14ac:dyDescent="0.2">
      <c r="A2190" t="s">
        <v>2492</v>
      </c>
      <c r="B2190">
        <v>0.43709237000000001</v>
      </c>
    </row>
    <row r="2191" spans="1:2" x14ac:dyDescent="0.2">
      <c r="A2191" t="s">
        <v>2493</v>
      </c>
      <c r="B2191">
        <v>1.1607275000000001</v>
      </c>
    </row>
    <row r="2192" spans="1:2" x14ac:dyDescent="0.2">
      <c r="A2192" t="s">
        <v>2494</v>
      </c>
      <c r="B2192">
        <v>1.4021505999999999</v>
      </c>
    </row>
    <row r="2193" spans="1:2" x14ac:dyDescent="0.2">
      <c r="A2193" t="s">
        <v>2495</v>
      </c>
      <c r="B2193">
        <v>0.75521422000000005</v>
      </c>
    </row>
    <row r="2194" spans="1:2" x14ac:dyDescent="0.2">
      <c r="A2194" t="s">
        <v>2496</v>
      </c>
      <c r="B2194">
        <v>1.1382028000000002</v>
      </c>
    </row>
    <row r="2195" spans="1:2" x14ac:dyDescent="0.2">
      <c r="A2195" t="s">
        <v>2497</v>
      </c>
      <c r="B2195">
        <v>0.75521422000000005</v>
      </c>
    </row>
    <row r="2196" spans="1:2" x14ac:dyDescent="0.2">
      <c r="A2196" t="s">
        <v>2498</v>
      </c>
      <c r="B2196">
        <v>0.75521422000000005</v>
      </c>
    </row>
    <row r="2197" spans="1:2" x14ac:dyDescent="0.2">
      <c r="A2197" t="s">
        <v>2499</v>
      </c>
      <c r="B2197">
        <v>1.1607275000000001</v>
      </c>
    </row>
    <row r="2198" spans="1:2" x14ac:dyDescent="0.2">
      <c r="A2198" t="s">
        <v>2500</v>
      </c>
      <c r="B2198">
        <v>1.1607275000000001</v>
      </c>
    </row>
    <row r="2199" spans="1:2" x14ac:dyDescent="0.2">
      <c r="A2199" t="s">
        <v>2501</v>
      </c>
      <c r="B2199">
        <v>1.1607275000000001</v>
      </c>
    </row>
    <row r="2200" spans="1:2" x14ac:dyDescent="0.2">
      <c r="A2200" t="s">
        <v>2502</v>
      </c>
      <c r="B2200">
        <v>1.4021505999999999</v>
      </c>
    </row>
    <row r="2201" spans="1:2" x14ac:dyDescent="0.2">
      <c r="A2201" t="s">
        <v>2503</v>
      </c>
      <c r="B2201">
        <v>2.0740644000000001</v>
      </c>
    </row>
    <row r="2202" spans="1:2" x14ac:dyDescent="0.2">
      <c r="A2202" t="s">
        <v>2504</v>
      </c>
      <c r="B2202">
        <v>2.1355778999999999</v>
      </c>
    </row>
    <row r="2203" spans="1:2" x14ac:dyDescent="0.2">
      <c r="A2203" t="s">
        <v>2505</v>
      </c>
      <c r="B2203">
        <v>1.5738949</v>
      </c>
    </row>
    <row r="2204" spans="1:2" x14ac:dyDescent="0.2">
      <c r="A2204" t="s">
        <v>2506</v>
      </c>
      <c r="B2204">
        <v>1.6457081999999998</v>
      </c>
    </row>
    <row r="2205" spans="1:2" x14ac:dyDescent="0.2">
      <c r="A2205" t="s">
        <v>2507</v>
      </c>
      <c r="B2205">
        <v>0.87119746999999992</v>
      </c>
    </row>
    <row r="2206" spans="1:2" x14ac:dyDescent="0.2">
      <c r="A2206" t="s">
        <v>3016</v>
      </c>
      <c r="B2206">
        <v>0.29575176000000003</v>
      </c>
    </row>
    <row r="2207" spans="1:2" x14ac:dyDescent="0.2">
      <c r="A2207" t="s">
        <v>3004</v>
      </c>
      <c r="B2207">
        <v>0.19356614</v>
      </c>
    </row>
    <row r="2208" spans="1:2" x14ac:dyDescent="0.2">
      <c r="A2208" t="s">
        <v>2508</v>
      </c>
      <c r="B2208">
        <v>2.0740644000000001</v>
      </c>
    </row>
    <row r="2209" spans="1:2" x14ac:dyDescent="0.2">
      <c r="A2209" t="s">
        <v>2509</v>
      </c>
      <c r="B2209">
        <v>1.4701147000000001</v>
      </c>
    </row>
    <row r="2210" spans="1:2" x14ac:dyDescent="0.2">
      <c r="A2210" t="s">
        <v>2510</v>
      </c>
      <c r="B2210">
        <v>0.64426912999999997</v>
      </c>
    </row>
    <row r="2211" spans="1:2" x14ac:dyDescent="0.2">
      <c r="A2211" t="s">
        <v>2511</v>
      </c>
      <c r="B2211">
        <v>1.1208616999999998</v>
      </c>
    </row>
    <row r="2212" spans="1:2" x14ac:dyDescent="0.2">
      <c r="A2212" t="s">
        <v>2512</v>
      </c>
      <c r="B2212">
        <v>0.89386343000000001</v>
      </c>
    </row>
    <row r="2213" spans="1:2" x14ac:dyDescent="0.2">
      <c r="A2213" t="s">
        <v>2513</v>
      </c>
      <c r="B2213">
        <v>0.89386343000000001</v>
      </c>
    </row>
    <row r="2214" spans="1:2" x14ac:dyDescent="0.2">
      <c r="A2214" t="s">
        <v>2514</v>
      </c>
      <c r="B2214">
        <v>0.86226928000000003</v>
      </c>
    </row>
    <row r="2215" spans="1:2" x14ac:dyDescent="0.2">
      <c r="A2215" t="s">
        <v>2515</v>
      </c>
      <c r="B2215">
        <v>0.87119746999999992</v>
      </c>
    </row>
    <row r="2216" spans="1:2" x14ac:dyDescent="0.2">
      <c r="A2216" t="s">
        <v>2516</v>
      </c>
      <c r="B2216">
        <v>0.86226928000000003</v>
      </c>
    </row>
    <row r="2217" spans="1:2" x14ac:dyDescent="0.2">
      <c r="A2217" t="s">
        <v>2517</v>
      </c>
      <c r="B2217">
        <v>0.86226928000000003</v>
      </c>
    </row>
    <row r="2218" spans="1:2" x14ac:dyDescent="0.2">
      <c r="A2218" t="s">
        <v>2518</v>
      </c>
      <c r="B2218">
        <v>0.13208130999999998</v>
      </c>
    </row>
    <row r="2219" spans="1:2" x14ac:dyDescent="0.2">
      <c r="A2219" t="s">
        <v>2519</v>
      </c>
      <c r="B2219">
        <v>0.39831560999999999</v>
      </c>
    </row>
    <row r="2220" spans="1:2" x14ac:dyDescent="0.2">
      <c r="A2220" t="s">
        <v>2520</v>
      </c>
      <c r="B2220">
        <v>0.783358</v>
      </c>
    </row>
    <row r="2221" spans="1:2" x14ac:dyDescent="0.2">
      <c r="A2221" t="s">
        <v>2521</v>
      </c>
      <c r="B2221">
        <v>1.1009617</v>
      </c>
    </row>
    <row r="2222" spans="1:2" x14ac:dyDescent="0.2">
      <c r="A2222" t="s">
        <v>2522</v>
      </c>
      <c r="B2222">
        <v>1.2282107</v>
      </c>
    </row>
    <row r="2223" spans="1:2" x14ac:dyDescent="0.2">
      <c r="A2223" t="s">
        <v>2523</v>
      </c>
      <c r="B2223">
        <v>0.96073343</v>
      </c>
    </row>
    <row r="2224" spans="1:2" x14ac:dyDescent="0.2">
      <c r="A2224" t="s">
        <v>2524</v>
      </c>
      <c r="B2224">
        <v>0.77369093</v>
      </c>
    </row>
    <row r="2225" spans="1:2" x14ac:dyDescent="0.2">
      <c r="A2225" t="s">
        <v>2525</v>
      </c>
      <c r="B2225">
        <v>0.97343347000000002</v>
      </c>
    </row>
    <row r="2226" spans="1:2" x14ac:dyDescent="0.2">
      <c r="A2226" t="s">
        <v>2526</v>
      </c>
      <c r="B2226">
        <v>0.94183932000000004</v>
      </c>
    </row>
    <row r="2227" spans="1:2" x14ac:dyDescent="0.2">
      <c r="A2227" t="s">
        <v>2527</v>
      </c>
      <c r="B2227">
        <v>0.97343347000000002</v>
      </c>
    </row>
    <row r="2228" spans="1:2" x14ac:dyDescent="0.2">
      <c r="A2228" t="s">
        <v>2528</v>
      </c>
      <c r="B2228">
        <v>0.95431663</v>
      </c>
    </row>
    <row r="2229" spans="1:2" x14ac:dyDescent="0.2">
      <c r="A2229" t="s">
        <v>2529</v>
      </c>
      <c r="B2229">
        <v>1.2435498999999999</v>
      </c>
    </row>
    <row r="2230" spans="1:2" x14ac:dyDescent="0.2">
      <c r="A2230" t="s">
        <v>2530</v>
      </c>
      <c r="B2230">
        <v>0.16200291</v>
      </c>
    </row>
    <row r="2231" spans="1:2" x14ac:dyDescent="0.2">
      <c r="A2231" t="s">
        <v>2531</v>
      </c>
      <c r="B2231">
        <v>1.8946113</v>
      </c>
    </row>
    <row r="2232" spans="1:2" x14ac:dyDescent="0.2">
      <c r="A2232" t="s">
        <v>2532</v>
      </c>
      <c r="B2232">
        <v>0.10024555</v>
      </c>
    </row>
    <row r="2233" spans="1:2" x14ac:dyDescent="0.2">
      <c r="A2233" t="s">
        <v>3000</v>
      </c>
      <c r="B2233">
        <v>0.17063558000000001</v>
      </c>
    </row>
    <row r="2234" spans="1:2" x14ac:dyDescent="0.2">
      <c r="A2234" t="s">
        <v>2533</v>
      </c>
      <c r="B2234">
        <v>7.9425470999999997E-2</v>
      </c>
    </row>
    <row r="2235" spans="1:2" x14ac:dyDescent="0.2">
      <c r="A2235" t="s">
        <v>2534</v>
      </c>
      <c r="B2235">
        <v>7.9425470999999997E-2</v>
      </c>
    </row>
    <row r="2236" spans="1:2" x14ac:dyDescent="0.2">
      <c r="A2236" t="s">
        <v>2535</v>
      </c>
      <c r="B2236">
        <v>7.9425470999999997E-2</v>
      </c>
    </row>
    <row r="2237" spans="1:2" x14ac:dyDescent="0.2">
      <c r="A2237" t="s">
        <v>2536</v>
      </c>
      <c r="B2237">
        <v>7.9425470999999997E-2</v>
      </c>
    </row>
    <row r="2238" spans="1:2" x14ac:dyDescent="0.2">
      <c r="A2238" t="s">
        <v>2537</v>
      </c>
      <c r="B2238">
        <v>0.95970186999999996</v>
      </c>
    </row>
    <row r="2239" spans="1:2" x14ac:dyDescent="0.2">
      <c r="A2239" t="s">
        <v>2538</v>
      </c>
      <c r="B2239">
        <v>0.16632864</v>
      </c>
    </row>
    <row r="2240" spans="1:2" x14ac:dyDescent="0.2">
      <c r="A2240" t="s">
        <v>2539</v>
      </c>
      <c r="B2240">
        <v>0.23102720999999998</v>
      </c>
    </row>
    <row r="2241" spans="1:2" x14ac:dyDescent="0.2">
      <c r="A2241" t="s">
        <v>2540</v>
      </c>
      <c r="B2241">
        <v>1.0225504000000001</v>
      </c>
    </row>
    <row r="2242" spans="1:2" x14ac:dyDescent="0.2">
      <c r="A2242" t="s">
        <v>2541</v>
      </c>
      <c r="B2242">
        <v>1.0225504000000001</v>
      </c>
    </row>
    <row r="2243" spans="1:2" x14ac:dyDescent="0.2">
      <c r="A2243" t="s">
        <v>2542</v>
      </c>
      <c r="B2243">
        <v>1.0225504000000001</v>
      </c>
    </row>
    <row r="2244" spans="1:2" x14ac:dyDescent="0.2">
      <c r="A2244" t="s">
        <v>2543</v>
      </c>
      <c r="B2244">
        <v>0.15503368000000001</v>
      </c>
    </row>
    <row r="2245" spans="1:2" x14ac:dyDescent="0.2">
      <c r="A2245" t="s">
        <v>3030</v>
      </c>
      <c r="B2245">
        <v>0.66508301000000003</v>
      </c>
    </row>
    <row r="2246" spans="1:2" x14ac:dyDescent="0.2">
      <c r="A2246" t="s">
        <v>3011</v>
      </c>
      <c r="B2246">
        <v>0.24781084</v>
      </c>
    </row>
    <row r="2247" spans="1:2" x14ac:dyDescent="0.2">
      <c r="A2247" t="s">
        <v>2544</v>
      </c>
      <c r="B2247">
        <v>8.3512491999999994E-2</v>
      </c>
    </row>
    <row r="2248" spans="1:2" x14ac:dyDescent="0.2">
      <c r="A2248" t="s">
        <v>2545</v>
      </c>
      <c r="B2248">
        <v>8.3512491999999994E-2</v>
      </c>
    </row>
    <row r="2249" spans="1:2" x14ac:dyDescent="0.2">
      <c r="A2249" t="s">
        <v>2546</v>
      </c>
      <c r="B2249">
        <v>0.11507640999999999</v>
      </c>
    </row>
    <row r="2250" spans="1:2" x14ac:dyDescent="0.2">
      <c r="A2250" t="s">
        <v>2547</v>
      </c>
      <c r="B2250">
        <v>0.54596798000000002</v>
      </c>
    </row>
    <row r="2251" spans="1:2" x14ac:dyDescent="0.2">
      <c r="A2251" t="s">
        <v>2548</v>
      </c>
      <c r="B2251">
        <v>0.16128787</v>
      </c>
    </row>
    <row r="2252" spans="1:2" x14ac:dyDescent="0.2">
      <c r="A2252" t="s">
        <v>2549</v>
      </c>
      <c r="B2252">
        <v>1.2435498999999999</v>
      </c>
    </row>
    <row r="2253" spans="1:2" x14ac:dyDescent="0.2">
      <c r="A2253" t="s">
        <v>2550</v>
      </c>
      <c r="B2253">
        <v>1.5471585000000001</v>
      </c>
    </row>
    <row r="2254" spans="1:2" x14ac:dyDescent="0.2">
      <c r="A2254" t="s">
        <v>2551</v>
      </c>
      <c r="B2254">
        <v>1.2435498999999999</v>
      </c>
    </row>
    <row r="2255" spans="1:2" x14ac:dyDescent="0.2">
      <c r="A2255" t="s">
        <v>2552</v>
      </c>
      <c r="B2255">
        <v>1.5471585000000001</v>
      </c>
    </row>
    <row r="2256" spans="1:2" x14ac:dyDescent="0.2">
      <c r="A2256" t="s">
        <v>2553</v>
      </c>
      <c r="B2256">
        <v>1.5280416999999999</v>
      </c>
    </row>
    <row r="2257" spans="1:2" x14ac:dyDescent="0.2">
      <c r="A2257" t="s">
        <v>2554</v>
      </c>
      <c r="B2257">
        <v>1.5471585000000001</v>
      </c>
    </row>
    <row r="2258" spans="1:2" x14ac:dyDescent="0.2">
      <c r="A2258" t="s">
        <v>2555</v>
      </c>
      <c r="B2258">
        <v>1.2411894999999999</v>
      </c>
    </row>
    <row r="2259" spans="1:2" x14ac:dyDescent="0.2">
      <c r="A2259" t="s">
        <v>2556</v>
      </c>
      <c r="B2259">
        <v>0.12641763</v>
      </c>
    </row>
    <row r="2260" spans="1:2" x14ac:dyDescent="0.2">
      <c r="A2260" t="s">
        <v>2557</v>
      </c>
      <c r="B2260">
        <v>4.3764972999999999E-2</v>
      </c>
    </row>
    <row r="2261" spans="1:2" x14ac:dyDescent="0.2">
      <c r="A2261" t="s">
        <v>2558</v>
      </c>
      <c r="B2261">
        <v>7.1864389000000001E-2</v>
      </c>
    </row>
    <row r="2262" spans="1:2" x14ac:dyDescent="0.2">
      <c r="A2262" t="s">
        <v>2559</v>
      </c>
      <c r="B2262">
        <v>0.49425969999999997</v>
      </c>
    </row>
    <row r="2263" spans="1:2" x14ac:dyDescent="0.2">
      <c r="A2263" t="s">
        <v>2560</v>
      </c>
      <c r="B2263">
        <v>0.21878233</v>
      </c>
    </row>
    <row r="2264" spans="1:2" x14ac:dyDescent="0.2">
      <c r="A2264" t="s">
        <v>2561</v>
      </c>
      <c r="B2264">
        <v>0.21216114</v>
      </c>
    </row>
    <row r="2265" spans="1:2" x14ac:dyDescent="0.2">
      <c r="A2265" t="s">
        <v>2562</v>
      </c>
      <c r="B2265">
        <v>0.10439387</v>
      </c>
    </row>
    <row r="2266" spans="1:2" x14ac:dyDescent="0.2">
      <c r="A2266" t="s">
        <v>2563</v>
      </c>
      <c r="B2266">
        <v>0.36960358999999998</v>
      </c>
    </row>
    <row r="2267" spans="1:2" x14ac:dyDescent="0.2">
      <c r="A2267" t="s">
        <v>2573</v>
      </c>
      <c r="B2267">
        <v>0.29946102999999996</v>
      </c>
    </row>
    <row r="2268" spans="1:2" x14ac:dyDescent="0.2">
      <c r="A2268" t="s">
        <v>2574</v>
      </c>
      <c r="B2268">
        <v>0.26468758000000003</v>
      </c>
    </row>
    <row r="2269" spans="1:2" x14ac:dyDescent="0.2">
      <c r="A2269" t="s">
        <v>2564</v>
      </c>
      <c r="B2269">
        <v>7.3200754999999992E-2</v>
      </c>
    </row>
    <row r="2270" spans="1:2" x14ac:dyDescent="0.2">
      <c r="A2270" t="s">
        <v>2565</v>
      </c>
      <c r="B2270">
        <v>0.12516290999999999</v>
      </c>
    </row>
    <row r="2271" spans="1:2" x14ac:dyDescent="0.2">
      <c r="A2271" t="s">
        <v>2566</v>
      </c>
      <c r="B2271">
        <v>9.0350756000000004E-2</v>
      </c>
    </row>
    <row r="2272" spans="1:2" x14ac:dyDescent="0.2">
      <c r="A2272" t="s">
        <v>2567</v>
      </c>
      <c r="B2272">
        <v>9.7863131000000006E-2</v>
      </c>
    </row>
    <row r="2273" spans="1:2" x14ac:dyDescent="0.2">
      <c r="A2273" t="s">
        <v>2568</v>
      </c>
      <c r="B2273">
        <v>6.3044909999999996E-2</v>
      </c>
    </row>
    <row r="2274" spans="1:2" x14ac:dyDescent="0.2">
      <c r="A2274" t="s">
        <v>2569</v>
      </c>
      <c r="B2274">
        <v>1.8122858000000002E-2</v>
      </c>
    </row>
    <row r="2275" spans="1:2" x14ac:dyDescent="0.2">
      <c r="A2275" t="s">
        <v>2570</v>
      </c>
      <c r="B2275">
        <v>1.8122858000000002E-2</v>
      </c>
    </row>
    <row r="2276" spans="1:2" x14ac:dyDescent="0.2">
      <c r="A2276" t="s">
        <v>2571</v>
      </c>
      <c r="B2276">
        <v>0.18508126999999999</v>
      </c>
    </row>
    <row r="2277" spans="1:2" x14ac:dyDescent="0.2">
      <c r="A2277" t="s">
        <v>2572</v>
      </c>
      <c r="B2277">
        <v>0.15028241000000001</v>
      </c>
    </row>
    <row r="2278" spans="1:2" x14ac:dyDescent="0.2">
      <c r="A2278" t="s">
        <v>2575</v>
      </c>
      <c r="B2278">
        <v>0.41168036000000002</v>
      </c>
    </row>
    <row r="2279" spans="1:2" x14ac:dyDescent="0.2">
      <c r="A2279" t="s">
        <v>2576</v>
      </c>
      <c r="B2279">
        <v>0.37693181999999997</v>
      </c>
    </row>
    <row r="2280" spans="1:2" x14ac:dyDescent="0.2">
      <c r="A2280" t="s">
        <v>2577</v>
      </c>
      <c r="B2280">
        <v>0.11672948000000001</v>
      </c>
    </row>
    <row r="2281" spans="1:2" x14ac:dyDescent="0.2">
      <c r="A2281" t="s">
        <v>2578</v>
      </c>
      <c r="B2281">
        <v>8.1915444000000004E-2</v>
      </c>
    </row>
    <row r="2282" spans="1:2" x14ac:dyDescent="0.2">
      <c r="A2282" t="s">
        <v>2579</v>
      </c>
      <c r="B2282">
        <v>0.13891658000000001</v>
      </c>
    </row>
    <row r="2283" spans="1:2" x14ac:dyDescent="0.2">
      <c r="A2283" t="s">
        <v>2580</v>
      </c>
      <c r="B2283">
        <v>0.10410747000000001</v>
      </c>
    </row>
    <row r="2284" spans="1:2" x14ac:dyDescent="0.2">
      <c r="A2284" t="s">
        <v>2581</v>
      </c>
      <c r="B2284">
        <v>0.14031243000000002</v>
      </c>
    </row>
    <row r="2285" spans="1:2" x14ac:dyDescent="0.2">
      <c r="A2285" t="s">
        <v>2582</v>
      </c>
      <c r="B2285">
        <v>0.10550363</v>
      </c>
    </row>
    <row r="2286" spans="1:2" x14ac:dyDescent="0.2">
      <c r="A2286" t="s">
        <v>2583</v>
      </c>
      <c r="B2286">
        <v>0.23991719</v>
      </c>
    </row>
    <row r="2287" spans="1:2" x14ac:dyDescent="0.2">
      <c r="A2287" t="s">
        <v>2584</v>
      </c>
      <c r="B2287">
        <v>0.20513051000000002</v>
      </c>
    </row>
    <row r="2288" spans="1:2" x14ac:dyDescent="0.2">
      <c r="A2288" t="s">
        <v>2585</v>
      </c>
      <c r="B2288">
        <v>0.12516290999999999</v>
      </c>
    </row>
    <row r="2289" spans="1:2" x14ac:dyDescent="0.2">
      <c r="A2289" t="s">
        <v>2586</v>
      </c>
      <c r="B2289">
        <v>0.49298522</v>
      </c>
    </row>
    <row r="2290" spans="1:2" x14ac:dyDescent="0.2">
      <c r="A2290" t="s">
        <v>2587</v>
      </c>
      <c r="B2290">
        <v>0.45825473999999999</v>
      </c>
    </row>
    <row r="2291" spans="1:2" x14ac:dyDescent="0.2">
      <c r="A2291" t="s">
        <v>2588</v>
      </c>
      <c r="B2291">
        <v>0.15083473999999999</v>
      </c>
    </row>
    <row r="2292" spans="1:2" x14ac:dyDescent="0.2">
      <c r="A2292" t="s">
        <v>2589</v>
      </c>
      <c r="B2292">
        <v>0.11724598</v>
      </c>
    </row>
    <row r="2293" spans="1:2" x14ac:dyDescent="0.2">
      <c r="A2293" t="s">
        <v>2590</v>
      </c>
      <c r="B2293">
        <v>8.2432062E-2</v>
      </c>
    </row>
    <row r="2294" spans="1:2" x14ac:dyDescent="0.2">
      <c r="A2294" t="s">
        <v>2591</v>
      </c>
      <c r="B2294">
        <v>0.17554340000000002</v>
      </c>
    </row>
    <row r="2295" spans="1:2" x14ac:dyDescent="0.2">
      <c r="A2295" t="s">
        <v>2592</v>
      </c>
      <c r="B2295">
        <v>0.14074243</v>
      </c>
    </row>
    <row r="2296" spans="1:2" x14ac:dyDescent="0.2">
      <c r="A2296" t="s">
        <v>2593</v>
      </c>
      <c r="B2296">
        <v>7.1604916000000005E-2</v>
      </c>
    </row>
    <row r="2297" spans="1:2" x14ac:dyDescent="0.2">
      <c r="A2297" t="s">
        <v>2594</v>
      </c>
      <c r="B2297">
        <v>0.10358001999999999</v>
      </c>
    </row>
    <row r="2298" spans="1:2" x14ac:dyDescent="0.2">
      <c r="A2298" t="s">
        <v>2595</v>
      </c>
      <c r="B2298">
        <v>6.8763072000000008E-2</v>
      </c>
    </row>
    <row r="2299" spans="1:2" x14ac:dyDescent="0.2">
      <c r="A2299" t="s">
        <v>2596</v>
      </c>
      <c r="B2299">
        <v>7.1604916000000005E-2</v>
      </c>
    </row>
    <row r="2300" spans="1:2" x14ac:dyDescent="0.2">
      <c r="A2300" t="s">
        <v>2597</v>
      </c>
      <c r="B2300">
        <v>0.51403444999999992</v>
      </c>
    </row>
    <row r="2301" spans="1:2" x14ac:dyDescent="0.2">
      <c r="A2301" t="s">
        <v>2598</v>
      </c>
      <c r="B2301">
        <v>1.477849</v>
      </c>
    </row>
    <row r="2302" spans="1:2" x14ac:dyDescent="0.2">
      <c r="A2302" t="s">
        <v>2599</v>
      </c>
      <c r="B2302">
        <v>1.4433372</v>
      </c>
    </row>
    <row r="2303" spans="1:2" x14ac:dyDescent="0.2">
      <c r="A2303" t="s">
        <v>2600</v>
      </c>
      <c r="B2303">
        <v>6.3044909999999996E-2</v>
      </c>
    </row>
    <row r="2304" spans="1:2" x14ac:dyDescent="0.2">
      <c r="A2304" t="s">
        <v>2601</v>
      </c>
      <c r="B2304">
        <v>0.51834272999999997</v>
      </c>
    </row>
    <row r="2305" spans="1:2" x14ac:dyDescent="0.2">
      <c r="A2305" t="s">
        <v>2602</v>
      </c>
      <c r="B2305">
        <v>0.24001776999999999</v>
      </c>
    </row>
    <row r="2306" spans="1:2" x14ac:dyDescent="0.2">
      <c r="A2306" t="s">
        <v>2603</v>
      </c>
      <c r="B2306">
        <v>0.10410747000000001</v>
      </c>
    </row>
    <row r="2307" spans="1:2" x14ac:dyDescent="0.2">
      <c r="A2307" t="s">
        <v>2604</v>
      </c>
      <c r="B2307">
        <v>7.3520935000000009E-2</v>
      </c>
    </row>
    <row r="2308" spans="1:2" x14ac:dyDescent="0.2">
      <c r="A2308" t="s">
        <v>2605</v>
      </c>
      <c r="B2308">
        <v>8.7189924000000002E-2</v>
      </c>
    </row>
    <row r="2309" spans="1:2" x14ac:dyDescent="0.2">
      <c r="A2309" t="s">
        <v>2606</v>
      </c>
      <c r="B2309">
        <v>0.20550194999999999</v>
      </c>
    </row>
    <row r="2310" spans="1:2" x14ac:dyDescent="0.2">
      <c r="A2310" t="s">
        <v>2607</v>
      </c>
      <c r="B2310">
        <v>0.37887856000000003</v>
      </c>
    </row>
    <row r="2311" spans="1:2" x14ac:dyDescent="0.2">
      <c r="A2311" t="s">
        <v>2608</v>
      </c>
      <c r="B2311">
        <v>0.59123159999999997</v>
      </c>
    </row>
    <row r="2312" spans="1:2" x14ac:dyDescent="0.2">
      <c r="A2312" t="s">
        <v>2609</v>
      </c>
      <c r="B2312">
        <v>0.47513702999999996</v>
      </c>
    </row>
    <row r="2313" spans="1:2" x14ac:dyDescent="0.2">
      <c r="A2313" t="s">
        <v>2610</v>
      </c>
      <c r="B2313">
        <v>0.43954025999999996</v>
      </c>
    </row>
    <row r="2314" spans="1:2" x14ac:dyDescent="0.2">
      <c r="A2314" t="s">
        <v>2611</v>
      </c>
      <c r="B2314">
        <v>0.47513702999999996</v>
      </c>
    </row>
    <row r="2315" spans="1:2" x14ac:dyDescent="0.2">
      <c r="A2315" t="s">
        <v>3018</v>
      </c>
      <c r="B2315">
        <v>0.31059370999999997</v>
      </c>
    </row>
    <row r="2316" spans="1:2" x14ac:dyDescent="0.2">
      <c r="A2316" t="s">
        <v>3025</v>
      </c>
      <c r="B2316">
        <v>0.53631445999999994</v>
      </c>
    </row>
    <row r="2317" spans="1:2" x14ac:dyDescent="0.2">
      <c r="A2317" t="s">
        <v>3026</v>
      </c>
      <c r="B2317">
        <v>0.53771343000000005</v>
      </c>
    </row>
    <row r="2318" spans="1:2" x14ac:dyDescent="0.2">
      <c r="A2318" t="s">
        <v>3009</v>
      </c>
      <c r="B2318">
        <v>0.22151419999999999</v>
      </c>
    </row>
    <row r="2319" spans="1:2" x14ac:dyDescent="0.2">
      <c r="A2319" t="s">
        <v>2612</v>
      </c>
      <c r="B2319">
        <v>0.43431828</v>
      </c>
    </row>
    <row r="2320" spans="1:2" x14ac:dyDescent="0.2">
      <c r="A2320" t="s">
        <v>2613</v>
      </c>
      <c r="B2320">
        <v>1.2318794000000002</v>
      </c>
    </row>
    <row r="2321" spans="1:2" x14ac:dyDescent="0.2">
      <c r="A2321" t="s">
        <v>2614</v>
      </c>
      <c r="B2321">
        <v>0.24578546000000001</v>
      </c>
    </row>
    <row r="2322" spans="1:2" x14ac:dyDescent="0.2">
      <c r="A2322" t="s">
        <v>2615</v>
      </c>
      <c r="B2322">
        <v>0.26778373</v>
      </c>
    </row>
    <row r="2323" spans="1:2" x14ac:dyDescent="0.2">
      <c r="A2323" t="s">
        <v>2616</v>
      </c>
      <c r="B2323">
        <v>0.26778373</v>
      </c>
    </row>
    <row r="2324" spans="1:2" x14ac:dyDescent="0.2">
      <c r="A2324" t="s">
        <v>2617</v>
      </c>
      <c r="B2324">
        <v>0.26778373</v>
      </c>
    </row>
    <row r="2325" spans="1:2" x14ac:dyDescent="0.2">
      <c r="A2325" t="s">
        <v>2618</v>
      </c>
      <c r="B2325">
        <v>0.26778373</v>
      </c>
    </row>
    <row r="2326" spans="1:2" x14ac:dyDescent="0.2">
      <c r="A2326" t="s">
        <v>2619</v>
      </c>
      <c r="B2326">
        <v>0.1220933</v>
      </c>
    </row>
    <row r="2327" spans="1:2" x14ac:dyDescent="0.2">
      <c r="A2327" t="s">
        <v>2620</v>
      </c>
      <c r="B2327">
        <v>0.39472147000000002</v>
      </c>
    </row>
    <row r="2328" spans="1:2" x14ac:dyDescent="0.2">
      <c r="A2328" t="s">
        <v>2621</v>
      </c>
      <c r="B2328">
        <v>0.1220933</v>
      </c>
    </row>
    <row r="2329" spans="1:2" x14ac:dyDescent="0.2">
      <c r="A2329" t="s">
        <v>2622</v>
      </c>
      <c r="B2329">
        <v>0.17443215000000001</v>
      </c>
    </row>
    <row r="2330" spans="1:2" x14ac:dyDescent="0.2">
      <c r="A2330" t="s">
        <v>2623</v>
      </c>
      <c r="B2330">
        <v>1.0980964</v>
      </c>
    </row>
    <row r="2331" spans="1:2" x14ac:dyDescent="0.2">
      <c r="A2331" t="s">
        <v>2624</v>
      </c>
      <c r="B2331">
        <v>1.0980964</v>
      </c>
    </row>
    <row r="2332" spans="1:2" x14ac:dyDescent="0.2">
      <c r="A2332" t="s">
        <v>2625</v>
      </c>
      <c r="B2332">
        <v>0.45699483000000002</v>
      </c>
    </row>
    <row r="2333" spans="1:2" x14ac:dyDescent="0.2">
      <c r="A2333" t="s">
        <v>2626</v>
      </c>
      <c r="B2333">
        <v>0.28233741000000001</v>
      </c>
    </row>
    <row r="2334" spans="1:2" x14ac:dyDescent="0.2">
      <c r="A2334" t="s">
        <v>2627</v>
      </c>
      <c r="B2334">
        <v>0.13537191000000001</v>
      </c>
    </row>
    <row r="2335" spans="1:2" x14ac:dyDescent="0.2">
      <c r="A2335" t="s">
        <v>2628</v>
      </c>
      <c r="B2335">
        <v>1.8946113</v>
      </c>
    </row>
    <row r="2336" spans="1:2" x14ac:dyDescent="0.2">
      <c r="A2336" t="s">
        <v>2629</v>
      </c>
      <c r="B2336">
        <v>0.55322607999999995</v>
      </c>
    </row>
    <row r="2337" spans="1:2" x14ac:dyDescent="0.2">
      <c r="A2337" t="s">
        <v>2630</v>
      </c>
      <c r="B2337">
        <v>3.1716785000000001</v>
      </c>
    </row>
    <row r="2338" spans="1:2" x14ac:dyDescent="0.2">
      <c r="A2338" t="s">
        <v>2631</v>
      </c>
      <c r="B2338">
        <v>0.74642017999999999</v>
      </c>
    </row>
    <row r="2339" spans="1:2" x14ac:dyDescent="0.2">
      <c r="A2339" t="s">
        <v>2632</v>
      </c>
      <c r="B2339">
        <v>0.12447489</v>
      </c>
    </row>
    <row r="2340" spans="1:2" x14ac:dyDescent="0.2">
      <c r="A2340" t="s">
        <v>2633</v>
      </c>
      <c r="B2340">
        <v>0.32266628000000003</v>
      </c>
    </row>
    <row r="2341" spans="1:2" x14ac:dyDescent="0.2">
      <c r="A2341" t="s">
        <v>2634</v>
      </c>
      <c r="B2341">
        <v>0.10455661999999999</v>
      </c>
    </row>
    <row r="2342" spans="1:2" x14ac:dyDescent="0.2">
      <c r="A2342" t="s">
        <v>2635</v>
      </c>
      <c r="B2342">
        <v>0.22159364000000001</v>
      </c>
    </row>
    <row r="2343" spans="1:2" x14ac:dyDescent="0.2">
      <c r="A2343" t="s">
        <v>2636</v>
      </c>
      <c r="B2343">
        <v>8.7603517000000006E-2</v>
      </c>
    </row>
    <row r="2344" spans="1:2" x14ac:dyDescent="0.2">
      <c r="A2344" t="s">
        <v>2637</v>
      </c>
      <c r="B2344">
        <v>0.16676780000000002</v>
      </c>
    </row>
    <row r="2345" spans="1:2" x14ac:dyDescent="0.2">
      <c r="A2345" t="s">
        <v>2640</v>
      </c>
      <c r="B2345">
        <v>0.33763687999999997</v>
      </c>
    </row>
    <row r="2346" spans="1:2" x14ac:dyDescent="0.2">
      <c r="A2346" t="s">
        <v>2638</v>
      </c>
      <c r="B2346">
        <v>0.26048025999999996</v>
      </c>
    </row>
    <row r="2347" spans="1:2" x14ac:dyDescent="0.2">
      <c r="A2347" t="s">
        <v>2639</v>
      </c>
      <c r="B2347">
        <v>0.26048025999999996</v>
      </c>
    </row>
    <row r="2348" spans="1:2" x14ac:dyDescent="0.2">
      <c r="A2348" t="s">
        <v>2641</v>
      </c>
      <c r="B2348">
        <v>0.52618160999999997</v>
      </c>
    </row>
    <row r="2349" spans="1:2" x14ac:dyDescent="0.2">
      <c r="A2349" t="s">
        <v>2642</v>
      </c>
      <c r="B2349">
        <v>0.36392443000000002</v>
      </c>
    </row>
    <row r="2350" spans="1:2" x14ac:dyDescent="0.2">
      <c r="A2350" t="s">
        <v>2643</v>
      </c>
      <c r="B2350">
        <v>0.40099429999999997</v>
      </c>
    </row>
    <row r="2351" spans="1:2" x14ac:dyDescent="0.2">
      <c r="A2351" t="s">
        <v>2644</v>
      </c>
      <c r="B2351">
        <v>0.49436366000000004</v>
      </c>
    </row>
    <row r="2352" spans="1:2" x14ac:dyDescent="0.2">
      <c r="A2352" t="s">
        <v>2645</v>
      </c>
      <c r="B2352">
        <v>0.43639596999999997</v>
      </c>
    </row>
    <row r="2353" spans="1:2" x14ac:dyDescent="0.2">
      <c r="A2353" t="s">
        <v>2646</v>
      </c>
      <c r="B2353">
        <v>0.2139778</v>
      </c>
    </row>
    <row r="2354" spans="1:2" x14ac:dyDescent="0.2">
      <c r="A2354" t="s">
        <v>2647</v>
      </c>
      <c r="B2354">
        <v>0.29812884000000001</v>
      </c>
    </row>
    <row r="2355" spans="1:2" x14ac:dyDescent="0.2">
      <c r="A2355" t="s">
        <v>2648</v>
      </c>
      <c r="B2355">
        <v>0.38812873999999997</v>
      </c>
    </row>
    <row r="2356" spans="1:2" x14ac:dyDescent="0.2">
      <c r="A2356" t="s">
        <v>2649</v>
      </c>
      <c r="B2356">
        <v>0.38812873999999997</v>
      </c>
    </row>
    <row r="2357" spans="1:2" x14ac:dyDescent="0.2">
      <c r="A2357" t="s">
        <v>2650</v>
      </c>
      <c r="B2357">
        <v>0.26048025999999996</v>
      </c>
    </row>
    <row r="2358" spans="1:2" x14ac:dyDescent="0.2">
      <c r="A2358" t="s">
        <v>2651</v>
      </c>
      <c r="B2358">
        <v>0.56878501000000004</v>
      </c>
    </row>
    <row r="2359" spans="1:2" x14ac:dyDescent="0.2">
      <c r="A2359" t="s">
        <v>2652</v>
      </c>
      <c r="B2359">
        <v>0.36205989999999999</v>
      </c>
    </row>
    <row r="2360" spans="1:2" x14ac:dyDescent="0.2">
      <c r="A2360" t="s">
        <v>2653</v>
      </c>
      <c r="B2360">
        <v>0.49436366000000004</v>
      </c>
    </row>
    <row r="2361" spans="1:2" x14ac:dyDescent="0.2">
      <c r="A2361" t="s">
        <v>2654</v>
      </c>
      <c r="B2361">
        <v>0.36205989999999999</v>
      </c>
    </row>
    <row r="2362" spans="1:2" x14ac:dyDescent="0.2">
      <c r="A2362" t="s">
        <v>2655</v>
      </c>
      <c r="B2362">
        <v>0.56138520999999997</v>
      </c>
    </row>
    <row r="2363" spans="1:2" x14ac:dyDescent="0.2">
      <c r="A2363" t="s">
        <v>2656</v>
      </c>
      <c r="B2363">
        <v>0.19970742999999999</v>
      </c>
    </row>
    <row r="2364" spans="1:2" x14ac:dyDescent="0.2">
      <c r="A2364" t="s">
        <v>2657</v>
      </c>
      <c r="B2364">
        <v>0.34885039000000001</v>
      </c>
    </row>
    <row r="2365" spans="1:2" x14ac:dyDescent="0.2">
      <c r="A2365" t="s">
        <v>2658</v>
      </c>
      <c r="B2365">
        <v>0.23565724999999998</v>
      </c>
    </row>
    <row r="2366" spans="1:2" x14ac:dyDescent="0.2">
      <c r="A2366" t="s">
        <v>2659</v>
      </c>
      <c r="B2366">
        <v>0.31027487999999998</v>
      </c>
    </row>
    <row r="2367" spans="1:2" x14ac:dyDescent="0.2">
      <c r="A2367" t="s">
        <v>2660</v>
      </c>
      <c r="B2367">
        <v>0.18856255</v>
      </c>
    </row>
    <row r="2368" spans="1:2" x14ac:dyDescent="0.2">
      <c r="A2368" t="s">
        <v>2661</v>
      </c>
      <c r="B2368">
        <v>0.19263688000000001</v>
      </c>
    </row>
    <row r="2369" spans="1:2" x14ac:dyDescent="0.2">
      <c r="A2369" t="s">
        <v>2662</v>
      </c>
      <c r="B2369">
        <v>0.19263688000000001</v>
      </c>
    </row>
    <row r="2370" spans="1:2" x14ac:dyDescent="0.2">
      <c r="A2370" t="s">
        <v>2663</v>
      </c>
      <c r="B2370">
        <v>0.13106838000000001</v>
      </c>
    </row>
    <row r="2371" spans="1:2" x14ac:dyDescent="0.2">
      <c r="A2371" t="s">
        <v>2664</v>
      </c>
      <c r="B2371">
        <v>0.98403118999999994</v>
      </c>
    </row>
    <row r="2372" spans="1:2" x14ac:dyDescent="0.2">
      <c r="A2372" t="s">
        <v>2665</v>
      </c>
      <c r="B2372">
        <v>1.3379843</v>
      </c>
    </row>
    <row r="2373" spans="1:2" x14ac:dyDescent="0.2">
      <c r="A2373" t="s">
        <v>2666</v>
      </c>
      <c r="B2373">
        <v>0.83267583999999994</v>
      </c>
    </row>
    <row r="2374" spans="1:2" x14ac:dyDescent="0.2">
      <c r="A2374" t="s">
        <v>2667</v>
      </c>
      <c r="B2374">
        <v>1.3379843</v>
      </c>
    </row>
    <row r="2375" spans="1:2" x14ac:dyDescent="0.2">
      <c r="A2375" t="s">
        <v>2668</v>
      </c>
      <c r="B2375">
        <v>0.19263906</v>
      </c>
    </row>
    <row r="2376" spans="1:2" x14ac:dyDescent="0.2">
      <c r="A2376" t="s">
        <v>2669</v>
      </c>
      <c r="B2376">
        <v>8.8158662999999998E-2</v>
      </c>
    </row>
    <row r="2377" spans="1:2" x14ac:dyDescent="0.2">
      <c r="A2377" t="s">
        <v>2670</v>
      </c>
      <c r="B2377">
        <v>1.2977799E-2</v>
      </c>
    </row>
    <row r="2378" spans="1:2" x14ac:dyDescent="0.2">
      <c r="A2378" t="s">
        <v>2671</v>
      </c>
      <c r="B2378">
        <v>1.2977799E-2</v>
      </c>
    </row>
    <row r="2379" spans="1:2" x14ac:dyDescent="0.2">
      <c r="A2379" t="s">
        <v>2672</v>
      </c>
      <c r="B2379">
        <v>1.2977799E-2</v>
      </c>
    </row>
    <row r="2380" spans="1:2" x14ac:dyDescent="0.2">
      <c r="A2380" t="s">
        <v>2673</v>
      </c>
      <c r="B2380">
        <v>1.2977799E-2</v>
      </c>
    </row>
    <row r="2381" spans="1:2" x14ac:dyDescent="0.2">
      <c r="A2381" t="s">
        <v>2674</v>
      </c>
      <c r="B2381">
        <v>0.85878012000000004</v>
      </c>
    </row>
    <row r="2382" spans="1:2" x14ac:dyDescent="0.2">
      <c r="A2382" t="s">
        <v>2675</v>
      </c>
      <c r="B2382">
        <v>0.68305647000000003</v>
      </c>
    </row>
    <row r="2383" spans="1:2" x14ac:dyDescent="0.2">
      <c r="A2383" t="s">
        <v>2676</v>
      </c>
      <c r="B2383">
        <v>0.72489468000000001</v>
      </c>
    </row>
    <row r="2384" spans="1:2" x14ac:dyDescent="0.2">
      <c r="A2384" t="s">
        <v>2677</v>
      </c>
      <c r="B2384">
        <v>1.6378526</v>
      </c>
    </row>
    <row r="2385" spans="1:2" x14ac:dyDescent="0.2">
      <c r="A2385" t="s">
        <v>2678</v>
      </c>
      <c r="B2385">
        <v>1.4905887</v>
      </c>
    </row>
    <row r="2386" spans="1:2" x14ac:dyDescent="0.2">
      <c r="A2386" t="s">
        <v>2679</v>
      </c>
      <c r="B2386">
        <v>1.8516895</v>
      </c>
    </row>
    <row r="2387" spans="1:2" x14ac:dyDescent="0.2">
      <c r="A2387" t="s">
        <v>2680</v>
      </c>
      <c r="B2387">
        <v>0.72084417000000001</v>
      </c>
    </row>
    <row r="2388" spans="1:2" x14ac:dyDescent="0.2">
      <c r="A2388" t="s">
        <v>2681</v>
      </c>
      <c r="B2388">
        <v>0.85876976000000005</v>
      </c>
    </row>
    <row r="2389" spans="1:2" x14ac:dyDescent="0.2">
      <c r="A2389" t="s">
        <v>2682</v>
      </c>
      <c r="B2389">
        <v>2.0730240000000002</v>
      </c>
    </row>
    <row r="2390" spans="1:2" x14ac:dyDescent="0.2">
      <c r="A2390" t="s">
        <v>2683</v>
      </c>
      <c r="B2390">
        <v>0.72489468000000001</v>
      </c>
    </row>
    <row r="2391" spans="1:2" x14ac:dyDescent="0.2">
      <c r="A2391" t="s">
        <v>2684</v>
      </c>
      <c r="B2391">
        <v>0.91385041999999994</v>
      </c>
    </row>
    <row r="2392" spans="1:2" x14ac:dyDescent="0.2">
      <c r="A2392" t="s">
        <v>2685</v>
      </c>
      <c r="B2392">
        <v>0.13208130999999998</v>
      </c>
    </row>
    <row r="2393" spans="1:2" x14ac:dyDescent="0.2">
      <c r="A2393" t="s">
        <v>2686</v>
      </c>
      <c r="B2393">
        <v>0.39831560999999999</v>
      </c>
    </row>
    <row r="2394" spans="1:2" x14ac:dyDescent="0.2">
      <c r="A2394" t="s">
        <v>2687</v>
      </c>
      <c r="B2394">
        <v>0.46627528000000001</v>
      </c>
    </row>
    <row r="2395" spans="1:2" x14ac:dyDescent="0.2">
      <c r="A2395" t="s">
        <v>2688</v>
      </c>
      <c r="B2395">
        <v>1.6563174000000001</v>
      </c>
    </row>
    <row r="2396" spans="1:2" x14ac:dyDescent="0.2">
      <c r="A2396" t="s">
        <v>2689</v>
      </c>
      <c r="B2396">
        <v>1.2977799E-2</v>
      </c>
    </row>
    <row r="2397" spans="1:2" x14ac:dyDescent="0.2">
      <c r="A2397" t="s">
        <v>2690</v>
      </c>
      <c r="B2397">
        <v>0.20163304999999998</v>
      </c>
    </row>
    <row r="2398" spans="1:2" x14ac:dyDescent="0.2">
      <c r="A2398" t="s">
        <v>2999</v>
      </c>
      <c r="B2398">
        <v>0.16132879</v>
      </c>
    </row>
    <row r="2399" spans="1:2" x14ac:dyDescent="0.2">
      <c r="A2399" t="s">
        <v>2691</v>
      </c>
      <c r="B2399">
        <v>8.9274392000000008E-2</v>
      </c>
    </row>
    <row r="2400" spans="1:2" x14ac:dyDescent="0.2">
      <c r="A2400" t="s">
        <v>2692</v>
      </c>
      <c r="B2400">
        <v>0.15761443</v>
      </c>
    </row>
    <row r="2401" spans="1:2" x14ac:dyDescent="0.2">
      <c r="A2401" t="s">
        <v>2693</v>
      </c>
      <c r="B2401">
        <v>6.7573553999999994E-2</v>
      </c>
    </row>
    <row r="2402" spans="1:2" x14ac:dyDescent="0.2">
      <c r="A2402" t="s">
        <v>2694</v>
      </c>
      <c r="B2402">
        <v>6.7573553999999994E-2</v>
      </c>
    </row>
    <row r="2403" spans="1:2" x14ac:dyDescent="0.2">
      <c r="A2403" t="s">
        <v>2695</v>
      </c>
      <c r="B2403">
        <v>0.60113324000000001</v>
      </c>
    </row>
    <row r="2404" spans="1:2" x14ac:dyDescent="0.2">
      <c r="A2404" t="s">
        <v>2696</v>
      </c>
      <c r="B2404">
        <v>0.18871579999999999</v>
      </c>
    </row>
    <row r="2405" spans="1:2" x14ac:dyDescent="0.2">
      <c r="A2405" t="s">
        <v>2697</v>
      </c>
      <c r="B2405">
        <v>9.2358338999999998E-2</v>
      </c>
    </row>
    <row r="2406" spans="1:2" x14ac:dyDescent="0.2">
      <c r="A2406" t="s">
        <v>2698</v>
      </c>
      <c r="B2406">
        <v>0.38095069000000004</v>
      </c>
    </row>
    <row r="2407" spans="1:2" x14ac:dyDescent="0.2">
      <c r="A2407" t="s">
        <v>2699</v>
      </c>
      <c r="B2407">
        <v>0.10335777</v>
      </c>
    </row>
    <row r="2408" spans="1:2" x14ac:dyDescent="0.2">
      <c r="A2408" t="s">
        <v>2700</v>
      </c>
      <c r="B2408">
        <v>9.2358338999999998E-2</v>
      </c>
    </row>
    <row r="2409" spans="1:2" x14ac:dyDescent="0.2">
      <c r="A2409" t="s">
        <v>2701</v>
      </c>
      <c r="B2409">
        <v>0.5927105800000001</v>
      </c>
    </row>
    <row r="2410" spans="1:2" x14ac:dyDescent="0.2">
      <c r="A2410" t="s">
        <v>2702</v>
      </c>
      <c r="B2410">
        <v>0.17111862999999999</v>
      </c>
    </row>
    <row r="2411" spans="1:2" x14ac:dyDescent="0.2">
      <c r="A2411" t="s">
        <v>2703</v>
      </c>
      <c r="B2411">
        <v>0.14884060000000002</v>
      </c>
    </row>
    <row r="2412" spans="1:2" x14ac:dyDescent="0.2">
      <c r="A2412" t="s">
        <v>2704</v>
      </c>
      <c r="B2412">
        <v>0.16841924</v>
      </c>
    </row>
    <row r="2413" spans="1:2" x14ac:dyDescent="0.2">
      <c r="A2413" t="s">
        <v>2705</v>
      </c>
      <c r="B2413">
        <v>0.13147132</v>
      </c>
    </row>
    <row r="2414" spans="1:2" x14ac:dyDescent="0.2">
      <c r="A2414" t="s">
        <v>2706</v>
      </c>
      <c r="B2414">
        <v>0.10335777</v>
      </c>
    </row>
    <row r="2415" spans="1:2" x14ac:dyDescent="0.2">
      <c r="A2415" t="s">
        <v>2707</v>
      </c>
      <c r="B2415">
        <v>1.7942259</v>
      </c>
    </row>
    <row r="2416" spans="1:2" x14ac:dyDescent="0.2">
      <c r="A2416" t="s">
        <v>2708</v>
      </c>
      <c r="B2416">
        <v>1.7942259</v>
      </c>
    </row>
    <row r="2417" spans="1:2" x14ac:dyDescent="0.2">
      <c r="A2417" t="s">
        <v>2709</v>
      </c>
      <c r="B2417">
        <v>0.54734811000000005</v>
      </c>
    </row>
    <row r="2418" spans="1:2" x14ac:dyDescent="0.2">
      <c r="A2418" t="s">
        <v>2710</v>
      </c>
      <c r="B2418">
        <v>0.54038779000000003</v>
      </c>
    </row>
    <row r="2419" spans="1:2" x14ac:dyDescent="0.2">
      <c r="A2419" t="s">
        <v>2711</v>
      </c>
      <c r="B2419">
        <v>0.54413332000000003</v>
      </c>
    </row>
    <row r="2420" spans="1:2" x14ac:dyDescent="0.2">
      <c r="A2420" t="s">
        <v>2712</v>
      </c>
      <c r="B2420">
        <v>0.54038779000000003</v>
      </c>
    </row>
    <row r="2421" spans="1:2" x14ac:dyDescent="0.2">
      <c r="A2421" t="s">
        <v>2713</v>
      </c>
      <c r="B2421">
        <v>9.5238345000000002E-2</v>
      </c>
    </row>
    <row r="2422" spans="1:2" x14ac:dyDescent="0.2">
      <c r="A2422" t="s">
        <v>2714</v>
      </c>
      <c r="B2422">
        <v>9.5238345000000002E-2</v>
      </c>
    </row>
    <row r="2423" spans="1:2" x14ac:dyDescent="0.2">
      <c r="A2423" t="s">
        <v>2715</v>
      </c>
      <c r="B2423">
        <v>9.5238345000000002E-2</v>
      </c>
    </row>
    <row r="2424" spans="1:2" x14ac:dyDescent="0.2">
      <c r="A2424" t="s">
        <v>2716</v>
      </c>
      <c r="B2424">
        <v>6.3545116999999998E-2</v>
      </c>
    </row>
    <row r="2425" spans="1:2" x14ac:dyDescent="0.2">
      <c r="A2425" t="s">
        <v>2717</v>
      </c>
      <c r="B2425">
        <v>0.12907826</v>
      </c>
    </row>
    <row r="2426" spans="1:2" x14ac:dyDescent="0.2">
      <c r="A2426" t="s">
        <v>2718</v>
      </c>
      <c r="B2426">
        <v>0.30951166999999996</v>
      </c>
    </row>
    <row r="2427" spans="1:2" x14ac:dyDescent="0.2">
      <c r="A2427" t="s">
        <v>2719</v>
      </c>
      <c r="B2427">
        <v>0.16374932</v>
      </c>
    </row>
    <row r="2428" spans="1:2" x14ac:dyDescent="0.2">
      <c r="A2428" t="s">
        <v>2720</v>
      </c>
      <c r="B2428">
        <v>0.16374932</v>
      </c>
    </row>
    <row r="2429" spans="1:2" x14ac:dyDescent="0.2">
      <c r="A2429" t="s">
        <v>2721</v>
      </c>
      <c r="B2429">
        <v>0.41832828</v>
      </c>
    </row>
    <row r="2430" spans="1:2" x14ac:dyDescent="0.2">
      <c r="A2430" t="s">
        <v>2722</v>
      </c>
      <c r="B2430">
        <v>0.41832828</v>
      </c>
    </row>
    <row r="2431" spans="1:2" x14ac:dyDescent="0.2">
      <c r="A2431" t="s">
        <v>2723</v>
      </c>
      <c r="B2431">
        <v>1.5149386</v>
      </c>
    </row>
    <row r="2432" spans="1:2" x14ac:dyDescent="0.2">
      <c r="A2432" t="s">
        <v>2724</v>
      </c>
      <c r="B2432">
        <v>2.270651</v>
      </c>
    </row>
    <row r="2433" spans="1:2" x14ac:dyDescent="0.2">
      <c r="A2433" t="s">
        <v>2725</v>
      </c>
      <c r="B2433">
        <v>2.270651</v>
      </c>
    </row>
    <row r="2434" spans="1:2" x14ac:dyDescent="0.2">
      <c r="A2434" t="s">
        <v>2726</v>
      </c>
      <c r="B2434">
        <v>2.0245892999999997</v>
      </c>
    </row>
    <row r="2435" spans="1:2" x14ac:dyDescent="0.2">
      <c r="A2435" t="s">
        <v>2727</v>
      </c>
      <c r="B2435">
        <v>2.6715214999999999</v>
      </c>
    </row>
    <row r="2436" spans="1:2" x14ac:dyDescent="0.2">
      <c r="A2436" t="s">
        <v>2728</v>
      </c>
      <c r="B2436">
        <v>1.3837840000000001</v>
      </c>
    </row>
    <row r="2437" spans="1:2" x14ac:dyDescent="0.2">
      <c r="A2437" t="s">
        <v>2729</v>
      </c>
      <c r="B2437">
        <v>1.7183925</v>
      </c>
    </row>
    <row r="2438" spans="1:2" x14ac:dyDescent="0.2">
      <c r="A2438" t="s">
        <v>2730</v>
      </c>
      <c r="B2438">
        <v>1.7183925</v>
      </c>
    </row>
    <row r="2439" spans="1:2" x14ac:dyDescent="0.2">
      <c r="A2439" t="s">
        <v>2732</v>
      </c>
      <c r="B2439">
        <v>1.2632164000000001</v>
      </c>
    </row>
    <row r="2440" spans="1:2" x14ac:dyDescent="0.2">
      <c r="A2440" t="s">
        <v>2733</v>
      </c>
      <c r="B2440">
        <v>1.5595232000000001</v>
      </c>
    </row>
    <row r="2441" spans="1:2" x14ac:dyDescent="0.2">
      <c r="A2441" t="s">
        <v>2731</v>
      </c>
      <c r="B2441">
        <v>1.3837840000000001</v>
      </c>
    </row>
    <row r="2442" spans="1:2" x14ac:dyDescent="0.2">
      <c r="A2442" t="s">
        <v>2734</v>
      </c>
      <c r="B2442">
        <v>1.3837840000000001</v>
      </c>
    </row>
    <row r="2443" spans="1:2" x14ac:dyDescent="0.2">
      <c r="A2443" t="s">
        <v>2735</v>
      </c>
      <c r="B2443">
        <v>1.5711724</v>
      </c>
    </row>
    <row r="2444" spans="1:2" x14ac:dyDescent="0.2">
      <c r="A2444" t="s">
        <v>2736</v>
      </c>
      <c r="B2444">
        <v>1.5711724</v>
      </c>
    </row>
    <row r="2445" spans="1:2" x14ac:dyDescent="0.2">
      <c r="A2445" t="s">
        <v>2737</v>
      </c>
      <c r="B2445">
        <v>1.9024818999999999</v>
      </c>
    </row>
    <row r="2446" spans="1:2" x14ac:dyDescent="0.2">
      <c r="A2446" t="s">
        <v>2738</v>
      </c>
      <c r="B2446">
        <v>1.5716205000000001</v>
      </c>
    </row>
    <row r="2447" spans="1:2" x14ac:dyDescent="0.2">
      <c r="A2447" t="s">
        <v>2739</v>
      </c>
      <c r="B2447">
        <v>1.9024818999999999</v>
      </c>
    </row>
    <row r="2448" spans="1:2" x14ac:dyDescent="0.2">
      <c r="A2448" t="s">
        <v>2740</v>
      </c>
      <c r="B2448">
        <v>2.3517527</v>
      </c>
    </row>
    <row r="2449" spans="1:2" x14ac:dyDescent="0.2">
      <c r="A2449" t="s">
        <v>2741</v>
      </c>
      <c r="B2449">
        <v>0.98243216000000011</v>
      </c>
    </row>
    <row r="2450" spans="1:2" x14ac:dyDescent="0.2">
      <c r="A2450" t="s">
        <v>2742</v>
      </c>
      <c r="B2450">
        <v>0.25104273999999999</v>
      </c>
    </row>
    <row r="2451" spans="1:2" x14ac:dyDescent="0.2">
      <c r="A2451" t="s">
        <v>2743</v>
      </c>
      <c r="B2451">
        <v>0.25104273999999999</v>
      </c>
    </row>
    <row r="2452" spans="1:2" x14ac:dyDescent="0.2">
      <c r="A2452" t="s">
        <v>2744</v>
      </c>
      <c r="B2452">
        <v>1.4117200000000001</v>
      </c>
    </row>
    <row r="2453" spans="1:2" x14ac:dyDescent="0.2">
      <c r="A2453" t="s">
        <v>2745</v>
      </c>
      <c r="B2453">
        <v>1.7962716000000001</v>
      </c>
    </row>
    <row r="2454" spans="1:2" x14ac:dyDescent="0.2">
      <c r="A2454" t="s">
        <v>2746</v>
      </c>
      <c r="B2454">
        <v>2.2591895000000002</v>
      </c>
    </row>
    <row r="2455" spans="1:2" x14ac:dyDescent="0.2">
      <c r="A2455" t="s">
        <v>2747</v>
      </c>
      <c r="B2455">
        <v>1.7679378000000001</v>
      </c>
    </row>
    <row r="2456" spans="1:2" x14ac:dyDescent="0.2">
      <c r="A2456" t="s">
        <v>2748</v>
      </c>
      <c r="B2456">
        <v>1.7679378000000001</v>
      </c>
    </row>
    <row r="2457" spans="1:2" x14ac:dyDescent="0.2">
      <c r="A2457" t="s">
        <v>2749</v>
      </c>
      <c r="B2457">
        <v>2.2462714999999998</v>
      </c>
    </row>
    <row r="2458" spans="1:2" x14ac:dyDescent="0.2">
      <c r="A2458" t="s">
        <v>2750</v>
      </c>
      <c r="B2458">
        <v>1.8051117000000001</v>
      </c>
    </row>
    <row r="2459" spans="1:2" x14ac:dyDescent="0.2">
      <c r="A2459" t="s">
        <v>2751</v>
      </c>
      <c r="B2459">
        <v>1.4117200000000001</v>
      </c>
    </row>
    <row r="2460" spans="1:2" x14ac:dyDescent="0.2">
      <c r="A2460" t="s">
        <v>2752</v>
      </c>
      <c r="B2460">
        <v>1.7962716000000001</v>
      </c>
    </row>
    <row r="2461" spans="1:2" x14ac:dyDescent="0.2">
      <c r="A2461" t="s">
        <v>2753</v>
      </c>
      <c r="B2461">
        <v>1.7948205000000002</v>
      </c>
    </row>
    <row r="2462" spans="1:2" x14ac:dyDescent="0.2">
      <c r="A2462" t="s">
        <v>2754</v>
      </c>
      <c r="B2462">
        <v>1.7567698999999999</v>
      </c>
    </row>
    <row r="2463" spans="1:2" x14ac:dyDescent="0.2">
      <c r="A2463" t="s">
        <v>2755</v>
      </c>
      <c r="B2463">
        <v>2.2508458</v>
      </c>
    </row>
    <row r="2464" spans="1:2" x14ac:dyDescent="0.2">
      <c r="A2464" t="s">
        <v>2756</v>
      </c>
      <c r="B2464">
        <v>1.7567698999999999</v>
      </c>
    </row>
    <row r="2465" spans="1:2" x14ac:dyDescent="0.2">
      <c r="A2465" t="s">
        <v>2757</v>
      </c>
      <c r="B2465">
        <v>2.2508458</v>
      </c>
    </row>
    <row r="2466" spans="1:2" x14ac:dyDescent="0.2">
      <c r="A2466" t="s">
        <v>2758</v>
      </c>
      <c r="B2466">
        <v>2.2591895000000002</v>
      </c>
    </row>
    <row r="2467" spans="1:2" x14ac:dyDescent="0.2">
      <c r="A2467" t="s">
        <v>2759</v>
      </c>
      <c r="B2467">
        <v>1.7679378000000001</v>
      </c>
    </row>
    <row r="2468" spans="1:2" x14ac:dyDescent="0.2">
      <c r="A2468" t="s">
        <v>2760</v>
      </c>
      <c r="B2468">
        <v>1.7567698999999999</v>
      </c>
    </row>
    <row r="2469" spans="1:2" x14ac:dyDescent="0.2">
      <c r="A2469" t="s">
        <v>2761</v>
      </c>
      <c r="B2469">
        <v>2.2321582000000002</v>
      </c>
    </row>
    <row r="2470" spans="1:2" x14ac:dyDescent="0.2">
      <c r="A2470" t="s">
        <v>2762</v>
      </c>
      <c r="B2470">
        <v>2.2508458</v>
      </c>
    </row>
    <row r="2471" spans="1:2" x14ac:dyDescent="0.2">
      <c r="A2471" t="s">
        <v>2763</v>
      </c>
      <c r="B2471">
        <v>1.7679378000000001</v>
      </c>
    </row>
    <row r="2472" spans="1:2" x14ac:dyDescent="0.2">
      <c r="A2472" t="s">
        <v>2764</v>
      </c>
      <c r="B2472">
        <v>1.4117200000000001</v>
      </c>
    </row>
    <row r="2473" spans="1:2" x14ac:dyDescent="0.2">
      <c r="A2473" t="s">
        <v>2765</v>
      </c>
      <c r="B2473">
        <v>2.1992501999999998</v>
      </c>
    </row>
    <row r="2474" spans="1:2" x14ac:dyDescent="0.2">
      <c r="A2474" t="s">
        <v>2766</v>
      </c>
      <c r="B2474">
        <v>2.809812</v>
      </c>
    </row>
    <row r="2475" spans="1:2" x14ac:dyDescent="0.2">
      <c r="A2475" t="s">
        <v>2767</v>
      </c>
      <c r="B2475">
        <v>2.1765142000000002</v>
      </c>
    </row>
    <row r="2476" spans="1:2" x14ac:dyDescent="0.2">
      <c r="A2476" t="s">
        <v>2768</v>
      </c>
      <c r="B2476">
        <v>2.1765142000000002</v>
      </c>
    </row>
    <row r="2477" spans="1:2" x14ac:dyDescent="0.2">
      <c r="A2477" t="s">
        <v>2769</v>
      </c>
      <c r="B2477">
        <v>2.2591895000000002</v>
      </c>
    </row>
    <row r="2478" spans="1:2" x14ac:dyDescent="0.2">
      <c r="A2478" t="s">
        <v>2770</v>
      </c>
      <c r="B2478">
        <v>0.36350832</v>
      </c>
    </row>
    <row r="2479" spans="1:2" x14ac:dyDescent="0.2">
      <c r="A2479" t="s">
        <v>2771</v>
      </c>
      <c r="B2479">
        <v>0.41315712999999998</v>
      </c>
    </row>
    <row r="2480" spans="1:2" x14ac:dyDescent="0.2">
      <c r="A2480" t="s">
        <v>2772</v>
      </c>
      <c r="B2480">
        <v>0.18491517000000002</v>
      </c>
    </row>
    <row r="2481" spans="1:2" x14ac:dyDescent="0.2">
      <c r="A2481" t="s">
        <v>2773</v>
      </c>
      <c r="B2481">
        <v>0.18491517000000002</v>
      </c>
    </row>
    <row r="2482" spans="1:2" x14ac:dyDescent="0.2">
      <c r="A2482" t="s">
        <v>3002</v>
      </c>
      <c r="B2482">
        <v>0.18491517000000002</v>
      </c>
    </row>
    <row r="2483" spans="1:2" x14ac:dyDescent="0.2">
      <c r="A2483" t="s">
        <v>2774</v>
      </c>
      <c r="B2483">
        <v>0.17157939</v>
      </c>
    </row>
    <row r="2484" spans="1:2" x14ac:dyDescent="0.2">
      <c r="A2484" t="s">
        <v>3001</v>
      </c>
      <c r="B2484">
        <v>0.17388479000000001</v>
      </c>
    </row>
    <row r="2485" spans="1:2" x14ac:dyDescent="0.2">
      <c r="A2485" t="s">
        <v>3003</v>
      </c>
      <c r="B2485">
        <v>0.19032762</v>
      </c>
    </row>
    <row r="2486" spans="1:2" x14ac:dyDescent="0.2">
      <c r="A2486" t="s">
        <v>2775</v>
      </c>
      <c r="B2486">
        <v>0.18786378999999997</v>
      </c>
    </row>
    <row r="2487" spans="1:2" x14ac:dyDescent="0.2">
      <c r="A2487" t="s">
        <v>2776</v>
      </c>
      <c r="B2487">
        <v>0.18786378999999997</v>
      </c>
    </row>
    <row r="2488" spans="1:2" x14ac:dyDescent="0.2">
      <c r="A2488" t="s">
        <v>2777</v>
      </c>
      <c r="B2488">
        <v>0.12821605</v>
      </c>
    </row>
    <row r="2489" spans="1:2" x14ac:dyDescent="0.2">
      <c r="A2489" t="s">
        <v>2778</v>
      </c>
      <c r="B2489">
        <v>0.81624389000000008</v>
      </c>
    </row>
    <row r="2490" spans="1:2" x14ac:dyDescent="0.2">
      <c r="A2490" t="s">
        <v>2779</v>
      </c>
      <c r="B2490">
        <v>1.0253930999999998</v>
      </c>
    </row>
    <row r="2491" spans="1:2" x14ac:dyDescent="0.2">
      <c r="A2491" t="s">
        <v>2780</v>
      </c>
      <c r="B2491">
        <v>0.11980418000000001</v>
      </c>
    </row>
    <row r="2492" spans="1:2" x14ac:dyDescent="0.2">
      <c r="A2492" t="s">
        <v>2781</v>
      </c>
      <c r="B2492">
        <v>0.86113080000000009</v>
      </c>
    </row>
    <row r="2493" spans="1:2" x14ac:dyDescent="0.2">
      <c r="A2493" t="s">
        <v>2782</v>
      </c>
      <c r="B2493">
        <v>1.2318794000000002</v>
      </c>
    </row>
    <row r="2494" spans="1:2" x14ac:dyDescent="0.2">
      <c r="A2494" t="s">
        <v>2783</v>
      </c>
      <c r="B2494">
        <v>1.2052509</v>
      </c>
    </row>
    <row r="2495" spans="1:2" x14ac:dyDescent="0.2">
      <c r="A2495" t="s">
        <v>2784</v>
      </c>
      <c r="B2495">
        <v>0.11980418000000001</v>
      </c>
    </row>
    <row r="2496" spans="1:2" x14ac:dyDescent="0.2">
      <c r="A2496" t="s">
        <v>3012</v>
      </c>
      <c r="B2496">
        <v>0.27761748000000003</v>
      </c>
    </row>
    <row r="2497" spans="1:2" x14ac:dyDescent="0.2">
      <c r="A2497" t="s">
        <v>2785</v>
      </c>
      <c r="B2497">
        <v>0.99731059999999994</v>
      </c>
    </row>
    <row r="2498" spans="1:2" x14ac:dyDescent="0.2">
      <c r="A2498" t="s">
        <v>2786</v>
      </c>
      <c r="B2498">
        <v>0.29611041000000005</v>
      </c>
    </row>
    <row r="2499" spans="1:2" x14ac:dyDescent="0.2">
      <c r="A2499" t="s">
        <v>2787</v>
      </c>
      <c r="B2499">
        <v>0.22276029</v>
      </c>
    </row>
    <row r="2500" spans="1:2" x14ac:dyDescent="0.2">
      <c r="A2500" t="s">
        <v>2788</v>
      </c>
      <c r="B2500">
        <v>0.25263931000000001</v>
      </c>
    </row>
    <row r="2501" spans="1:2" x14ac:dyDescent="0.2">
      <c r="A2501" t="s">
        <v>2789</v>
      </c>
      <c r="B2501">
        <v>0.24496994999999999</v>
      </c>
    </row>
    <row r="2502" spans="1:2" x14ac:dyDescent="0.2">
      <c r="A2502" t="s">
        <v>2790</v>
      </c>
      <c r="B2502">
        <v>0.1618599</v>
      </c>
    </row>
    <row r="2503" spans="1:2" x14ac:dyDescent="0.2">
      <c r="A2503" t="s">
        <v>2791</v>
      </c>
      <c r="B2503">
        <v>0.1618599</v>
      </c>
    </row>
    <row r="2504" spans="1:2" x14ac:dyDescent="0.2">
      <c r="A2504" t="s">
        <v>2792</v>
      </c>
      <c r="B2504">
        <v>0.16864215000000002</v>
      </c>
    </row>
    <row r="2505" spans="1:2" x14ac:dyDescent="0.2">
      <c r="A2505" t="s">
        <v>2793</v>
      </c>
      <c r="B2505">
        <v>0.25905948000000001</v>
      </c>
    </row>
    <row r="2506" spans="1:2" x14ac:dyDescent="0.2">
      <c r="A2506" t="s">
        <v>2794</v>
      </c>
      <c r="B2506">
        <v>0.25905948000000001</v>
      </c>
    </row>
    <row r="2507" spans="1:2" x14ac:dyDescent="0.2">
      <c r="A2507" t="s">
        <v>2795</v>
      </c>
      <c r="B2507">
        <v>0.39649641999999996</v>
      </c>
    </row>
    <row r="2508" spans="1:2" x14ac:dyDescent="0.2">
      <c r="A2508" t="s">
        <v>2796</v>
      </c>
      <c r="B2508">
        <v>0.25263931000000001</v>
      </c>
    </row>
    <row r="2509" spans="1:2" x14ac:dyDescent="0.2">
      <c r="A2509" t="s">
        <v>2797</v>
      </c>
      <c r="B2509">
        <v>0.25263931000000001</v>
      </c>
    </row>
    <row r="2510" spans="1:2" x14ac:dyDescent="0.2">
      <c r="A2510" t="s">
        <v>2798</v>
      </c>
      <c r="B2510">
        <v>0.25263931000000001</v>
      </c>
    </row>
    <row r="2511" spans="1:2" x14ac:dyDescent="0.2">
      <c r="A2511" t="s">
        <v>2799</v>
      </c>
      <c r="B2511">
        <v>0.25263931000000001</v>
      </c>
    </row>
    <row r="2512" spans="1:2" x14ac:dyDescent="0.2">
      <c r="A2512" t="s">
        <v>2800</v>
      </c>
      <c r="B2512">
        <v>0.25263931000000001</v>
      </c>
    </row>
    <row r="2513" spans="1:2" x14ac:dyDescent="0.2">
      <c r="A2513" t="s">
        <v>2801</v>
      </c>
      <c r="B2513">
        <v>0.22276029</v>
      </c>
    </row>
    <row r="2514" spans="1:2" x14ac:dyDescent="0.2">
      <c r="A2514" t="s">
        <v>2802</v>
      </c>
      <c r="B2514">
        <v>0.22276029</v>
      </c>
    </row>
    <row r="2515" spans="1:2" x14ac:dyDescent="0.2">
      <c r="A2515" t="s">
        <v>2803</v>
      </c>
      <c r="B2515">
        <v>0.22626874</v>
      </c>
    </row>
    <row r="2516" spans="1:2" x14ac:dyDescent="0.2">
      <c r="A2516" t="s">
        <v>2804</v>
      </c>
      <c r="B2516">
        <v>0.16489888</v>
      </c>
    </row>
  </sheetData>
  <autoFilter ref="A1:B2516" xr:uid="{40F3351D-2FA8-FA49-8188-7255159EBA69}"/>
  <sortState xmlns:xlrd2="http://schemas.microsoft.com/office/spreadsheetml/2017/richdata2" ref="A2:E2536">
    <sortCondition ref="A2:A25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4FBF-62D5-EA4D-81D7-913633C8551A}">
  <sheetPr>
    <tabColor theme="9" tint="0.79998168889431442"/>
  </sheetPr>
  <dimension ref="A1:B14"/>
  <sheetViews>
    <sheetView zoomScale="160" zoomScaleNormal="160" workbookViewId="0">
      <selection activeCell="A20" sqref="A20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3</v>
      </c>
      <c r="B1" s="2" t="s">
        <v>35</v>
      </c>
    </row>
    <row r="2" spans="1:2" x14ac:dyDescent="0.2">
      <c r="A2" t="s">
        <v>36</v>
      </c>
      <c r="B2">
        <v>20</v>
      </c>
    </row>
    <row r="3" spans="1:2" x14ac:dyDescent="0.2">
      <c r="A3" t="s">
        <v>37</v>
      </c>
      <c r="B3">
        <v>20</v>
      </c>
    </row>
    <row r="4" spans="1:2" x14ac:dyDescent="0.2">
      <c r="A4" t="s">
        <v>38</v>
      </c>
      <c r="B4">
        <v>20</v>
      </c>
    </row>
    <row r="5" spans="1:2" x14ac:dyDescent="0.2">
      <c r="A5" t="s">
        <v>39</v>
      </c>
      <c r="B5">
        <v>15</v>
      </c>
    </row>
    <row r="6" spans="1:2" x14ac:dyDescent="0.2">
      <c r="A6" t="s">
        <v>40</v>
      </c>
      <c r="B6">
        <v>10</v>
      </c>
    </row>
    <row r="7" spans="1:2" x14ac:dyDescent="0.2">
      <c r="A7" t="s">
        <v>41</v>
      </c>
      <c r="B7">
        <v>10</v>
      </c>
    </row>
    <row r="8" spans="1:2" x14ac:dyDescent="0.2">
      <c r="A8" t="s">
        <v>42</v>
      </c>
      <c r="B8">
        <v>10</v>
      </c>
    </row>
    <row r="9" spans="1:2" x14ac:dyDescent="0.2">
      <c r="A9" t="s">
        <v>43</v>
      </c>
      <c r="B9">
        <v>10</v>
      </c>
    </row>
    <row r="10" spans="1:2" x14ac:dyDescent="0.2">
      <c r="A10" t="s">
        <v>44</v>
      </c>
      <c r="B10">
        <v>10</v>
      </c>
    </row>
    <row r="11" spans="1:2" x14ac:dyDescent="0.2">
      <c r="A11" t="s">
        <v>45</v>
      </c>
      <c r="B11">
        <v>10</v>
      </c>
    </row>
    <row r="12" spans="1:2" x14ac:dyDescent="0.2">
      <c r="A12" t="s">
        <v>46</v>
      </c>
      <c r="B12">
        <v>10</v>
      </c>
    </row>
    <row r="13" spans="1:2" x14ac:dyDescent="0.2">
      <c r="A13" t="s">
        <v>47</v>
      </c>
      <c r="B13">
        <v>10</v>
      </c>
    </row>
    <row r="14" spans="1:2" x14ac:dyDescent="0.2">
      <c r="A14" t="s">
        <v>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0B01-992B-314E-B843-B3EFA65BF9E4}">
  <sheetPr>
    <tabColor theme="5" tint="0.79998168889431442"/>
  </sheetPr>
  <dimension ref="A1:C268"/>
  <sheetViews>
    <sheetView zoomScale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3.33203125" customWidth="1"/>
    <col min="2" max="2" width="28.5" customWidth="1"/>
    <col min="3" max="3" width="32.6640625" customWidth="1"/>
  </cols>
  <sheetData>
    <row r="1" spans="1:3" ht="34" x14ac:dyDescent="0.2">
      <c r="A1" t="s">
        <v>295</v>
      </c>
      <c r="B1" s="12" t="s">
        <v>298</v>
      </c>
      <c r="C1" s="12" t="s">
        <v>297</v>
      </c>
    </row>
    <row r="2" spans="1:3" x14ac:dyDescent="0.2">
      <c r="A2" t="s">
        <v>203</v>
      </c>
      <c r="B2" s="12">
        <v>0</v>
      </c>
      <c r="C2" s="12">
        <v>0</v>
      </c>
    </row>
    <row r="3" spans="1:3" x14ac:dyDescent="0.2">
      <c r="A3" t="s">
        <v>48</v>
      </c>
      <c r="B3">
        <v>0</v>
      </c>
      <c r="C3">
        <v>0</v>
      </c>
    </row>
    <row r="4" spans="1:3" x14ac:dyDescent="0.2">
      <c r="A4" t="s">
        <v>49</v>
      </c>
      <c r="B4">
        <v>0</v>
      </c>
      <c r="C4">
        <v>0</v>
      </c>
    </row>
    <row r="5" spans="1:3" x14ac:dyDescent="0.2">
      <c r="A5" t="s">
        <v>50</v>
      </c>
      <c r="B5">
        <v>46</v>
      </c>
      <c r="C5">
        <v>7</v>
      </c>
    </row>
    <row r="6" spans="1:3" x14ac:dyDescent="0.2">
      <c r="A6" t="s">
        <v>51</v>
      </c>
      <c r="B6">
        <v>31</v>
      </c>
      <c r="C6">
        <v>0</v>
      </c>
    </row>
    <row r="7" spans="1:3" x14ac:dyDescent="0.2">
      <c r="A7" t="s">
        <v>52</v>
      </c>
      <c r="B7">
        <v>63</v>
      </c>
      <c r="C7">
        <v>85</v>
      </c>
    </row>
    <row r="8" spans="1:3" x14ac:dyDescent="0.2">
      <c r="A8" t="s">
        <v>53</v>
      </c>
      <c r="B8">
        <v>59</v>
      </c>
      <c r="C8">
        <v>50</v>
      </c>
    </row>
    <row r="9" spans="1:3" x14ac:dyDescent="0.2">
      <c r="A9" t="s">
        <v>54</v>
      </c>
      <c r="B9">
        <v>0</v>
      </c>
      <c r="C9">
        <v>0</v>
      </c>
    </row>
    <row r="10" spans="1:3" x14ac:dyDescent="0.2">
      <c r="A10" t="s">
        <v>55</v>
      </c>
      <c r="B10">
        <v>47</v>
      </c>
      <c r="C10">
        <v>50</v>
      </c>
    </row>
    <row r="11" spans="1:3" x14ac:dyDescent="0.2">
      <c r="A11" t="s">
        <v>56</v>
      </c>
      <c r="B11">
        <v>0</v>
      </c>
      <c r="C11">
        <v>50</v>
      </c>
    </row>
    <row r="12" spans="1:3" x14ac:dyDescent="0.2">
      <c r="A12" t="s">
        <v>57</v>
      </c>
      <c r="B12">
        <v>53</v>
      </c>
      <c r="C12">
        <v>5</v>
      </c>
    </row>
    <row r="13" spans="1:3" x14ac:dyDescent="0.2">
      <c r="A13" t="s">
        <v>58</v>
      </c>
      <c r="B13">
        <v>52</v>
      </c>
      <c r="C13">
        <v>50</v>
      </c>
    </row>
    <row r="14" spans="1:3" x14ac:dyDescent="0.2">
      <c r="A14" t="s">
        <v>59</v>
      </c>
      <c r="B14">
        <v>0</v>
      </c>
      <c r="C14">
        <v>0</v>
      </c>
    </row>
    <row r="15" spans="1:3" x14ac:dyDescent="0.2">
      <c r="A15" t="s">
        <v>60</v>
      </c>
      <c r="B15">
        <v>0</v>
      </c>
      <c r="C15">
        <v>16</v>
      </c>
    </row>
    <row r="16" spans="1:3" x14ac:dyDescent="0.2">
      <c r="A16" t="s">
        <v>61</v>
      </c>
      <c r="B16">
        <v>21</v>
      </c>
      <c r="C16">
        <v>16</v>
      </c>
    </row>
    <row r="17" spans="1:3" x14ac:dyDescent="0.2">
      <c r="A17" t="s">
        <v>62</v>
      </c>
      <c r="B17">
        <v>53</v>
      </c>
      <c r="C17">
        <v>50</v>
      </c>
    </row>
    <row r="18" spans="1:3" x14ac:dyDescent="0.2">
      <c r="A18" t="s">
        <v>63</v>
      </c>
      <c r="B18">
        <v>0</v>
      </c>
      <c r="C18">
        <v>79</v>
      </c>
    </row>
    <row r="19" spans="1:3" x14ac:dyDescent="0.2">
      <c r="A19" t="s">
        <v>64</v>
      </c>
      <c r="B19">
        <v>65</v>
      </c>
      <c r="C19">
        <v>92</v>
      </c>
    </row>
    <row r="20" spans="1:3" x14ac:dyDescent="0.2">
      <c r="A20" t="s">
        <v>65</v>
      </c>
      <c r="B20">
        <v>18</v>
      </c>
      <c r="C20">
        <v>0</v>
      </c>
    </row>
    <row r="21" spans="1:3" x14ac:dyDescent="0.2">
      <c r="A21" t="s">
        <v>66</v>
      </c>
      <c r="B21">
        <v>54</v>
      </c>
      <c r="C21">
        <v>0</v>
      </c>
    </row>
    <row r="22" spans="1:3" x14ac:dyDescent="0.2">
      <c r="A22" t="s">
        <v>67</v>
      </c>
      <c r="B22">
        <v>29</v>
      </c>
      <c r="C22">
        <v>12</v>
      </c>
    </row>
    <row r="23" spans="1:3" x14ac:dyDescent="0.2">
      <c r="A23" t="s">
        <v>68</v>
      </c>
      <c r="B23">
        <v>61</v>
      </c>
      <c r="C23">
        <v>50</v>
      </c>
    </row>
    <row r="24" spans="1:3" x14ac:dyDescent="0.2">
      <c r="A24" t="s">
        <v>69</v>
      </c>
      <c r="B24">
        <v>13</v>
      </c>
      <c r="C24">
        <v>0</v>
      </c>
    </row>
    <row r="25" spans="1:3" x14ac:dyDescent="0.2">
      <c r="A25" t="s">
        <v>70</v>
      </c>
      <c r="B25">
        <v>57</v>
      </c>
      <c r="C25">
        <v>0</v>
      </c>
    </row>
    <row r="26" spans="1:3" x14ac:dyDescent="0.2">
      <c r="A26" t="s">
        <v>71</v>
      </c>
      <c r="B26">
        <v>85</v>
      </c>
      <c r="C26">
        <v>74</v>
      </c>
    </row>
    <row r="27" spans="1:3" x14ac:dyDescent="0.2">
      <c r="A27" t="s">
        <v>72</v>
      </c>
      <c r="B27">
        <v>44</v>
      </c>
      <c r="C27">
        <v>0</v>
      </c>
    </row>
    <row r="28" spans="1:3" x14ac:dyDescent="0.2">
      <c r="A28" t="s">
        <v>73</v>
      </c>
      <c r="B28">
        <v>30</v>
      </c>
      <c r="C28">
        <v>0</v>
      </c>
    </row>
    <row r="29" spans="1:3" x14ac:dyDescent="0.2">
      <c r="A29" t="s">
        <v>74</v>
      </c>
      <c r="B29">
        <v>0</v>
      </c>
      <c r="C29">
        <v>50</v>
      </c>
    </row>
    <row r="30" spans="1:3" x14ac:dyDescent="0.2">
      <c r="A30" t="s">
        <v>75</v>
      </c>
      <c r="B30">
        <v>0</v>
      </c>
      <c r="C30">
        <v>0</v>
      </c>
    </row>
    <row r="31" spans="1:3" x14ac:dyDescent="0.2">
      <c r="A31" t="s">
        <v>76</v>
      </c>
      <c r="B31">
        <v>37</v>
      </c>
      <c r="C31">
        <v>18</v>
      </c>
    </row>
    <row r="32" spans="1:3" x14ac:dyDescent="0.2">
      <c r="A32" t="s">
        <v>77</v>
      </c>
      <c r="B32">
        <v>0</v>
      </c>
      <c r="C32">
        <v>0</v>
      </c>
    </row>
    <row r="33" spans="1:3" x14ac:dyDescent="0.2">
      <c r="A33" t="s">
        <v>78</v>
      </c>
      <c r="B33">
        <v>43</v>
      </c>
      <c r="C33">
        <v>0</v>
      </c>
    </row>
    <row r="34" spans="1:3" x14ac:dyDescent="0.2">
      <c r="A34" t="s">
        <v>79</v>
      </c>
      <c r="B34">
        <v>0</v>
      </c>
      <c r="C34">
        <v>0</v>
      </c>
    </row>
    <row r="35" spans="1:3" x14ac:dyDescent="0.2">
      <c r="A35" t="s">
        <v>80</v>
      </c>
      <c r="B35">
        <v>0</v>
      </c>
      <c r="C35">
        <v>13</v>
      </c>
    </row>
    <row r="36" spans="1:3" x14ac:dyDescent="0.2">
      <c r="A36" t="s">
        <v>81</v>
      </c>
      <c r="B36">
        <v>0</v>
      </c>
      <c r="C36">
        <v>50</v>
      </c>
    </row>
    <row r="37" spans="1:3" x14ac:dyDescent="0.2">
      <c r="A37" t="s">
        <v>82</v>
      </c>
      <c r="B37">
        <v>15</v>
      </c>
      <c r="C37">
        <v>29</v>
      </c>
    </row>
    <row r="38" spans="1:3" x14ac:dyDescent="0.2">
      <c r="A38" t="s">
        <v>83</v>
      </c>
      <c r="B38">
        <v>0</v>
      </c>
      <c r="C38">
        <v>0</v>
      </c>
    </row>
    <row r="39" spans="1:3" x14ac:dyDescent="0.2">
      <c r="A39" t="s">
        <v>84</v>
      </c>
      <c r="B39">
        <v>0</v>
      </c>
      <c r="C39">
        <v>0</v>
      </c>
    </row>
    <row r="40" spans="1:3" x14ac:dyDescent="0.2">
      <c r="A40" t="s">
        <v>85</v>
      </c>
      <c r="B40">
        <v>0</v>
      </c>
      <c r="C40">
        <v>0</v>
      </c>
    </row>
    <row r="41" spans="1:3" x14ac:dyDescent="0.2">
      <c r="A41" t="s">
        <v>86</v>
      </c>
      <c r="B41">
        <v>1</v>
      </c>
      <c r="C41">
        <v>0</v>
      </c>
    </row>
    <row r="42" spans="1:3" x14ac:dyDescent="0.2">
      <c r="A42" t="s">
        <v>87</v>
      </c>
      <c r="B42">
        <v>0</v>
      </c>
      <c r="C42">
        <v>68</v>
      </c>
    </row>
    <row r="43" spans="1:3" x14ac:dyDescent="0.2">
      <c r="A43" t="s">
        <v>88</v>
      </c>
      <c r="B43">
        <v>65</v>
      </c>
      <c r="C43">
        <v>50</v>
      </c>
    </row>
    <row r="44" spans="1:3" x14ac:dyDescent="0.2">
      <c r="A44" t="s">
        <v>89</v>
      </c>
      <c r="B44">
        <v>0</v>
      </c>
      <c r="C44">
        <v>24</v>
      </c>
    </row>
    <row r="45" spans="1:3" x14ac:dyDescent="0.2">
      <c r="A45" t="s">
        <v>90</v>
      </c>
      <c r="B45">
        <v>0</v>
      </c>
      <c r="C45">
        <v>0</v>
      </c>
    </row>
    <row r="46" spans="1:3" x14ac:dyDescent="0.2">
      <c r="A46" t="s">
        <v>91</v>
      </c>
      <c r="B46">
        <v>37</v>
      </c>
      <c r="C46">
        <v>51</v>
      </c>
    </row>
    <row r="47" spans="1:3" x14ac:dyDescent="0.2">
      <c r="A47" t="s">
        <v>92</v>
      </c>
      <c r="B47">
        <v>55</v>
      </c>
      <c r="C47">
        <v>50</v>
      </c>
    </row>
    <row r="48" spans="1:3" x14ac:dyDescent="0.2">
      <c r="A48" t="s">
        <v>93</v>
      </c>
      <c r="B48">
        <v>13</v>
      </c>
      <c r="C48">
        <v>17</v>
      </c>
    </row>
    <row r="49" spans="1:3" x14ac:dyDescent="0.2">
      <c r="A49" t="s">
        <v>94</v>
      </c>
      <c r="B49">
        <v>24</v>
      </c>
      <c r="C49">
        <v>0</v>
      </c>
    </row>
    <row r="50" spans="1:3" x14ac:dyDescent="0.2">
      <c r="A50" t="s">
        <v>95</v>
      </c>
      <c r="B50">
        <v>0</v>
      </c>
      <c r="C50">
        <v>50</v>
      </c>
    </row>
    <row r="51" spans="1:3" x14ac:dyDescent="0.2">
      <c r="A51" t="s">
        <v>96</v>
      </c>
      <c r="B51">
        <v>8</v>
      </c>
      <c r="C51">
        <v>50</v>
      </c>
    </row>
    <row r="52" spans="1:3" x14ac:dyDescent="0.2">
      <c r="A52" t="s">
        <v>97</v>
      </c>
      <c r="B52">
        <v>0</v>
      </c>
      <c r="C52">
        <v>50</v>
      </c>
    </row>
    <row r="53" spans="1:3" x14ac:dyDescent="0.2">
      <c r="A53" t="s">
        <v>98</v>
      </c>
      <c r="B53">
        <v>0</v>
      </c>
      <c r="C53">
        <v>55</v>
      </c>
    </row>
    <row r="54" spans="1:3" x14ac:dyDescent="0.2">
      <c r="A54" t="s">
        <v>99</v>
      </c>
      <c r="B54">
        <v>37</v>
      </c>
      <c r="C54">
        <v>16</v>
      </c>
    </row>
    <row r="55" spans="1:3" x14ac:dyDescent="0.2">
      <c r="A55" t="s">
        <v>100</v>
      </c>
      <c r="B55">
        <v>37</v>
      </c>
      <c r="C55">
        <v>50</v>
      </c>
    </row>
    <row r="56" spans="1:3" x14ac:dyDescent="0.2">
      <c r="A56" t="s">
        <v>101</v>
      </c>
      <c r="B56">
        <v>37</v>
      </c>
      <c r="C56">
        <v>46</v>
      </c>
    </row>
    <row r="57" spans="1:3" x14ac:dyDescent="0.2">
      <c r="A57" t="s">
        <v>102</v>
      </c>
      <c r="B57">
        <v>37</v>
      </c>
      <c r="C57">
        <v>5</v>
      </c>
    </row>
    <row r="58" spans="1:3" x14ac:dyDescent="0.2">
      <c r="A58" t="s">
        <v>103</v>
      </c>
      <c r="B58">
        <v>55</v>
      </c>
      <c r="C58">
        <v>100</v>
      </c>
    </row>
    <row r="59" spans="1:3" x14ac:dyDescent="0.2">
      <c r="A59" t="s">
        <v>104</v>
      </c>
      <c r="B59">
        <v>47</v>
      </c>
      <c r="C59">
        <v>0</v>
      </c>
    </row>
    <row r="60" spans="1:3" x14ac:dyDescent="0.2">
      <c r="A60" t="s">
        <v>105</v>
      </c>
      <c r="B60">
        <v>57</v>
      </c>
      <c r="C60">
        <v>0</v>
      </c>
    </row>
    <row r="61" spans="1:3" x14ac:dyDescent="0.2">
      <c r="A61" t="s">
        <v>106</v>
      </c>
      <c r="B61">
        <v>0</v>
      </c>
      <c r="C61">
        <v>50</v>
      </c>
    </row>
    <row r="62" spans="1:3" x14ac:dyDescent="0.2">
      <c r="A62" t="s">
        <v>107</v>
      </c>
      <c r="B62">
        <v>33</v>
      </c>
      <c r="C62">
        <v>0</v>
      </c>
    </row>
    <row r="63" spans="1:3" x14ac:dyDescent="0.2">
      <c r="A63" t="s">
        <v>108</v>
      </c>
      <c r="B63">
        <v>21</v>
      </c>
      <c r="C63">
        <v>25</v>
      </c>
    </row>
    <row r="64" spans="1:3" x14ac:dyDescent="0.2">
      <c r="A64" t="s">
        <v>109</v>
      </c>
      <c r="B64">
        <v>25</v>
      </c>
      <c r="C64">
        <v>12</v>
      </c>
    </row>
    <row r="65" spans="1:3" x14ac:dyDescent="0.2">
      <c r="A65" t="s">
        <v>110</v>
      </c>
      <c r="B65">
        <v>50</v>
      </c>
      <c r="C65">
        <v>0</v>
      </c>
    </row>
    <row r="66" spans="1:3" x14ac:dyDescent="0.2">
      <c r="A66" t="s">
        <v>111</v>
      </c>
      <c r="B66">
        <v>58</v>
      </c>
      <c r="C66">
        <v>77</v>
      </c>
    </row>
    <row r="67" spans="1:3" x14ac:dyDescent="0.2">
      <c r="A67" t="s">
        <v>112</v>
      </c>
      <c r="B67">
        <v>50</v>
      </c>
      <c r="C67">
        <v>52</v>
      </c>
    </row>
    <row r="68" spans="1:3" x14ac:dyDescent="0.2">
      <c r="A68" t="s">
        <v>113</v>
      </c>
      <c r="B68">
        <v>0</v>
      </c>
      <c r="C68">
        <v>63</v>
      </c>
    </row>
    <row r="69" spans="1:3" x14ac:dyDescent="0.2">
      <c r="A69" t="s">
        <v>114</v>
      </c>
      <c r="B69">
        <v>58</v>
      </c>
      <c r="C69">
        <v>50</v>
      </c>
    </row>
    <row r="70" spans="1:3" x14ac:dyDescent="0.2">
      <c r="A70" t="s">
        <v>115</v>
      </c>
      <c r="B70">
        <v>17</v>
      </c>
      <c r="C70">
        <v>0</v>
      </c>
    </row>
    <row r="71" spans="1:3" x14ac:dyDescent="0.2">
      <c r="A71" t="s">
        <v>116</v>
      </c>
      <c r="B71">
        <v>8</v>
      </c>
      <c r="C71">
        <v>29</v>
      </c>
    </row>
    <row r="72" spans="1:3" x14ac:dyDescent="0.2">
      <c r="A72" t="s">
        <v>117</v>
      </c>
      <c r="B72">
        <v>0</v>
      </c>
      <c r="C72">
        <v>50</v>
      </c>
    </row>
    <row r="73" spans="1:3" x14ac:dyDescent="0.2">
      <c r="A73" t="s">
        <v>118</v>
      </c>
      <c r="B73">
        <v>0</v>
      </c>
      <c r="C73">
        <v>0</v>
      </c>
    </row>
    <row r="74" spans="1:3" x14ac:dyDescent="0.2">
      <c r="A74" t="s">
        <v>119</v>
      </c>
      <c r="B74">
        <v>42</v>
      </c>
      <c r="C74">
        <v>90</v>
      </c>
    </row>
    <row r="75" spans="1:3" x14ac:dyDescent="0.2">
      <c r="A75" t="s">
        <v>120</v>
      </c>
      <c r="B75">
        <v>100</v>
      </c>
      <c r="C75">
        <v>93</v>
      </c>
    </row>
    <row r="76" spans="1:3" x14ac:dyDescent="0.2">
      <c r="A76" t="s">
        <v>121</v>
      </c>
      <c r="B76">
        <v>35</v>
      </c>
      <c r="C76">
        <v>0</v>
      </c>
    </row>
    <row r="77" spans="1:3" x14ac:dyDescent="0.2">
      <c r="A77" t="s">
        <v>122</v>
      </c>
      <c r="B77">
        <v>60</v>
      </c>
      <c r="C77">
        <v>0</v>
      </c>
    </row>
    <row r="78" spans="1:3" x14ac:dyDescent="0.2">
      <c r="A78" t="s">
        <v>123</v>
      </c>
      <c r="B78">
        <v>50</v>
      </c>
      <c r="C78">
        <v>0</v>
      </c>
    </row>
    <row r="79" spans="1:3" x14ac:dyDescent="0.2">
      <c r="A79" t="s">
        <v>124</v>
      </c>
      <c r="B79">
        <v>0</v>
      </c>
      <c r="C79">
        <v>50</v>
      </c>
    </row>
    <row r="80" spans="1:3" x14ac:dyDescent="0.2">
      <c r="A80" t="s">
        <v>125</v>
      </c>
      <c r="B80">
        <v>33</v>
      </c>
      <c r="C80">
        <v>0</v>
      </c>
    </row>
    <row r="81" spans="1:3" x14ac:dyDescent="0.2">
      <c r="A81" t="s">
        <v>126</v>
      </c>
      <c r="B81">
        <v>78</v>
      </c>
      <c r="C81">
        <v>50</v>
      </c>
    </row>
    <row r="82" spans="1:3" x14ac:dyDescent="0.2">
      <c r="A82" t="s">
        <v>127</v>
      </c>
      <c r="B82">
        <v>24</v>
      </c>
      <c r="C82">
        <v>63</v>
      </c>
    </row>
    <row r="83" spans="1:3" x14ac:dyDescent="0.2">
      <c r="A83" t="s">
        <v>128</v>
      </c>
      <c r="B83">
        <v>54</v>
      </c>
      <c r="C83">
        <v>0</v>
      </c>
    </row>
    <row r="84" spans="1:3" x14ac:dyDescent="0.2">
      <c r="A84" t="s">
        <v>129</v>
      </c>
      <c r="B84">
        <v>11</v>
      </c>
      <c r="C84">
        <v>50</v>
      </c>
    </row>
    <row r="85" spans="1:3" x14ac:dyDescent="0.2">
      <c r="A85" t="s">
        <v>130</v>
      </c>
      <c r="B85">
        <v>53</v>
      </c>
      <c r="C85">
        <v>93</v>
      </c>
    </row>
    <row r="86" spans="1:3" x14ac:dyDescent="0.2">
      <c r="A86" t="s">
        <v>131</v>
      </c>
      <c r="B86">
        <v>0</v>
      </c>
      <c r="C86">
        <v>50</v>
      </c>
    </row>
    <row r="87" spans="1:3" x14ac:dyDescent="0.2">
      <c r="A87" t="s">
        <v>132</v>
      </c>
      <c r="B87">
        <v>12</v>
      </c>
      <c r="C87">
        <v>0</v>
      </c>
    </row>
    <row r="88" spans="1:3" x14ac:dyDescent="0.2">
      <c r="A88" t="s">
        <v>133</v>
      </c>
      <c r="B88">
        <v>76</v>
      </c>
      <c r="C88">
        <v>50</v>
      </c>
    </row>
    <row r="89" spans="1:3" x14ac:dyDescent="0.2">
      <c r="A89" t="s">
        <v>134</v>
      </c>
      <c r="B89">
        <v>43</v>
      </c>
      <c r="C89">
        <v>0</v>
      </c>
    </row>
    <row r="90" spans="1:3" x14ac:dyDescent="0.2">
      <c r="A90" t="s">
        <v>135</v>
      </c>
      <c r="B90">
        <v>48</v>
      </c>
      <c r="C90">
        <v>0</v>
      </c>
    </row>
    <row r="91" spans="1:3" x14ac:dyDescent="0.2">
      <c r="A91" t="s">
        <v>136</v>
      </c>
      <c r="B91">
        <v>69</v>
      </c>
      <c r="C91">
        <v>0</v>
      </c>
    </row>
    <row r="92" spans="1:3" x14ac:dyDescent="0.2">
      <c r="A92" t="s">
        <v>137</v>
      </c>
      <c r="B92">
        <v>40</v>
      </c>
      <c r="C92">
        <v>0</v>
      </c>
    </row>
    <row r="93" spans="1:3" x14ac:dyDescent="0.2">
      <c r="A93" t="s">
        <v>138</v>
      </c>
      <c r="B93">
        <v>30</v>
      </c>
      <c r="C93">
        <v>0</v>
      </c>
    </row>
    <row r="94" spans="1:3" x14ac:dyDescent="0.2">
      <c r="A94" t="s">
        <v>139</v>
      </c>
      <c r="B94">
        <v>34</v>
      </c>
      <c r="C94">
        <v>0</v>
      </c>
    </row>
    <row r="95" spans="1:3" x14ac:dyDescent="0.2">
      <c r="A95" t="s">
        <v>140</v>
      </c>
      <c r="B95">
        <v>0</v>
      </c>
      <c r="C95">
        <v>50</v>
      </c>
    </row>
    <row r="96" spans="1:3" x14ac:dyDescent="0.2">
      <c r="A96" t="s">
        <v>141</v>
      </c>
      <c r="B96">
        <v>48</v>
      </c>
      <c r="C96">
        <v>48</v>
      </c>
    </row>
    <row r="97" spans="1:3" x14ac:dyDescent="0.2">
      <c r="A97" t="s">
        <v>142</v>
      </c>
      <c r="B97">
        <v>0</v>
      </c>
      <c r="C97">
        <v>50</v>
      </c>
    </row>
    <row r="98" spans="1:3" x14ac:dyDescent="0.2">
      <c r="A98" t="s">
        <v>143</v>
      </c>
      <c r="B98">
        <v>25</v>
      </c>
      <c r="C98">
        <v>50</v>
      </c>
    </row>
    <row r="99" spans="1:3" x14ac:dyDescent="0.2">
      <c r="A99" t="s">
        <v>144</v>
      </c>
      <c r="B99">
        <v>0</v>
      </c>
      <c r="C99">
        <v>50</v>
      </c>
    </row>
    <row r="100" spans="1:3" x14ac:dyDescent="0.2">
      <c r="A100" t="s">
        <v>145</v>
      </c>
      <c r="B100">
        <v>0</v>
      </c>
      <c r="C100">
        <v>50</v>
      </c>
    </row>
    <row r="101" spans="1:3" x14ac:dyDescent="0.2">
      <c r="A101" t="s">
        <v>146</v>
      </c>
      <c r="B101">
        <v>86</v>
      </c>
      <c r="C101">
        <v>50</v>
      </c>
    </row>
    <row r="102" spans="1:3" x14ac:dyDescent="0.2">
      <c r="A102" t="s">
        <v>147</v>
      </c>
      <c r="B102">
        <v>0</v>
      </c>
      <c r="C102">
        <v>50</v>
      </c>
    </row>
    <row r="103" spans="1:3" x14ac:dyDescent="0.2">
      <c r="A103" t="s">
        <v>148</v>
      </c>
      <c r="B103">
        <v>0</v>
      </c>
      <c r="C103">
        <v>0</v>
      </c>
    </row>
    <row r="104" spans="1:3" x14ac:dyDescent="0.2">
      <c r="A104" t="s">
        <v>149</v>
      </c>
      <c r="B104">
        <v>0</v>
      </c>
      <c r="C104">
        <v>50</v>
      </c>
    </row>
    <row r="105" spans="1:3" x14ac:dyDescent="0.2">
      <c r="A105" t="s">
        <v>150</v>
      </c>
      <c r="B105">
        <v>0</v>
      </c>
      <c r="C105">
        <v>0</v>
      </c>
    </row>
    <row r="106" spans="1:3" x14ac:dyDescent="0.2">
      <c r="A106" t="s">
        <v>151</v>
      </c>
      <c r="B106">
        <v>30</v>
      </c>
      <c r="C106">
        <v>50</v>
      </c>
    </row>
    <row r="107" spans="1:3" x14ac:dyDescent="0.2">
      <c r="A107" t="s">
        <v>152</v>
      </c>
      <c r="B107">
        <v>56</v>
      </c>
      <c r="C107">
        <v>50</v>
      </c>
    </row>
    <row r="108" spans="1:3" x14ac:dyDescent="0.2">
      <c r="A108" t="s">
        <v>153</v>
      </c>
      <c r="B108">
        <v>0</v>
      </c>
      <c r="C108">
        <v>0</v>
      </c>
    </row>
    <row r="109" spans="1:3" x14ac:dyDescent="0.2">
      <c r="A109" t="s">
        <v>154</v>
      </c>
      <c r="B109">
        <v>0</v>
      </c>
      <c r="C109">
        <v>0</v>
      </c>
    </row>
    <row r="110" spans="1:3" x14ac:dyDescent="0.2">
      <c r="A110" t="s">
        <v>155</v>
      </c>
      <c r="B110">
        <v>0</v>
      </c>
      <c r="C110">
        <v>0</v>
      </c>
    </row>
    <row r="111" spans="1:3" x14ac:dyDescent="0.2">
      <c r="A111" t="s">
        <v>156</v>
      </c>
      <c r="B111">
        <v>0</v>
      </c>
      <c r="C111">
        <v>4</v>
      </c>
    </row>
    <row r="112" spans="1:3" x14ac:dyDescent="0.2">
      <c r="A112" t="s">
        <v>157</v>
      </c>
      <c r="B112">
        <v>55</v>
      </c>
      <c r="C112">
        <v>73</v>
      </c>
    </row>
    <row r="113" spans="1:3" x14ac:dyDescent="0.2">
      <c r="A113" t="s">
        <v>158</v>
      </c>
      <c r="B113">
        <v>61</v>
      </c>
      <c r="C113">
        <v>72</v>
      </c>
    </row>
    <row r="114" spans="1:3" x14ac:dyDescent="0.2">
      <c r="A114" t="s">
        <v>159</v>
      </c>
      <c r="B114">
        <v>58</v>
      </c>
      <c r="C114">
        <v>53</v>
      </c>
    </row>
    <row r="115" spans="1:3" x14ac:dyDescent="0.2">
      <c r="A115" t="s">
        <v>160</v>
      </c>
      <c r="B115">
        <v>54</v>
      </c>
      <c r="C115">
        <v>68</v>
      </c>
    </row>
    <row r="116" spans="1:3" x14ac:dyDescent="0.2">
      <c r="A116" t="s">
        <v>161</v>
      </c>
      <c r="B116">
        <v>46</v>
      </c>
      <c r="C116">
        <v>4</v>
      </c>
    </row>
    <row r="117" spans="1:3" x14ac:dyDescent="0.2">
      <c r="A117" t="s">
        <v>162</v>
      </c>
      <c r="B117">
        <v>0</v>
      </c>
      <c r="C117">
        <v>79</v>
      </c>
    </row>
    <row r="118" spans="1:3" x14ac:dyDescent="0.2">
      <c r="A118" t="s">
        <v>163</v>
      </c>
      <c r="B118">
        <v>69</v>
      </c>
      <c r="C118">
        <v>50</v>
      </c>
    </row>
    <row r="119" spans="1:3" x14ac:dyDescent="0.2">
      <c r="A119" t="s">
        <v>164</v>
      </c>
      <c r="B119">
        <v>48</v>
      </c>
      <c r="C119">
        <v>19</v>
      </c>
    </row>
    <row r="120" spans="1:3" x14ac:dyDescent="0.2">
      <c r="A120" t="s">
        <v>165</v>
      </c>
      <c r="B120">
        <v>0</v>
      </c>
      <c r="C120">
        <v>0</v>
      </c>
    </row>
    <row r="121" spans="1:3" x14ac:dyDescent="0.2">
      <c r="A121" t="s">
        <v>166</v>
      </c>
      <c r="B121">
        <v>0</v>
      </c>
      <c r="C121">
        <v>0</v>
      </c>
    </row>
    <row r="122" spans="1:3" x14ac:dyDescent="0.2">
      <c r="A122" t="s">
        <v>167</v>
      </c>
      <c r="B122">
        <v>0</v>
      </c>
      <c r="C122">
        <v>0</v>
      </c>
    </row>
    <row r="123" spans="1:3" x14ac:dyDescent="0.2">
      <c r="A123" t="s">
        <v>168</v>
      </c>
      <c r="B123">
        <v>0</v>
      </c>
      <c r="C123">
        <v>0</v>
      </c>
    </row>
    <row r="124" spans="1:3" x14ac:dyDescent="0.2">
      <c r="A124" t="s">
        <v>169</v>
      </c>
      <c r="B124">
        <v>41</v>
      </c>
      <c r="C124">
        <v>50</v>
      </c>
    </row>
    <row r="125" spans="1:3" x14ac:dyDescent="0.2">
      <c r="A125" t="s">
        <v>170</v>
      </c>
      <c r="B125">
        <v>25</v>
      </c>
      <c r="C125">
        <v>19</v>
      </c>
    </row>
    <row r="126" spans="1:3" x14ac:dyDescent="0.2">
      <c r="A126" t="s">
        <v>171</v>
      </c>
      <c r="B126">
        <v>0</v>
      </c>
      <c r="C126">
        <v>50</v>
      </c>
    </row>
    <row r="127" spans="1:3" x14ac:dyDescent="0.2">
      <c r="A127" t="s">
        <v>172</v>
      </c>
      <c r="B127">
        <v>0</v>
      </c>
      <c r="C127">
        <v>50</v>
      </c>
    </row>
    <row r="128" spans="1:3" x14ac:dyDescent="0.2">
      <c r="A128" t="s">
        <v>173</v>
      </c>
      <c r="B128">
        <v>80</v>
      </c>
      <c r="C128">
        <v>50</v>
      </c>
    </row>
    <row r="129" spans="1:3" x14ac:dyDescent="0.2">
      <c r="A129" t="s">
        <v>174</v>
      </c>
      <c r="B129">
        <v>0</v>
      </c>
      <c r="C129">
        <v>50</v>
      </c>
    </row>
    <row r="130" spans="1:3" x14ac:dyDescent="0.2">
      <c r="A130" t="s">
        <v>175</v>
      </c>
      <c r="B130">
        <v>47</v>
      </c>
      <c r="C130">
        <v>50</v>
      </c>
    </row>
    <row r="131" spans="1:3" x14ac:dyDescent="0.2">
      <c r="A131" t="s">
        <v>176</v>
      </c>
      <c r="B131">
        <v>0</v>
      </c>
      <c r="C131">
        <v>0</v>
      </c>
    </row>
    <row r="132" spans="1:3" x14ac:dyDescent="0.2">
      <c r="A132" t="s">
        <v>177</v>
      </c>
      <c r="B132">
        <v>29</v>
      </c>
      <c r="C132">
        <v>0</v>
      </c>
    </row>
    <row r="133" spans="1:3" x14ac:dyDescent="0.2">
      <c r="A133" t="s">
        <v>178</v>
      </c>
      <c r="B133">
        <v>8</v>
      </c>
      <c r="C133">
        <v>0</v>
      </c>
    </row>
    <row r="134" spans="1:3" x14ac:dyDescent="0.2">
      <c r="A134" t="s">
        <v>179</v>
      </c>
      <c r="B134">
        <v>54</v>
      </c>
      <c r="C134">
        <v>42</v>
      </c>
    </row>
    <row r="135" spans="1:3" x14ac:dyDescent="0.2">
      <c r="A135" t="s">
        <v>180</v>
      </c>
      <c r="B135">
        <v>62</v>
      </c>
      <c r="C135">
        <v>0</v>
      </c>
    </row>
    <row r="136" spans="1:3" x14ac:dyDescent="0.2">
      <c r="A136" t="s">
        <v>181</v>
      </c>
      <c r="B136">
        <v>57</v>
      </c>
      <c r="C136">
        <v>0</v>
      </c>
    </row>
    <row r="137" spans="1:3" x14ac:dyDescent="0.2">
      <c r="A137" t="s">
        <v>182</v>
      </c>
      <c r="B137">
        <v>30</v>
      </c>
      <c r="C137">
        <v>50</v>
      </c>
    </row>
    <row r="138" spans="1:3" x14ac:dyDescent="0.2">
      <c r="A138" t="s">
        <v>183</v>
      </c>
      <c r="B138">
        <v>12</v>
      </c>
      <c r="C138">
        <v>50</v>
      </c>
    </row>
    <row r="139" spans="1:3" x14ac:dyDescent="0.2">
      <c r="A139" t="s">
        <v>184</v>
      </c>
      <c r="B139">
        <v>38</v>
      </c>
      <c r="C139">
        <v>45</v>
      </c>
    </row>
    <row r="140" spans="1:3" x14ac:dyDescent="0.2">
      <c r="A140" t="s">
        <v>185</v>
      </c>
      <c r="B140">
        <v>82</v>
      </c>
      <c r="C140">
        <v>99</v>
      </c>
    </row>
    <row r="141" spans="1:3" x14ac:dyDescent="0.2">
      <c r="A141" t="s">
        <v>186</v>
      </c>
      <c r="B141">
        <v>0</v>
      </c>
      <c r="C141">
        <v>50</v>
      </c>
    </row>
    <row r="142" spans="1:3" x14ac:dyDescent="0.2">
      <c r="A142" t="s">
        <v>187</v>
      </c>
      <c r="B142">
        <v>60</v>
      </c>
      <c r="C142">
        <v>50</v>
      </c>
    </row>
    <row r="143" spans="1:3" x14ac:dyDescent="0.2">
      <c r="A143" t="s">
        <v>188</v>
      </c>
      <c r="B143">
        <v>0</v>
      </c>
      <c r="C143">
        <v>0</v>
      </c>
    </row>
    <row r="144" spans="1:3" x14ac:dyDescent="0.2">
      <c r="A144" t="s">
        <v>189</v>
      </c>
      <c r="B144">
        <v>0</v>
      </c>
      <c r="C144">
        <v>4</v>
      </c>
    </row>
    <row r="145" spans="1:3" x14ac:dyDescent="0.2">
      <c r="A145" t="s">
        <v>190</v>
      </c>
      <c r="B145">
        <v>0</v>
      </c>
      <c r="C145">
        <v>0</v>
      </c>
    </row>
    <row r="146" spans="1:3" x14ac:dyDescent="0.2">
      <c r="A146" t="s">
        <v>191</v>
      </c>
      <c r="B146">
        <v>23</v>
      </c>
      <c r="C146">
        <v>0</v>
      </c>
    </row>
    <row r="147" spans="1:3" x14ac:dyDescent="0.2">
      <c r="A147" t="s">
        <v>192</v>
      </c>
      <c r="B147">
        <v>0</v>
      </c>
      <c r="C147">
        <v>0</v>
      </c>
    </row>
    <row r="148" spans="1:3" x14ac:dyDescent="0.2">
      <c r="A148" t="s">
        <v>193</v>
      </c>
      <c r="B148">
        <v>59</v>
      </c>
      <c r="C148">
        <v>67</v>
      </c>
    </row>
    <row r="149" spans="1:3" x14ac:dyDescent="0.2">
      <c r="A149" t="s">
        <v>194</v>
      </c>
      <c r="B149">
        <v>72</v>
      </c>
      <c r="C149">
        <v>0</v>
      </c>
    </row>
    <row r="150" spans="1:3" x14ac:dyDescent="0.2">
      <c r="A150" t="s">
        <v>195</v>
      </c>
      <c r="B150">
        <v>58</v>
      </c>
      <c r="C150">
        <v>50</v>
      </c>
    </row>
    <row r="151" spans="1:3" x14ac:dyDescent="0.2">
      <c r="A151" t="s">
        <v>196</v>
      </c>
      <c r="B151">
        <v>20</v>
      </c>
      <c r="C151">
        <v>0</v>
      </c>
    </row>
    <row r="152" spans="1:3" x14ac:dyDescent="0.2">
      <c r="A152" t="s">
        <v>197</v>
      </c>
      <c r="B152">
        <v>38</v>
      </c>
      <c r="C152">
        <v>0</v>
      </c>
    </row>
    <row r="153" spans="1:3" x14ac:dyDescent="0.2">
      <c r="A153" t="s">
        <v>198</v>
      </c>
      <c r="B153">
        <v>21</v>
      </c>
      <c r="C153">
        <v>50</v>
      </c>
    </row>
    <row r="154" spans="1:3" x14ac:dyDescent="0.2">
      <c r="A154" t="s">
        <v>199</v>
      </c>
      <c r="B154">
        <v>0</v>
      </c>
      <c r="C154">
        <v>17</v>
      </c>
    </row>
    <row r="155" spans="1:3" x14ac:dyDescent="0.2">
      <c r="A155" t="s">
        <v>200</v>
      </c>
      <c r="B155">
        <v>0</v>
      </c>
      <c r="C155">
        <v>0</v>
      </c>
    </row>
    <row r="156" spans="1:3" x14ac:dyDescent="0.2">
      <c r="A156" t="s">
        <v>201</v>
      </c>
      <c r="B156">
        <v>20</v>
      </c>
      <c r="C156">
        <v>0</v>
      </c>
    </row>
    <row r="157" spans="1:3" x14ac:dyDescent="0.2">
      <c r="A157" t="s">
        <v>202</v>
      </c>
      <c r="B157">
        <v>51</v>
      </c>
      <c r="C157">
        <v>50</v>
      </c>
    </row>
    <row r="158" spans="1:3" x14ac:dyDescent="0.2">
      <c r="A158" t="s">
        <v>203</v>
      </c>
      <c r="B158">
        <v>0</v>
      </c>
      <c r="C158">
        <v>0</v>
      </c>
    </row>
    <row r="159" spans="1:3" x14ac:dyDescent="0.2">
      <c r="A159" t="s">
        <v>204</v>
      </c>
      <c r="B159">
        <v>0</v>
      </c>
      <c r="C159">
        <v>0</v>
      </c>
    </row>
    <row r="160" spans="1:3" x14ac:dyDescent="0.2">
      <c r="A160" t="s">
        <v>205</v>
      </c>
      <c r="B160">
        <v>47</v>
      </c>
      <c r="C160">
        <v>0</v>
      </c>
    </row>
    <row r="161" spans="1:3" x14ac:dyDescent="0.2">
      <c r="A161" t="s">
        <v>206</v>
      </c>
      <c r="B161">
        <v>54</v>
      </c>
      <c r="C161">
        <v>50</v>
      </c>
    </row>
    <row r="162" spans="1:3" x14ac:dyDescent="0.2">
      <c r="A162" t="s">
        <v>207</v>
      </c>
      <c r="B162">
        <v>5</v>
      </c>
      <c r="C162">
        <v>0</v>
      </c>
    </row>
    <row r="163" spans="1:3" x14ac:dyDescent="0.2">
      <c r="A163" t="s">
        <v>208</v>
      </c>
      <c r="B163">
        <v>0</v>
      </c>
      <c r="C163">
        <v>50</v>
      </c>
    </row>
    <row r="164" spans="1:3" x14ac:dyDescent="0.2">
      <c r="A164" t="s">
        <v>209</v>
      </c>
      <c r="B164">
        <v>3</v>
      </c>
      <c r="C164">
        <v>0</v>
      </c>
    </row>
    <row r="165" spans="1:3" x14ac:dyDescent="0.2">
      <c r="A165" t="s">
        <v>210</v>
      </c>
      <c r="B165">
        <v>0</v>
      </c>
      <c r="C165">
        <v>50</v>
      </c>
    </row>
    <row r="166" spans="1:3" x14ac:dyDescent="0.2">
      <c r="A166" t="s">
        <v>211</v>
      </c>
      <c r="B166">
        <v>0</v>
      </c>
      <c r="C166">
        <v>0</v>
      </c>
    </row>
    <row r="167" spans="1:3" x14ac:dyDescent="0.2">
      <c r="A167" t="s">
        <v>212</v>
      </c>
      <c r="B167">
        <v>21</v>
      </c>
      <c r="C167">
        <v>0</v>
      </c>
    </row>
    <row r="168" spans="1:3" x14ac:dyDescent="0.2">
      <c r="A168" t="s">
        <v>213</v>
      </c>
      <c r="B168">
        <v>0</v>
      </c>
      <c r="C168">
        <v>0</v>
      </c>
    </row>
    <row r="169" spans="1:3" x14ac:dyDescent="0.2">
      <c r="A169" t="s">
        <v>214</v>
      </c>
      <c r="B169">
        <v>11</v>
      </c>
      <c r="C169">
        <v>0</v>
      </c>
    </row>
    <row r="170" spans="1:3" x14ac:dyDescent="0.2">
      <c r="A170" t="s">
        <v>215</v>
      </c>
      <c r="B170">
        <v>0</v>
      </c>
      <c r="C170">
        <v>50</v>
      </c>
    </row>
    <row r="171" spans="1:3" x14ac:dyDescent="0.2">
      <c r="A171" t="s">
        <v>216</v>
      </c>
      <c r="B171">
        <v>62</v>
      </c>
      <c r="C171">
        <v>87</v>
      </c>
    </row>
    <row r="172" spans="1:3" x14ac:dyDescent="0.2">
      <c r="A172" t="s">
        <v>217</v>
      </c>
      <c r="B172">
        <v>0</v>
      </c>
      <c r="C172">
        <v>50</v>
      </c>
    </row>
    <row r="173" spans="1:3" x14ac:dyDescent="0.2">
      <c r="A173" t="s">
        <v>218</v>
      </c>
      <c r="B173">
        <v>0</v>
      </c>
      <c r="C173">
        <v>69</v>
      </c>
    </row>
    <row r="174" spans="1:3" x14ac:dyDescent="0.2">
      <c r="A174" t="s">
        <v>219</v>
      </c>
      <c r="B174">
        <v>15</v>
      </c>
      <c r="C174">
        <v>0</v>
      </c>
    </row>
    <row r="175" spans="1:3" x14ac:dyDescent="0.2">
      <c r="A175" t="s">
        <v>220</v>
      </c>
      <c r="B175">
        <v>0</v>
      </c>
      <c r="C175">
        <v>0</v>
      </c>
    </row>
    <row r="176" spans="1:3" x14ac:dyDescent="0.2">
      <c r="A176" t="s">
        <v>221</v>
      </c>
      <c r="B176">
        <v>0</v>
      </c>
      <c r="C176">
        <v>0</v>
      </c>
    </row>
    <row r="177" spans="1:3" x14ac:dyDescent="0.2">
      <c r="A177" t="s">
        <v>222</v>
      </c>
      <c r="B177">
        <v>0</v>
      </c>
      <c r="C177">
        <v>0</v>
      </c>
    </row>
    <row r="178" spans="1:3" x14ac:dyDescent="0.2">
      <c r="A178" t="s">
        <v>223</v>
      </c>
      <c r="B178">
        <v>0</v>
      </c>
      <c r="C178">
        <v>50</v>
      </c>
    </row>
    <row r="179" spans="1:3" x14ac:dyDescent="0.2">
      <c r="A179" t="s">
        <v>224</v>
      </c>
      <c r="B179">
        <v>39</v>
      </c>
      <c r="C179">
        <v>2</v>
      </c>
    </row>
    <row r="180" spans="1:3" x14ac:dyDescent="0.2">
      <c r="A180" t="s">
        <v>225</v>
      </c>
      <c r="B180">
        <v>0</v>
      </c>
      <c r="C180">
        <v>0</v>
      </c>
    </row>
    <row r="181" spans="1:3" x14ac:dyDescent="0.2">
      <c r="A181" t="s">
        <v>226</v>
      </c>
      <c r="B181">
        <v>0</v>
      </c>
      <c r="C181">
        <v>0</v>
      </c>
    </row>
    <row r="182" spans="1:3" x14ac:dyDescent="0.2">
      <c r="A182" t="s">
        <v>227</v>
      </c>
      <c r="B182">
        <v>76</v>
      </c>
      <c r="C182">
        <v>80</v>
      </c>
    </row>
    <row r="183" spans="1:3" x14ac:dyDescent="0.2">
      <c r="A183" t="s">
        <v>228</v>
      </c>
      <c r="B183">
        <v>0</v>
      </c>
      <c r="C183">
        <v>0</v>
      </c>
    </row>
    <row r="184" spans="1:3" x14ac:dyDescent="0.2">
      <c r="A184" t="s">
        <v>229</v>
      </c>
      <c r="B184">
        <v>0</v>
      </c>
      <c r="C184">
        <v>0</v>
      </c>
    </row>
    <row r="185" spans="1:3" x14ac:dyDescent="0.2">
      <c r="A185" t="s">
        <v>230</v>
      </c>
      <c r="B185">
        <v>45</v>
      </c>
      <c r="C185">
        <v>40</v>
      </c>
    </row>
    <row r="186" spans="1:3" x14ac:dyDescent="0.2">
      <c r="A186" t="s">
        <v>231</v>
      </c>
      <c r="B186">
        <v>0</v>
      </c>
      <c r="C186">
        <v>50</v>
      </c>
    </row>
    <row r="187" spans="1:3" x14ac:dyDescent="0.2">
      <c r="A187" t="s">
        <v>232</v>
      </c>
      <c r="B187">
        <v>53</v>
      </c>
      <c r="C187">
        <v>50</v>
      </c>
    </row>
    <row r="188" spans="1:3" x14ac:dyDescent="0.2">
      <c r="A188" t="s">
        <v>233</v>
      </c>
      <c r="B188">
        <v>46</v>
      </c>
      <c r="C188">
        <v>57</v>
      </c>
    </row>
    <row r="189" spans="1:3" x14ac:dyDescent="0.2">
      <c r="A189" t="s">
        <v>234</v>
      </c>
      <c r="B189">
        <v>27</v>
      </c>
      <c r="C189">
        <v>0</v>
      </c>
    </row>
    <row r="190" spans="1:3" x14ac:dyDescent="0.2">
      <c r="A190" t="s">
        <v>235</v>
      </c>
      <c r="B190">
        <v>0</v>
      </c>
      <c r="C190">
        <v>0</v>
      </c>
    </row>
    <row r="191" spans="1:3" x14ac:dyDescent="0.2">
      <c r="A191" t="s">
        <v>236</v>
      </c>
      <c r="B191">
        <v>51</v>
      </c>
      <c r="C191">
        <v>0</v>
      </c>
    </row>
    <row r="192" spans="1:3" x14ac:dyDescent="0.2">
      <c r="A192" t="s">
        <v>237</v>
      </c>
      <c r="B192">
        <v>65</v>
      </c>
      <c r="C192">
        <v>68</v>
      </c>
    </row>
    <row r="193" spans="1:3" x14ac:dyDescent="0.2">
      <c r="A193" t="s">
        <v>238</v>
      </c>
      <c r="B193">
        <v>8</v>
      </c>
      <c r="C193">
        <v>50</v>
      </c>
    </row>
    <row r="194" spans="1:3" x14ac:dyDescent="0.2">
      <c r="A194" t="s">
        <v>239</v>
      </c>
      <c r="B194">
        <v>8</v>
      </c>
      <c r="C194">
        <v>50</v>
      </c>
    </row>
    <row r="195" spans="1:3" x14ac:dyDescent="0.2">
      <c r="A195" t="s">
        <v>240</v>
      </c>
      <c r="B195">
        <v>76</v>
      </c>
      <c r="C195">
        <v>97</v>
      </c>
    </row>
    <row r="196" spans="1:3" x14ac:dyDescent="0.2">
      <c r="A196" t="s">
        <v>241</v>
      </c>
      <c r="B196">
        <v>0</v>
      </c>
      <c r="C196">
        <v>11</v>
      </c>
    </row>
    <row r="197" spans="1:3" x14ac:dyDescent="0.2">
      <c r="A197" t="s">
        <v>242</v>
      </c>
      <c r="B197">
        <v>0</v>
      </c>
      <c r="C197">
        <v>0</v>
      </c>
    </row>
    <row r="198" spans="1:3" x14ac:dyDescent="0.2">
      <c r="A198" t="s">
        <v>243</v>
      </c>
      <c r="B198">
        <v>53</v>
      </c>
      <c r="C198">
        <v>50</v>
      </c>
    </row>
    <row r="199" spans="1:3" x14ac:dyDescent="0.2">
      <c r="A199" t="s">
        <v>244</v>
      </c>
      <c r="B199">
        <v>52</v>
      </c>
      <c r="C199">
        <v>5</v>
      </c>
    </row>
    <row r="200" spans="1:3" x14ac:dyDescent="0.2">
      <c r="A200" t="s">
        <v>245</v>
      </c>
      <c r="B200">
        <v>0</v>
      </c>
      <c r="C200">
        <v>50</v>
      </c>
    </row>
    <row r="201" spans="1:3" x14ac:dyDescent="0.2">
      <c r="A201" t="s">
        <v>246</v>
      </c>
      <c r="B201">
        <v>42</v>
      </c>
      <c r="C201">
        <v>50</v>
      </c>
    </row>
    <row r="202" spans="1:3" x14ac:dyDescent="0.2">
      <c r="A202" t="s">
        <v>247</v>
      </c>
      <c r="B202">
        <v>32</v>
      </c>
      <c r="C202">
        <v>50</v>
      </c>
    </row>
    <row r="203" spans="1:3" x14ac:dyDescent="0.2">
      <c r="A203" t="s">
        <v>248</v>
      </c>
      <c r="B203">
        <v>0</v>
      </c>
      <c r="C203">
        <v>50</v>
      </c>
    </row>
    <row r="204" spans="1:3" x14ac:dyDescent="0.2">
      <c r="A204" t="s">
        <v>249</v>
      </c>
      <c r="B204">
        <v>57</v>
      </c>
      <c r="C204">
        <v>0</v>
      </c>
    </row>
    <row r="205" spans="1:3" x14ac:dyDescent="0.2">
      <c r="A205" t="s">
        <v>250</v>
      </c>
      <c r="B205">
        <v>0</v>
      </c>
      <c r="C205">
        <v>0</v>
      </c>
    </row>
    <row r="206" spans="1:3" x14ac:dyDescent="0.2">
      <c r="A206" t="s">
        <v>251</v>
      </c>
      <c r="B206">
        <v>0</v>
      </c>
      <c r="C206">
        <v>50</v>
      </c>
    </row>
    <row r="207" spans="1:3" x14ac:dyDescent="0.2">
      <c r="A207" t="s">
        <v>252</v>
      </c>
      <c r="B207">
        <v>52</v>
      </c>
      <c r="C207">
        <v>50</v>
      </c>
    </row>
    <row r="208" spans="1:3" x14ac:dyDescent="0.2">
      <c r="A208" t="s">
        <v>253</v>
      </c>
      <c r="B208">
        <v>57</v>
      </c>
      <c r="C208">
        <v>0</v>
      </c>
    </row>
    <row r="209" spans="1:3" x14ac:dyDescent="0.2">
      <c r="A209" t="s">
        <v>254</v>
      </c>
      <c r="B209">
        <v>35</v>
      </c>
      <c r="C209">
        <v>24</v>
      </c>
    </row>
    <row r="210" spans="1:3" x14ac:dyDescent="0.2">
      <c r="A210" t="s">
        <v>255</v>
      </c>
      <c r="B210">
        <v>34</v>
      </c>
      <c r="C210">
        <v>32</v>
      </c>
    </row>
    <row r="211" spans="1:3" x14ac:dyDescent="0.2">
      <c r="A211" t="s">
        <v>256</v>
      </c>
      <c r="B211">
        <v>59</v>
      </c>
      <c r="C211">
        <v>0</v>
      </c>
    </row>
    <row r="212" spans="1:3" x14ac:dyDescent="0.2">
      <c r="A212" t="s">
        <v>257</v>
      </c>
      <c r="B212">
        <v>8</v>
      </c>
      <c r="C212">
        <v>32</v>
      </c>
    </row>
    <row r="213" spans="1:3" x14ac:dyDescent="0.2">
      <c r="A213" t="s">
        <v>258</v>
      </c>
      <c r="B213">
        <v>53</v>
      </c>
      <c r="C213">
        <v>60</v>
      </c>
    </row>
    <row r="214" spans="1:3" x14ac:dyDescent="0.2">
      <c r="A214" t="s">
        <v>259</v>
      </c>
      <c r="B214">
        <v>58</v>
      </c>
      <c r="C214">
        <v>71</v>
      </c>
    </row>
    <row r="215" spans="1:3" x14ac:dyDescent="0.2">
      <c r="A215" t="s">
        <v>260</v>
      </c>
      <c r="B215">
        <v>13</v>
      </c>
      <c r="C215">
        <v>50</v>
      </c>
    </row>
    <row r="216" spans="1:3" x14ac:dyDescent="0.2">
      <c r="A216" t="s">
        <v>261</v>
      </c>
      <c r="B216">
        <v>0</v>
      </c>
      <c r="C216">
        <v>0</v>
      </c>
    </row>
    <row r="217" spans="1:3" x14ac:dyDescent="0.2">
      <c r="A217" t="s">
        <v>262</v>
      </c>
      <c r="B217">
        <v>16</v>
      </c>
      <c r="C217">
        <v>0</v>
      </c>
    </row>
    <row r="218" spans="1:3" x14ac:dyDescent="0.2">
      <c r="A218" t="s">
        <v>263</v>
      </c>
      <c r="B218">
        <v>48</v>
      </c>
      <c r="C218">
        <v>89</v>
      </c>
    </row>
    <row r="219" spans="1:3" x14ac:dyDescent="0.2">
      <c r="A219" t="s">
        <v>264</v>
      </c>
      <c r="B219">
        <v>93</v>
      </c>
      <c r="C219">
        <v>97</v>
      </c>
    </row>
    <row r="220" spans="1:3" x14ac:dyDescent="0.2">
      <c r="A220" t="s">
        <v>265</v>
      </c>
      <c r="B220">
        <v>41</v>
      </c>
      <c r="C220">
        <v>0</v>
      </c>
    </row>
    <row r="221" spans="1:3" x14ac:dyDescent="0.2">
      <c r="A221" t="s">
        <v>266</v>
      </c>
      <c r="B221">
        <v>0</v>
      </c>
      <c r="C221">
        <v>50</v>
      </c>
    </row>
    <row r="222" spans="1:3" x14ac:dyDescent="0.2">
      <c r="A222" t="s">
        <v>267</v>
      </c>
      <c r="B222">
        <v>13</v>
      </c>
      <c r="C222">
        <v>50</v>
      </c>
    </row>
    <row r="223" spans="1:3" x14ac:dyDescent="0.2">
      <c r="A223" t="s">
        <v>268</v>
      </c>
      <c r="B223">
        <v>45</v>
      </c>
      <c r="C223">
        <v>50</v>
      </c>
    </row>
    <row r="224" spans="1:3" x14ac:dyDescent="0.2">
      <c r="A224" t="s">
        <v>269</v>
      </c>
      <c r="B224">
        <v>0</v>
      </c>
      <c r="C224">
        <v>0</v>
      </c>
    </row>
    <row r="225" spans="1:3" x14ac:dyDescent="0.2">
      <c r="A225" t="s">
        <v>270</v>
      </c>
      <c r="B225">
        <v>0</v>
      </c>
      <c r="C225">
        <v>29</v>
      </c>
    </row>
    <row r="226" spans="1:3" x14ac:dyDescent="0.2">
      <c r="A226" t="s">
        <v>271</v>
      </c>
      <c r="B226">
        <v>0</v>
      </c>
      <c r="C226">
        <v>0</v>
      </c>
    </row>
    <row r="227" spans="1:3" x14ac:dyDescent="0.2">
      <c r="A227" t="s">
        <v>272</v>
      </c>
      <c r="B227">
        <v>0</v>
      </c>
      <c r="C227">
        <v>0</v>
      </c>
    </row>
    <row r="228" spans="1:3" x14ac:dyDescent="0.2">
      <c r="A228" t="s">
        <v>273</v>
      </c>
      <c r="B228">
        <v>0</v>
      </c>
      <c r="C228">
        <v>50</v>
      </c>
    </row>
    <row r="229" spans="1:3" x14ac:dyDescent="0.2">
      <c r="A229" t="s">
        <v>274</v>
      </c>
      <c r="B229">
        <v>0</v>
      </c>
      <c r="C229">
        <v>50</v>
      </c>
    </row>
    <row r="230" spans="1:3" x14ac:dyDescent="0.2">
      <c r="A230" t="s">
        <v>275</v>
      </c>
      <c r="B230">
        <v>62</v>
      </c>
      <c r="C230">
        <v>50</v>
      </c>
    </row>
    <row r="231" spans="1:3" x14ac:dyDescent="0.2">
      <c r="A231" t="s">
        <v>276</v>
      </c>
      <c r="B231">
        <v>0</v>
      </c>
      <c r="C231">
        <v>0</v>
      </c>
    </row>
    <row r="232" spans="1:3" x14ac:dyDescent="0.2">
      <c r="A232" t="s">
        <v>277</v>
      </c>
      <c r="B232">
        <v>0</v>
      </c>
      <c r="C232">
        <v>0</v>
      </c>
    </row>
    <row r="233" spans="1:3" x14ac:dyDescent="0.2">
      <c r="A233" t="s">
        <v>278</v>
      </c>
      <c r="B233">
        <v>37</v>
      </c>
      <c r="C233">
        <v>0</v>
      </c>
    </row>
    <row r="234" spans="1:3" x14ac:dyDescent="0.2">
      <c r="A234" t="s">
        <v>279</v>
      </c>
      <c r="B234">
        <v>0</v>
      </c>
      <c r="C234">
        <v>50</v>
      </c>
    </row>
    <row r="235" spans="1:3" x14ac:dyDescent="0.2">
      <c r="A235" t="s">
        <v>280</v>
      </c>
      <c r="B235">
        <v>0</v>
      </c>
      <c r="C235">
        <v>0</v>
      </c>
    </row>
    <row r="236" spans="1:3" x14ac:dyDescent="0.2">
      <c r="A236" t="s">
        <v>281</v>
      </c>
      <c r="B236">
        <v>54</v>
      </c>
      <c r="C236">
        <v>2</v>
      </c>
    </row>
    <row r="237" spans="1:3" x14ac:dyDescent="0.2">
      <c r="A237" t="s">
        <v>282</v>
      </c>
      <c r="B237">
        <v>65</v>
      </c>
      <c r="C237">
        <v>0</v>
      </c>
    </row>
    <row r="238" spans="1:3" x14ac:dyDescent="0.2">
      <c r="A238" t="s">
        <v>283</v>
      </c>
      <c r="B238">
        <v>0</v>
      </c>
      <c r="C238">
        <v>0</v>
      </c>
    </row>
    <row r="239" spans="1:3" x14ac:dyDescent="0.2">
      <c r="A239" t="s">
        <v>284</v>
      </c>
      <c r="B239">
        <v>6</v>
      </c>
      <c r="C239">
        <v>0</v>
      </c>
    </row>
    <row r="240" spans="1:3" x14ac:dyDescent="0.2">
      <c r="A240" t="s">
        <v>285</v>
      </c>
      <c r="B240">
        <v>0</v>
      </c>
      <c r="C240">
        <v>50</v>
      </c>
    </row>
    <row r="241" spans="1:3" x14ac:dyDescent="0.2">
      <c r="A241" t="s">
        <v>286</v>
      </c>
      <c r="B241">
        <v>15</v>
      </c>
      <c r="C241">
        <v>8</v>
      </c>
    </row>
    <row r="242" spans="1:3" x14ac:dyDescent="0.2">
      <c r="A242" t="s">
        <v>287</v>
      </c>
      <c r="B242">
        <v>10</v>
      </c>
      <c r="C242">
        <v>7</v>
      </c>
    </row>
    <row r="243" spans="1:3" x14ac:dyDescent="0.2">
      <c r="A243" t="s">
        <v>288</v>
      </c>
      <c r="B243">
        <v>0</v>
      </c>
      <c r="C243">
        <v>0</v>
      </c>
    </row>
    <row r="244" spans="1:3" x14ac:dyDescent="0.2">
      <c r="A244" t="s">
        <v>289</v>
      </c>
      <c r="B244">
        <v>25</v>
      </c>
      <c r="C244">
        <v>10</v>
      </c>
    </row>
    <row r="245" spans="1:3" x14ac:dyDescent="0.2">
      <c r="A245" t="s">
        <v>290</v>
      </c>
      <c r="B245">
        <v>0</v>
      </c>
      <c r="C245">
        <v>50</v>
      </c>
    </row>
    <row r="246" spans="1:3" x14ac:dyDescent="0.2">
      <c r="A246" t="s">
        <v>291</v>
      </c>
      <c r="B246">
        <v>0</v>
      </c>
      <c r="C246">
        <v>50</v>
      </c>
    </row>
    <row r="247" spans="1:3" x14ac:dyDescent="0.2">
      <c r="A247" t="s">
        <v>292</v>
      </c>
      <c r="B247">
        <v>21</v>
      </c>
      <c r="C247">
        <v>50</v>
      </c>
    </row>
    <row r="248" spans="1:3" x14ac:dyDescent="0.2">
      <c r="A248" t="s">
        <v>293</v>
      </c>
      <c r="B248">
        <v>0</v>
      </c>
      <c r="C248">
        <v>0</v>
      </c>
    </row>
    <row r="249" spans="1:3" x14ac:dyDescent="0.2">
      <c r="A249" t="s">
        <v>294</v>
      </c>
      <c r="B249">
        <v>0</v>
      </c>
      <c r="C249">
        <v>0</v>
      </c>
    </row>
    <row r="250" spans="1:3" x14ac:dyDescent="0.2">
      <c r="A250" t="s">
        <v>2928</v>
      </c>
      <c r="B250">
        <v>0</v>
      </c>
      <c r="C250">
        <v>50</v>
      </c>
    </row>
    <row r="251" spans="1:3" x14ac:dyDescent="0.2">
      <c r="A251" t="s">
        <v>2929</v>
      </c>
      <c r="B251">
        <v>0</v>
      </c>
      <c r="C251">
        <v>50</v>
      </c>
    </row>
    <row r="252" spans="1:3" x14ac:dyDescent="0.2">
      <c r="A252" t="s">
        <v>2930</v>
      </c>
      <c r="B252">
        <v>66</v>
      </c>
      <c r="C252">
        <v>50</v>
      </c>
    </row>
    <row r="253" spans="1:3" x14ac:dyDescent="0.2">
      <c r="A253" t="s">
        <v>2931</v>
      </c>
      <c r="B253">
        <v>0</v>
      </c>
      <c r="C253">
        <v>50</v>
      </c>
    </row>
    <row r="254" spans="1:3" x14ac:dyDescent="0.2">
      <c r="A254" t="s">
        <v>2932</v>
      </c>
      <c r="B254">
        <v>0</v>
      </c>
      <c r="C254">
        <v>50</v>
      </c>
    </row>
    <row r="255" spans="1:3" x14ac:dyDescent="0.2">
      <c r="A255" t="s">
        <v>2934</v>
      </c>
      <c r="B255">
        <v>66</v>
      </c>
      <c r="C255">
        <v>50</v>
      </c>
    </row>
    <row r="256" spans="1:3" x14ac:dyDescent="0.2">
      <c r="A256" t="s">
        <v>2933</v>
      </c>
      <c r="B256">
        <v>0</v>
      </c>
      <c r="C256">
        <v>50</v>
      </c>
    </row>
    <row r="257" spans="1:3" x14ac:dyDescent="0.2">
      <c r="A257" t="s">
        <v>2935</v>
      </c>
      <c r="B257">
        <v>0</v>
      </c>
      <c r="C257">
        <v>50</v>
      </c>
    </row>
    <row r="258" spans="1:3" x14ac:dyDescent="0.2">
      <c r="A258" t="s">
        <v>2936</v>
      </c>
      <c r="B258">
        <v>0</v>
      </c>
      <c r="C258">
        <v>50</v>
      </c>
    </row>
    <row r="259" spans="1:3" x14ac:dyDescent="0.2">
      <c r="A259" t="s">
        <v>2937</v>
      </c>
      <c r="B259">
        <v>0</v>
      </c>
      <c r="C259">
        <v>50</v>
      </c>
    </row>
    <row r="260" spans="1:3" x14ac:dyDescent="0.2">
      <c r="A260" t="s">
        <v>2938</v>
      </c>
      <c r="B260">
        <v>0</v>
      </c>
      <c r="C260">
        <v>50</v>
      </c>
    </row>
    <row r="261" spans="1:3" x14ac:dyDescent="0.2">
      <c r="A261" t="s">
        <v>2939</v>
      </c>
      <c r="B261">
        <v>0</v>
      </c>
      <c r="C261">
        <v>50</v>
      </c>
    </row>
    <row r="262" spans="1:3" x14ac:dyDescent="0.2">
      <c r="A262" t="s">
        <v>2940</v>
      </c>
      <c r="B262">
        <v>0</v>
      </c>
      <c r="C262">
        <v>50</v>
      </c>
    </row>
    <row r="263" spans="1:3" x14ac:dyDescent="0.2">
      <c r="A263" t="s">
        <v>2941</v>
      </c>
      <c r="B263">
        <v>0</v>
      </c>
      <c r="C263">
        <v>50</v>
      </c>
    </row>
    <row r="264" spans="1:3" x14ac:dyDescent="0.2">
      <c r="A264" t="s">
        <v>2942</v>
      </c>
      <c r="B264">
        <v>0</v>
      </c>
      <c r="C264">
        <v>50</v>
      </c>
    </row>
    <row r="265" spans="1:3" x14ac:dyDescent="0.2">
      <c r="A265" t="s">
        <v>2943</v>
      </c>
      <c r="B265">
        <v>0</v>
      </c>
      <c r="C265">
        <v>50</v>
      </c>
    </row>
    <row r="266" spans="1:3" x14ac:dyDescent="0.2">
      <c r="A266" t="s">
        <v>2944</v>
      </c>
      <c r="B266">
        <v>0</v>
      </c>
      <c r="C266">
        <v>50</v>
      </c>
    </row>
    <row r="267" spans="1:3" x14ac:dyDescent="0.2">
      <c r="A267" t="s">
        <v>2945</v>
      </c>
      <c r="B267">
        <v>0</v>
      </c>
      <c r="C267">
        <v>50</v>
      </c>
    </row>
    <row r="268" spans="1:3" x14ac:dyDescent="0.2">
      <c r="A268" t="s">
        <v>2946</v>
      </c>
      <c r="B268">
        <v>0</v>
      </c>
      <c r="C268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B4F-2AE3-4843-A0DA-C86A6359D39A}">
  <sheetPr>
    <tabColor rgb="FFD9BDD8"/>
  </sheetPr>
  <dimension ref="A1:B30"/>
  <sheetViews>
    <sheetView zoomScale="160" zoomScaleNormal="160" workbookViewId="0"/>
  </sheetViews>
  <sheetFormatPr baseColWidth="10" defaultRowHeight="16" x14ac:dyDescent="0.2"/>
  <cols>
    <col min="1" max="1" width="18.83203125" bestFit="1" customWidth="1"/>
    <col min="2" max="2" width="10.83203125" style="2"/>
    <col min="3" max="3" width="10.1640625" customWidth="1"/>
  </cols>
  <sheetData>
    <row r="1" spans="1:2" x14ac:dyDescent="0.2">
      <c r="A1" t="s">
        <v>13</v>
      </c>
      <c r="B1" s="2" t="s">
        <v>299</v>
      </c>
    </row>
    <row r="2" spans="1:2" x14ac:dyDescent="0.2">
      <c r="A2" t="s">
        <v>300</v>
      </c>
      <c r="B2" s="2">
        <v>1</v>
      </c>
    </row>
    <row r="3" spans="1:2" x14ac:dyDescent="0.2">
      <c r="A3" t="s">
        <v>301</v>
      </c>
      <c r="B3" s="2">
        <v>1</v>
      </c>
    </row>
    <row r="4" spans="1:2" x14ac:dyDescent="0.2">
      <c r="A4" t="s">
        <v>302</v>
      </c>
      <c r="B4" s="2">
        <v>1</v>
      </c>
    </row>
    <row r="5" spans="1:2" x14ac:dyDescent="0.2">
      <c r="A5" t="s">
        <v>303</v>
      </c>
      <c r="B5" s="2">
        <v>1</v>
      </c>
    </row>
    <row r="6" spans="1:2" x14ac:dyDescent="0.2">
      <c r="A6" t="s">
        <v>304</v>
      </c>
      <c r="B6" s="2">
        <v>1</v>
      </c>
    </row>
    <row r="7" spans="1:2" x14ac:dyDescent="0.2">
      <c r="A7" t="s">
        <v>305</v>
      </c>
      <c r="B7" s="2">
        <v>1</v>
      </c>
    </row>
    <row r="8" spans="1:2" x14ac:dyDescent="0.2">
      <c r="A8" t="s">
        <v>306</v>
      </c>
      <c r="B8" s="2">
        <v>1</v>
      </c>
    </row>
    <row r="9" spans="1:2" x14ac:dyDescent="0.2">
      <c r="A9" t="s">
        <v>307</v>
      </c>
      <c r="B9" s="2">
        <v>1</v>
      </c>
    </row>
    <row r="10" spans="1:2" x14ac:dyDescent="0.2">
      <c r="A10" t="s">
        <v>308</v>
      </c>
      <c r="B10" s="2">
        <v>1</v>
      </c>
    </row>
    <row r="11" spans="1:2" x14ac:dyDescent="0.2">
      <c r="A11" t="s">
        <v>309</v>
      </c>
      <c r="B11" s="2">
        <v>1</v>
      </c>
    </row>
    <row r="12" spans="1:2" x14ac:dyDescent="0.2">
      <c r="A12" t="s">
        <v>310</v>
      </c>
      <c r="B12" s="2">
        <v>1</v>
      </c>
    </row>
    <row r="13" spans="1:2" x14ac:dyDescent="0.2">
      <c r="A13" t="s">
        <v>311</v>
      </c>
      <c r="B13" s="2">
        <v>1</v>
      </c>
    </row>
    <row r="14" spans="1:2" x14ac:dyDescent="0.2">
      <c r="A14" t="s">
        <v>312</v>
      </c>
      <c r="B14" s="2">
        <v>1</v>
      </c>
    </row>
    <row r="15" spans="1:2" x14ac:dyDescent="0.2">
      <c r="A15" t="s">
        <v>313</v>
      </c>
      <c r="B15" s="2">
        <v>1</v>
      </c>
    </row>
    <row r="16" spans="1:2" x14ac:dyDescent="0.2">
      <c r="A16" t="s">
        <v>314</v>
      </c>
      <c r="B16" s="2">
        <v>1</v>
      </c>
    </row>
    <row r="17" spans="1:2" x14ac:dyDescent="0.2">
      <c r="A17" t="s">
        <v>315</v>
      </c>
      <c r="B17" s="2">
        <v>1</v>
      </c>
    </row>
    <row r="18" spans="1:2" x14ac:dyDescent="0.2">
      <c r="A18" t="s">
        <v>318</v>
      </c>
      <c r="B18" s="2">
        <v>1</v>
      </c>
    </row>
    <row r="19" spans="1:2" x14ac:dyDescent="0.2">
      <c r="A19" t="s">
        <v>2813</v>
      </c>
      <c r="B19" s="2">
        <v>1</v>
      </c>
    </row>
    <row r="20" spans="1:2" x14ac:dyDescent="0.2">
      <c r="A20" t="s">
        <v>316</v>
      </c>
      <c r="B20" s="2">
        <v>3</v>
      </c>
    </row>
    <row r="21" spans="1:2" x14ac:dyDescent="0.2">
      <c r="A21" t="s">
        <v>317</v>
      </c>
      <c r="B21" s="2">
        <v>0.2</v>
      </c>
    </row>
    <row r="22" spans="1:2" x14ac:dyDescent="0.2">
      <c r="A22" t="s">
        <v>319</v>
      </c>
      <c r="B22" s="2">
        <v>0.1</v>
      </c>
    </row>
    <row r="23" spans="1:2" x14ac:dyDescent="0.2">
      <c r="A23" t="s">
        <v>320</v>
      </c>
      <c r="B23" s="2">
        <v>0.1</v>
      </c>
    </row>
    <row r="24" spans="1:2" x14ac:dyDescent="0.2">
      <c r="A24" t="s">
        <v>321</v>
      </c>
      <c r="B24" s="2">
        <v>0.1</v>
      </c>
    </row>
    <row r="25" spans="1:2" x14ac:dyDescent="0.2">
      <c r="A25" t="s">
        <v>322</v>
      </c>
      <c r="B25" s="2">
        <v>0.1</v>
      </c>
    </row>
    <row r="26" spans="1:2" x14ac:dyDescent="0.2">
      <c r="A26" t="s">
        <v>323</v>
      </c>
      <c r="B26" s="2">
        <v>0.1</v>
      </c>
    </row>
    <row r="27" spans="1:2" x14ac:dyDescent="0.2">
      <c r="A27" t="s">
        <v>324</v>
      </c>
      <c r="B27" s="2">
        <v>0.1</v>
      </c>
    </row>
    <row r="28" spans="1:2" x14ac:dyDescent="0.2">
      <c r="A28" t="s">
        <v>325</v>
      </c>
      <c r="B28" s="2">
        <v>0.1</v>
      </c>
    </row>
    <row r="29" spans="1:2" x14ac:dyDescent="0.2">
      <c r="A29" t="s">
        <v>326</v>
      </c>
      <c r="B29" s="2">
        <v>0.1</v>
      </c>
    </row>
    <row r="30" spans="1:2" x14ac:dyDescent="0.2">
      <c r="A30" t="s">
        <v>327</v>
      </c>
      <c r="B30" s="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52F9-E47F-564A-A416-3A253365B38D}">
  <sheetPr>
    <tabColor rgb="FFD9BDD8"/>
  </sheetPr>
  <dimension ref="A1:C24"/>
  <sheetViews>
    <sheetView zoomScale="187" workbookViewId="0"/>
  </sheetViews>
  <sheetFormatPr baseColWidth="10" defaultRowHeight="16" x14ac:dyDescent="0.2"/>
  <cols>
    <col min="1" max="1" width="24.1640625" customWidth="1"/>
    <col min="2" max="2" width="14.83203125" customWidth="1"/>
  </cols>
  <sheetData>
    <row r="1" spans="1:3" x14ac:dyDescent="0.2">
      <c r="A1" t="s">
        <v>328</v>
      </c>
      <c r="B1" s="2" t="s">
        <v>296</v>
      </c>
      <c r="C1" t="s">
        <v>2816</v>
      </c>
    </row>
    <row r="2" spans="1:3" x14ac:dyDescent="0.2">
      <c r="A2" t="s">
        <v>28</v>
      </c>
      <c r="B2">
        <v>76</v>
      </c>
    </row>
    <row r="3" spans="1:3" x14ac:dyDescent="0.2">
      <c r="A3" t="s">
        <v>329</v>
      </c>
      <c r="B3">
        <v>72</v>
      </c>
    </row>
    <row r="4" spans="1:3" x14ac:dyDescent="0.2">
      <c r="A4" t="s">
        <v>330</v>
      </c>
      <c r="B4">
        <v>36</v>
      </c>
    </row>
    <row r="5" spans="1:3" x14ac:dyDescent="0.2">
      <c r="A5" t="s">
        <v>30</v>
      </c>
      <c r="B5">
        <v>81</v>
      </c>
    </row>
    <row r="6" spans="1:3" x14ac:dyDescent="0.2">
      <c r="A6" t="s">
        <v>342</v>
      </c>
      <c r="B6">
        <v>62</v>
      </c>
    </row>
    <row r="7" spans="1:3" x14ac:dyDescent="0.2">
      <c r="A7" t="s">
        <v>32</v>
      </c>
      <c r="B7">
        <v>91</v>
      </c>
    </row>
    <row r="8" spans="1:3" x14ac:dyDescent="0.2">
      <c r="A8" t="s">
        <v>2977</v>
      </c>
      <c r="B8">
        <v>91</v>
      </c>
    </row>
    <row r="9" spans="1:3" x14ac:dyDescent="0.2">
      <c r="A9" t="s">
        <v>341</v>
      </c>
      <c r="B9">
        <v>50</v>
      </c>
    </row>
    <row r="10" spans="1:3" x14ac:dyDescent="0.2">
      <c r="A10" t="s">
        <v>340</v>
      </c>
      <c r="B10">
        <v>50</v>
      </c>
    </row>
    <row r="11" spans="1:3" x14ac:dyDescent="0.2">
      <c r="A11" t="s">
        <v>331</v>
      </c>
      <c r="B11">
        <v>25</v>
      </c>
    </row>
    <row r="12" spans="1:3" x14ac:dyDescent="0.2">
      <c r="A12" t="s">
        <v>332</v>
      </c>
      <c r="B12">
        <v>0</v>
      </c>
    </row>
    <row r="13" spans="1:3" x14ac:dyDescent="0.2">
      <c r="A13" t="s">
        <v>338</v>
      </c>
      <c r="B13">
        <v>63</v>
      </c>
    </row>
    <row r="14" spans="1:3" x14ac:dyDescent="0.2">
      <c r="A14" t="s">
        <v>333</v>
      </c>
      <c r="B14">
        <v>21</v>
      </c>
    </row>
    <row r="15" spans="1:3" x14ac:dyDescent="0.2">
      <c r="A15" t="s">
        <v>339</v>
      </c>
      <c r="B15">
        <v>50</v>
      </c>
    </row>
    <row r="16" spans="1:3" x14ac:dyDescent="0.2">
      <c r="A16" t="s">
        <v>334</v>
      </c>
      <c r="B16">
        <v>21</v>
      </c>
    </row>
    <row r="17" spans="1:3" x14ac:dyDescent="0.2">
      <c r="A17" t="s">
        <v>34</v>
      </c>
      <c r="B17">
        <v>0</v>
      </c>
      <c r="C17" t="s">
        <v>2814</v>
      </c>
    </row>
    <row r="18" spans="1:3" x14ac:dyDescent="0.2">
      <c r="A18" t="s">
        <v>335</v>
      </c>
      <c r="B18">
        <v>21</v>
      </c>
    </row>
    <row r="19" spans="1:3" x14ac:dyDescent="0.2">
      <c r="A19" t="s">
        <v>2969</v>
      </c>
      <c r="B19">
        <v>16</v>
      </c>
    </row>
    <row r="20" spans="1:3" x14ac:dyDescent="0.2">
      <c r="A20" t="s">
        <v>31</v>
      </c>
      <c r="B20">
        <v>21</v>
      </c>
    </row>
    <row r="21" spans="1:3" x14ac:dyDescent="0.2">
      <c r="A21" t="s">
        <v>2968</v>
      </c>
      <c r="B21">
        <v>8</v>
      </c>
    </row>
    <row r="22" spans="1:3" x14ac:dyDescent="0.2">
      <c r="A22" t="s">
        <v>336</v>
      </c>
      <c r="B22">
        <v>25</v>
      </c>
      <c r="C22" t="s">
        <v>2814</v>
      </c>
    </row>
    <row r="23" spans="1:3" x14ac:dyDescent="0.2">
      <c r="A23" t="s">
        <v>29</v>
      </c>
      <c r="B23">
        <v>0</v>
      </c>
      <c r="C23" t="s">
        <v>2814</v>
      </c>
    </row>
    <row r="24" spans="1:3" x14ac:dyDescent="0.2">
      <c r="A24" t="s">
        <v>337</v>
      </c>
      <c r="B24">
        <v>0</v>
      </c>
      <c r="C24" t="s">
        <v>2814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8479-ADBA-B743-9CC6-A969E7618A8C}">
  <sheetPr>
    <tabColor theme="8" tint="0.79998168889431442"/>
  </sheetPr>
  <dimension ref="A1:T65"/>
  <sheetViews>
    <sheetView zoomScale="159" zoomScaleNormal="1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19.5" bestFit="1" customWidth="1"/>
    <col min="2" max="2" width="14.1640625" customWidth="1"/>
  </cols>
  <sheetData>
    <row r="1" spans="1:20" x14ac:dyDescent="0.2">
      <c r="A1" s="35" t="s">
        <v>2822</v>
      </c>
      <c r="B1" s="35" t="s">
        <v>2823</v>
      </c>
      <c r="C1" s="35" t="s">
        <v>2824</v>
      </c>
      <c r="D1" s="35" t="s">
        <v>2825</v>
      </c>
      <c r="E1" s="35" t="s">
        <v>2826</v>
      </c>
      <c r="F1" s="35" t="s">
        <v>2827</v>
      </c>
      <c r="G1" s="35" t="s">
        <v>2828</v>
      </c>
      <c r="H1" s="35" t="s">
        <v>2829</v>
      </c>
      <c r="I1" s="35" t="s">
        <v>2830</v>
      </c>
      <c r="J1" s="35" t="s">
        <v>2831</v>
      </c>
      <c r="K1" s="35" t="s">
        <v>2832</v>
      </c>
      <c r="L1" s="35" t="s">
        <v>2833</v>
      </c>
      <c r="M1" s="35" t="s">
        <v>2834</v>
      </c>
      <c r="N1" s="35" t="s">
        <v>2835</v>
      </c>
      <c r="O1" s="35" t="s">
        <v>2836</v>
      </c>
      <c r="P1" s="35" t="s">
        <v>2837</v>
      </c>
      <c r="Q1" s="35" t="s">
        <v>2838</v>
      </c>
      <c r="R1" s="35" t="s">
        <v>2839</v>
      </c>
      <c r="S1" s="35" t="s">
        <v>2840</v>
      </c>
      <c r="T1" s="35" t="s">
        <v>2841</v>
      </c>
    </row>
    <row r="2" spans="1:20" ht="34" x14ac:dyDescent="0.2">
      <c r="A2" s="49" t="s">
        <v>2842</v>
      </c>
      <c r="B2" s="50" t="s">
        <v>2843</v>
      </c>
      <c r="C2" s="70" t="s">
        <v>2844</v>
      </c>
      <c r="D2" s="70"/>
      <c r="E2" s="70"/>
      <c r="F2" s="70"/>
      <c r="G2" s="70"/>
      <c r="H2" s="70"/>
      <c r="I2" s="70"/>
      <c r="J2" s="71" t="s">
        <v>2845</v>
      </c>
      <c r="K2" s="71"/>
      <c r="L2" s="71"/>
      <c r="M2" s="71"/>
      <c r="N2" s="71"/>
      <c r="O2" s="71"/>
      <c r="P2" s="71"/>
      <c r="Q2" s="72" t="s">
        <v>2846</v>
      </c>
      <c r="R2" s="72"/>
      <c r="S2" s="72"/>
      <c r="T2" s="51" t="s">
        <v>2847</v>
      </c>
    </row>
    <row r="3" spans="1:20" ht="34" x14ac:dyDescent="0.2">
      <c r="A3" s="35" t="s">
        <v>2848</v>
      </c>
      <c r="B3" s="52"/>
      <c r="C3" s="52" t="s">
        <v>2849</v>
      </c>
      <c r="D3" s="52" t="s">
        <v>2850</v>
      </c>
      <c r="E3" s="52" t="s">
        <v>2851</v>
      </c>
      <c r="F3" s="52" t="s">
        <v>2852</v>
      </c>
      <c r="G3" s="52" t="s">
        <v>2853</v>
      </c>
      <c r="H3" s="52" t="s">
        <v>2854</v>
      </c>
      <c r="I3" s="52" t="s">
        <v>56</v>
      </c>
      <c r="J3" s="52" t="s">
        <v>2849</v>
      </c>
      <c r="K3" s="52" t="s">
        <v>2850</v>
      </c>
      <c r="L3" s="52" t="s">
        <v>2851</v>
      </c>
      <c r="M3" s="52" t="s">
        <v>2852</v>
      </c>
      <c r="N3" s="52" t="s">
        <v>2853</v>
      </c>
      <c r="O3" s="52" t="s">
        <v>2854</v>
      </c>
      <c r="P3" s="52" t="s">
        <v>56</v>
      </c>
      <c r="Q3" s="52" t="s">
        <v>2855</v>
      </c>
      <c r="R3" s="52" t="s">
        <v>2856</v>
      </c>
      <c r="S3" s="52" t="s">
        <v>56</v>
      </c>
      <c r="T3" s="35"/>
    </row>
    <row r="4" spans="1:20" x14ac:dyDescent="0.2">
      <c r="A4" s="35" t="s">
        <v>2857</v>
      </c>
      <c r="B4" s="53" t="s">
        <v>2858</v>
      </c>
      <c r="C4" s="54" t="s">
        <v>2859</v>
      </c>
      <c r="D4" s="54" t="s">
        <v>2859</v>
      </c>
      <c r="E4" s="54" t="s">
        <v>2859</v>
      </c>
      <c r="F4" s="54" t="s">
        <v>2859</v>
      </c>
      <c r="G4" s="54" t="s">
        <v>2859</v>
      </c>
      <c r="H4" s="54" t="s">
        <v>2859</v>
      </c>
      <c r="I4" s="54" t="s">
        <v>2859</v>
      </c>
      <c r="J4" s="54" t="s">
        <v>2859</v>
      </c>
      <c r="K4" s="54" t="s">
        <v>2859</v>
      </c>
      <c r="L4" s="54" t="s">
        <v>2859</v>
      </c>
      <c r="M4" s="54" t="s">
        <v>2859</v>
      </c>
      <c r="N4" s="54" t="s">
        <v>2859</v>
      </c>
      <c r="O4" s="54" t="s">
        <v>2859</v>
      </c>
      <c r="P4" s="54" t="s">
        <v>2859</v>
      </c>
      <c r="Q4" s="55"/>
      <c r="R4" s="55"/>
      <c r="S4" s="55"/>
      <c r="T4" s="55"/>
    </row>
    <row r="5" spans="1:20" x14ac:dyDescent="0.2">
      <c r="A5" s="35" t="s">
        <v>2860</v>
      </c>
      <c r="B5" s="53" t="s">
        <v>2858</v>
      </c>
      <c r="C5" s="53" t="s">
        <v>2858</v>
      </c>
      <c r="D5" s="53" t="s">
        <v>2858</v>
      </c>
      <c r="E5" s="53" t="s">
        <v>2858</v>
      </c>
      <c r="F5" s="53" t="s">
        <v>2858</v>
      </c>
      <c r="G5" s="53" t="s">
        <v>2858</v>
      </c>
      <c r="H5" s="53" t="s">
        <v>2858</v>
      </c>
      <c r="I5" s="53" t="s">
        <v>2858</v>
      </c>
      <c r="J5" s="53" t="s">
        <v>2858</v>
      </c>
      <c r="K5" s="53" t="s">
        <v>2858</v>
      </c>
      <c r="L5" s="53" t="s">
        <v>2858</v>
      </c>
      <c r="M5" s="53" t="s">
        <v>2858</v>
      </c>
      <c r="N5" s="53" t="s">
        <v>2858</v>
      </c>
      <c r="O5" s="53" t="s">
        <v>2858</v>
      </c>
      <c r="P5" s="53" t="s">
        <v>2858</v>
      </c>
      <c r="Q5" s="53" t="s">
        <v>2858</v>
      </c>
      <c r="R5" s="53" t="s">
        <v>2858</v>
      </c>
      <c r="S5" s="53" t="s">
        <v>2858</v>
      </c>
      <c r="T5" s="53" t="s">
        <v>2858</v>
      </c>
    </row>
    <row r="6" spans="1:20" x14ac:dyDescent="0.2">
      <c r="A6" s="35" t="s">
        <v>2861</v>
      </c>
      <c r="B6" s="54" t="s">
        <v>2859</v>
      </c>
      <c r="C6" s="54" t="s">
        <v>2859</v>
      </c>
      <c r="D6" s="55"/>
      <c r="E6" s="54" t="s">
        <v>2859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 spans="1:20" x14ac:dyDescent="0.2">
      <c r="A7" s="35" t="s">
        <v>2862</v>
      </c>
      <c r="B7" s="53" t="s">
        <v>2858</v>
      </c>
      <c r="C7" s="53" t="s">
        <v>2863</v>
      </c>
      <c r="D7" s="53"/>
      <c r="E7" s="53" t="s">
        <v>2858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</row>
    <row r="8" spans="1:20" x14ac:dyDescent="0.2">
      <c r="A8" s="35" t="s">
        <v>2864</v>
      </c>
      <c r="B8" s="54" t="s">
        <v>2859</v>
      </c>
      <c r="C8" s="54" t="s">
        <v>2859</v>
      </c>
      <c r="D8" s="55"/>
      <c r="E8" s="54" t="s">
        <v>2859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</row>
    <row r="9" spans="1:20" x14ac:dyDescent="0.2">
      <c r="A9" s="35" t="s">
        <v>2865</v>
      </c>
      <c r="B9" s="54" t="s">
        <v>2859</v>
      </c>
      <c r="C9" s="53" t="s">
        <v>2858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spans="1:20" x14ac:dyDescent="0.2">
      <c r="A10" s="35" t="s">
        <v>2866</v>
      </c>
      <c r="B10" s="55"/>
      <c r="C10" s="54" t="s">
        <v>2859</v>
      </c>
      <c r="D10" s="53" t="s">
        <v>2858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0" x14ac:dyDescent="0.2">
      <c r="A11" s="35" t="s">
        <v>2867</v>
      </c>
      <c r="B11" s="55"/>
      <c r="C11" s="54" t="s">
        <v>2959</v>
      </c>
      <c r="D11" s="54" t="s">
        <v>2859</v>
      </c>
      <c r="E11" s="55"/>
      <c r="F11" s="55"/>
      <c r="G11" s="55"/>
      <c r="H11" s="55"/>
      <c r="I11" s="55"/>
      <c r="J11" s="53" t="s">
        <v>2858</v>
      </c>
      <c r="K11" s="53" t="s">
        <v>2858</v>
      </c>
      <c r="L11" s="55"/>
      <c r="M11" s="55"/>
      <c r="N11" s="55"/>
      <c r="O11" s="55"/>
      <c r="P11" s="55"/>
      <c r="Q11" s="55"/>
      <c r="R11" s="55"/>
      <c r="S11" s="55"/>
      <c r="T11" s="55"/>
    </row>
    <row r="12" spans="1:20" x14ac:dyDescent="0.2">
      <c r="A12" s="35" t="s">
        <v>2868</v>
      </c>
      <c r="B12" s="53" t="s">
        <v>2858</v>
      </c>
      <c r="C12" s="53" t="s">
        <v>2869</v>
      </c>
      <c r="D12" s="53"/>
      <c r="E12" s="53" t="s">
        <v>2858</v>
      </c>
      <c r="F12" s="55"/>
      <c r="G12" s="53" t="s">
        <v>2858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</row>
    <row r="13" spans="1:20" x14ac:dyDescent="0.2">
      <c r="A13" s="35" t="s">
        <v>2870</v>
      </c>
      <c r="B13" s="55"/>
      <c r="C13" s="55"/>
      <c r="D13" s="55"/>
      <c r="E13" s="55"/>
      <c r="F13" s="55"/>
      <c r="G13" s="55"/>
      <c r="H13" s="55"/>
      <c r="I13" s="55"/>
      <c r="J13" s="54" t="s">
        <v>2859</v>
      </c>
      <c r="K13" s="54" t="s">
        <v>2871</v>
      </c>
      <c r="L13" s="54"/>
      <c r="M13" s="54"/>
      <c r="N13" s="55"/>
      <c r="O13" s="55"/>
      <c r="P13" s="55"/>
      <c r="Q13" s="55"/>
      <c r="R13" s="55"/>
      <c r="S13" s="55"/>
      <c r="T13" s="55"/>
    </row>
    <row r="14" spans="1:20" x14ac:dyDescent="0.2">
      <c r="A14" s="35" t="s">
        <v>2872</v>
      </c>
      <c r="B14" s="55"/>
      <c r="C14" s="54" t="s">
        <v>2859</v>
      </c>
      <c r="D14" s="53" t="s">
        <v>2858</v>
      </c>
      <c r="E14" s="55"/>
      <c r="F14" s="55"/>
      <c r="G14" s="55"/>
      <c r="H14" s="55"/>
      <c r="I14" s="55"/>
      <c r="J14" s="55"/>
      <c r="K14" s="53" t="s">
        <v>2858</v>
      </c>
      <c r="L14" s="55"/>
      <c r="M14" s="55"/>
      <c r="N14" s="55"/>
      <c r="O14" s="55"/>
      <c r="P14" s="55"/>
      <c r="Q14" s="55"/>
      <c r="R14" s="55"/>
      <c r="S14" s="55"/>
      <c r="T14" s="55"/>
    </row>
    <row r="15" spans="1:20" x14ac:dyDescent="0.2">
      <c r="A15" s="35" t="s">
        <v>2978</v>
      </c>
      <c r="B15" s="55"/>
      <c r="C15" s="54" t="s">
        <v>2859</v>
      </c>
      <c r="D15" s="55"/>
      <c r="E15" s="55"/>
      <c r="F15" s="55"/>
      <c r="G15" s="55"/>
      <c r="H15" s="55"/>
      <c r="I15" s="55"/>
      <c r="J15" s="54" t="s">
        <v>2859</v>
      </c>
      <c r="K15" s="53" t="s">
        <v>2858</v>
      </c>
      <c r="L15" s="55"/>
      <c r="M15" s="55"/>
      <c r="N15" s="54" t="s">
        <v>2859</v>
      </c>
      <c r="O15" s="55"/>
      <c r="P15" s="55"/>
      <c r="Q15" s="55"/>
      <c r="R15" s="55"/>
      <c r="S15" s="55"/>
      <c r="T15" s="55"/>
    </row>
    <row r="16" spans="1:20" x14ac:dyDescent="0.2">
      <c r="A16" s="35" t="s">
        <v>2873</v>
      </c>
      <c r="B16" s="55"/>
      <c r="C16" s="54" t="s">
        <v>2874</v>
      </c>
      <c r="D16" s="54" t="s">
        <v>2859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</row>
    <row r="17" spans="1:20" x14ac:dyDescent="0.2">
      <c r="A17" s="35" t="s">
        <v>2875</v>
      </c>
      <c r="B17" s="53" t="s">
        <v>2858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</row>
    <row r="18" spans="1:20" x14ac:dyDescent="0.2">
      <c r="A18" s="35" t="s">
        <v>2876</v>
      </c>
      <c r="B18" s="53" t="s">
        <v>2858</v>
      </c>
      <c r="C18" s="55"/>
      <c r="D18" s="55"/>
      <c r="E18" s="53" t="s">
        <v>2858</v>
      </c>
      <c r="F18" s="53" t="s">
        <v>2858</v>
      </c>
      <c r="G18" s="53" t="s">
        <v>2858</v>
      </c>
      <c r="H18" s="53" t="s">
        <v>2858</v>
      </c>
      <c r="I18" s="55"/>
      <c r="J18" s="55"/>
      <c r="K18" s="55"/>
      <c r="L18" s="53" t="s">
        <v>2858</v>
      </c>
      <c r="M18" s="54" t="s">
        <v>2859</v>
      </c>
      <c r="N18" s="53" t="s">
        <v>2858</v>
      </c>
      <c r="O18" s="54" t="s">
        <v>2859</v>
      </c>
      <c r="P18" s="55"/>
      <c r="Q18" s="54" t="s">
        <v>2859</v>
      </c>
      <c r="R18" s="53" t="s">
        <v>2858</v>
      </c>
      <c r="S18" s="55"/>
      <c r="T18" s="55"/>
    </row>
    <row r="19" spans="1:20" x14ac:dyDescent="0.2">
      <c r="A19" s="35" t="s">
        <v>2877</v>
      </c>
      <c r="B19" s="55"/>
      <c r="C19" s="55"/>
      <c r="D19" s="55"/>
      <c r="E19" s="55"/>
      <c r="F19" s="53" t="s">
        <v>2858</v>
      </c>
      <c r="G19" s="55"/>
      <c r="H19" s="53" t="s">
        <v>2858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</row>
    <row r="20" spans="1:20" x14ac:dyDescent="0.2">
      <c r="A20" s="35" t="s">
        <v>2878</v>
      </c>
      <c r="B20" s="54" t="s">
        <v>2859</v>
      </c>
      <c r="C20" s="54" t="s">
        <v>2859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</row>
    <row r="21" spans="1:20" x14ac:dyDescent="0.2">
      <c r="A21" s="35" t="s">
        <v>2879</v>
      </c>
      <c r="B21" s="54" t="s">
        <v>2859</v>
      </c>
      <c r="C21" s="54" t="s">
        <v>2859</v>
      </c>
      <c r="D21" s="55"/>
      <c r="E21" s="54" t="s">
        <v>2859</v>
      </c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</row>
    <row r="22" spans="1:20" x14ac:dyDescent="0.2">
      <c r="A22" s="35" t="s">
        <v>2880</v>
      </c>
      <c r="B22" s="53" t="s">
        <v>2858</v>
      </c>
      <c r="C22" s="53" t="s">
        <v>2858</v>
      </c>
      <c r="D22" s="55"/>
      <c r="E22" s="53" t="s">
        <v>2858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</row>
    <row r="23" spans="1:20" x14ac:dyDescent="0.2">
      <c r="A23" s="35" t="s">
        <v>2881</v>
      </c>
      <c r="B23" s="55"/>
      <c r="C23" s="54" t="s">
        <v>2859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</row>
    <row r="24" spans="1:20" x14ac:dyDescent="0.2">
      <c r="A24" s="35" t="s">
        <v>2882</v>
      </c>
      <c r="B24" s="53" t="s">
        <v>2858</v>
      </c>
      <c r="C24" s="53" t="s">
        <v>2858</v>
      </c>
      <c r="D24" s="53" t="s">
        <v>2858</v>
      </c>
      <c r="E24" s="53" t="s">
        <v>2858</v>
      </c>
      <c r="F24" s="53" t="s">
        <v>2858</v>
      </c>
      <c r="G24" s="53" t="s">
        <v>2858</v>
      </c>
      <c r="H24" s="53" t="s">
        <v>2858</v>
      </c>
      <c r="I24" s="53" t="s">
        <v>2858</v>
      </c>
      <c r="J24" s="53" t="s">
        <v>2858</v>
      </c>
      <c r="K24" s="53" t="s">
        <v>2858</v>
      </c>
      <c r="L24" s="53" t="s">
        <v>2858</v>
      </c>
      <c r="M24" s="53" t="s">
        <v>2858</v>
      </c>
      <c r="N24" s="53" t="s">
        <v>2858</v>
      </c>
      <c r="O24" s="53" t="s">
        <v>2858</v>
      </c>
      <c r="P24" s="53" t="s">
        <v>2858</v>
      </c>
      <c r="Q24" s="53" t="s">
        <v>2858</v>
      </c>
      <c r="R24" s="53" t="s">
        <v>2858</v>
      </c>
      <c r="S24" s="53" t="s">
        <v>2858</v>
      </c>
      <c r="T24" s="53" t="s">
        <v>2858</v>
      </c>
    </row>
    <row r="25" spans="1:20" x14ac:dyDescent="0.2">
      <c r="A25" s="35" t="s">
        <v>2883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4" t="s">
        <v>2859</v>
      </c>
      <c r="M25" s="55"/>
      <c r="N25" s="54" t="s">
        <v>2859</v>
      </c>
      <c r="O25" s="55"/>
      <c r="P25" s="55"/>
      <c r="Q25" s="55"/>
      <c r="R25" s="55"/>
      <c r="S25" s="55"/>
      <c r="T25" s="55"/>
    </row>
    <row r="26" spans="1:20" x14ac:dyDescent="0.2">
      <c r="A26" s="35" t="s">
        <v>2884</v>
      </c>
      <c r="B26" s="53" t="s">
        <v>2858</v>
      </c>
      <c r="C26" s="54" t="s">
        <v>2859</v>
      </c>
      <c r="D26" s="54" t="s">
        <v>2859</v>
      </c>
      <c r="E26" s="54" t="s">
        <v>2859</v>
      </c>
      <c r="F26" s="54" t="s">
        <v>2859</v>
      </c>
      <c r="G26" s="53" t="s">
        <v>2858</v>
      </c>
      <c r="H26" s="53" t="s">
        <v>2858</v>
      </c>
      <c r="I26" s="53" t="s">
        <v>2858</v>
      </c>
      <c r="J26" s="54" t="s">
        <v>2859</v>
      </c>
      <c r="K26" s="55"/>
      <c r="L26" s="55"/>
      <c r="M26" s="55"/>
      <c r="N26" s="54" t="s">
        <v>2859</v>
      </c>
      <c r="O26" s="54" t="s">
        <v>2859</v>
      </c>
      <c r="P26" s="55"/>
      <c r="Q26" s="54" t="s">
        <v>2859</v>
      </c>
      <c r="R26" s="54" t="s">
        <v>2859</v>
      </c>
      <c r="S26" s="54" t="s">
        <v>2859</v>
      </c>
      <c r="T26" s="55"/>
    </row>
    <row r="27" spans="1:20" x14ac:dyDescent="0.2">
      <c r="A27" s="35" t="s">
        <v>2885</v>
      </c>
      <c r="B27" s="53" t="s">
        <v>2858</v>
      </c>
      <c r="C27" s="53" t="s">
        <v>2858</v>
      </c>
      <c r="D27" s="53" t="s">
        <v>2858</v>
      </c>
      <c r="E27" s="53" t="s">
        <v>2858</v>
      </c>
      <c r="F27" s="53" t="s">
        <v>2858</v>
      </c>
      <c r="G27" s="53" t="s">
        <v>2858</v>
      </c>
      <c r="H27" s="53" t="s">
        <v>2858</v>
      </c>
      <c r="I27" s="53" t="s">
        <v>2858</v>
      </c>
      <c r="J27" s="53" t="s">
        <v>2858</v>
      </c>
      <c r="K27" s="53" t="s">
        <v>2858</v>
      </c>
      <c r="L27" s="53" t="s">
        <v>2858</v>
      </c>
      <c r="M27" s="53" t="s">
        <v>2858</v>
      </c>
      <c r="N27" s="53" t="s">
        <v>2858</v>
      </c>
      <c r="O27" s="53" t="s">
        <v>2858</v>
      </c>
      <c r="P27" s="53" t="s">
        <v>2858</v>
      </c>
      <c r="Q27" s="53" t="s">
        <v>2858</v>
      </c>
      <c r="R27" s="53" t="s">
        <v>2858</v>
      </c>
      <c r="S27" s="53" t="s">
        <v>2858</v>
      </c>
      <c r="T27" s="53" t="s">
        <v>2858</v>
      </c>
    </row>
    <row r="28" spans="1:20" x14ac:dyDescent="0.2">
      <c r="A28" s="35" t="s">
        <v>2886</v>
      </c>
      <c r="B28" s="55"/>
      <c r="C28" s="54" t="s">
        <v>2859</v>
      </c>
      <c r="D28" s="54" t="s">
        <v>2859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</row>
    <row r="29" spans="1:20" x14ac:dyDescent="0.2">
      <c r="A29" s="35" t="s">
        <v>2979</v>
      </c>
      <c r="B29" s="55"/>
      <c r="C29" s="55"/>
      <c r="D29" s="55"/>
      <c r="E29" s="55"/>
      <c r="F29" s="55"/>
      <c r="G29" s="55"/>
      <c r="H29" s="54" t="s">
        <v>2859</v>
      </c>
      <c r="I29" s="55"/>
      <c r="J29" s="55"/>
      <c r="K29" s="55"/>
      <c r="L29" s="55"/>
      <c r="M29" s="55"/>
      <c r="N29" s="53" t="s">
        <v>2858</v>
      </c>
      <c r="O29" s="54" t="s">
        <v>2859</v>
      </c>
      <c r="P29" s="55"/>
      <c r="Q29" s="54" t="s">
        <v>2859</v>
      </c>
      <c r="R29" s="55"/>
      <c r="S29" s="55"/>
      <c r="T29" s="55"/>
    </row>
    <row r="30" spans="1:20" x14ac:dyDescent="0.2">
      <c r="A30" s="35" t="s">
        <v>2887</v>
      </c>
      <c r="B30" s="54" t="s">
        <v>2859</v>
      </c>
      <c r="C30" s="54" t="s">
        <v>2859</v>
      </c>
      <c r="D30" s="54" t="s">
        <v>2859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</row>
    <row r="31" spans="1:20" x14ac:dyDescent="0.2">
      <c r="A31" s="35" t="s">
        <v>2888</v>
      </c>
      <c r="B31" s="54" t="s">
        <v>2859</v>
      </c>
      <c r="C31" s="54" t="s">
        <v>2859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</row>
    <row r="32" spans="1:20" x14ac:dyDescent="0.2">
      <c r="A32" s="35" t="s">
        <v>2889</v>
      </c>
      <c r="B32" s="54" t="s">
        <v>2859</v>
      </c>
      <c r="C32" s="54" t="s">
        <v>2890</v>
      </c>
      <c r="D32" s="54"/>
      <c r="E32" s="54" t="s">
        <v>2859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</row>
    <row r="33" spans="1:20" x14ac:dyDescent="0.2">
      <c r="A33" s="35" t="s">
        <v>2891</v>
      </c>
      <c r="B33" s="55"/>
      <c r="C33" s="54" t="s">
        <v>2859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</row>
    <row r="34" spans="1:20" x14ac:dyDescent="0.2">
      <c r="A34" s="35" t="s">
        <v>2892</v>
      </c>
      <c r="B34" s="55"/>
      <c r="C34" s="54" t="s">
        <v>2859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</row>
    <row r="35" spans="1:20" x14ac:dyDescent="0.2">
      <c r="A35" s="35" t="s">
        <v>2970</v>
      </c>
      <c r="B35" s="55"/>
      <c r="C35" s="54" t="s">
        <v>2859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</row>
    <row r="36" spans="1:20" x14ac:dyDescent="0.2">
      <c r="A36" s="35" t="s">
        <v>2971</v>
      </c>
      <c r="B36" s="55"/>
      <c r="C36" s="54" t="s">
        <v>2859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</row>
    <row r="37" spans="1:20" x14ac:dyDescent="0.2">
      <c r="A37" s="35" t="s">
        <v>2893</v>
      </c>
      <c r="B37" s="55"/>
      <c r="C37" s="53" t="s">
        <v>2858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</row>
    <row r="38" spans="1:20" x14ac:dyDescent="0.2">
      <c r="A38" s="35" t="s">
        <v>2894</v>
      </c>
      <c r="B38" s="55"/>
      <c r="C38" s="54" t="s">
        <v>2859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</row>
    <row r="39" spans="1:20" x14ac:dyDescent="0.2">
      <c r="A39" s="35" t="s">
        <v>2895</v>
      </c>
      <c r="B39" s="55"/>
      <c r="C39" s="53" t="s">
        <v>2858</v>
      </c>
      <c r="D39" s="53" t="s">
        <v>2858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</row>
    <row r="40" spans="1:20" x14ac:dyDescent="0.2">
      <c r="A40" s="35" t="s">
        <v>2896</v>
      </c>
      <c r="B40" s="53" t="s">
        <v>2858</v>
      </c>
      <c r="C40" s="54" t="s">
        <v>2859</v>
      </c>
      <c r="D40" s="55"/>
      <c r="E40" s="54" t="s">
        <v>2859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</row>
    <row r="41" spans="1:20" x14ac:dyDescent="0.2">
      <c r="A41" s="35" t="s">
        <v>2897</v>
      </c>
      <c r="B41" s="53" t="s">
        <v>2858</v>
      </c>
      <c r="C41" s="54" t="s">
        <v>2859</v>
      </c>
      <c r="D41" s="54" t="s">
        <v>2859</v>
      </c>
      <c r="E41" s="53" t="s">
        <v>2858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</row>
    <row r="42" spans="1:20" x14ac:dyDescent="0.2">
      <c r="A42" s="35" t="s">
        <v>2898</v>
      </c>
      <c r="B42" s="55"/>
      <c r="C42" s="54" t="s">
        <v>2899</v>
      </c>
      <c r="D42" s="54"/>
      <c r="E42" s="54"/>
      <c r="F42" s="54"/>
      <c r="G42" s="54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</row>
    <row r="43" spans="1:20" x14ac:dyDescent="0.2">
      <c r="A43" s="35" t="s">
        <v>2900</v>
      </c>
      <c r="B43" s="54" t="s">
        <v>2859</v>
      </c>
      <c r="C43" s="54" t="s">
        <v>2859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</row>
    <row r="44" spans="1:20" x14ac:dyDescent="0.2">
      <c r="A44" s="35" t="s">
        <v>2901</v>
      </c>
      <c r="B44" s="53" t="s">
        <v>2858</v>
      </c>
      <c r="C44" s="54" t="s">
        <v>2859</v>
      </c>
      <c r="D44" s="55"/>
      <c r="E44" s="54" t="s">
        <v>2859</v>
      </c>
      <c r="F44" s="55"/>
      <c r="G44" s="54" t="s">
        <v>2859</v>
      </c>
      <c r="H44" s="53" t="s">
        <v>2858</v>
      </c>
      <c r="I44" s="55"/>
      <c r="J44" s="54" t="s">
        <v>2859</v>
      </c>
      <c r="K44" s="55"/>
      <c r="L44" s="55"/>
      <c r="M44" s="55"/>
      <c r="N44" s="53" t="s">
        <v>2858</v>
      </c>
      <c r="O44" s="54" t="s">
        <v>2859</v>
      </c>
      <c r="P44" s="54" t="s">
        <v>2859</v>
      </c>
      <c r="Q44" s="55"/>
      <c r="R44" s="55"/>
      <c r="S44" s="55"/>
      <c r="T44" s="55"/>
    </row>
    <row r="45" spans="1:20" x14ac:dyDescent="0.2">
      <c r="A45" s="35" t="s">
        <v>2902</v>
      </c>
      <c r="B45" s="54" t="s">
        <v>2859</v>
      </c>
      <c r="C45" s="54" t="s">
        <v>2859</v>
      </c>
      <c r="D45" s="54" t="s">
        <v>2859</v>
      </c>
      <c r="E45" s="55"/>
      <c r="F45" s="55"/>
      <c r="G45" s="55"/>
      <c r="H45" s="55"/>
      <c r="I45" s="55"/>
      <c r="J45" s="55"/>
      <c r="K45" s="55"/>
      <c r="L45" s="55"/>
      <c r="M45" s="55"/>
      <c r="N45" s="54" t="s">
        <v>2859</v>
      </c>
      <c r="O45" s="55"/>
      <c r="P45" s="55"/>
      <c r="Q45" s="55"/>
      <c r="R45" s="55"/>
      <c r="S45" s="55"/>
      <c r="T45" s="55"/>
    </row>
    <row r="46" spans="1:20" x14ac:dyDescent="0.2">
      <c r="A46" s="35" t="s">
        <v>2903</v>
      </c>
      <c r="B46" s="54" t="s">
        <v>2859</v>
      </c>
      <c r="C46" s="54" t="s">
        <v>2859</v>
      </c>
      <c r="D46" s="55"/>
      <c r="E46" s="55"/>
      <c r="F46" s="55"/>
      <c r="G46" s="55"/>
      <c r="H46" s="55"/>
      <c r="I46" s="55"/>
      <c r="J46" s="55"/>
      <c r="K46" s="54" t="s">
        <v>2859</v>
      </c>
      <c r="L46" s="55"/>
      <c r="M46" s="54" t="s">
        <v>2859</v>
      </c>
      <c r="N46" s="55"/>
      <c r="O46" s="55"/>
      <c r="P46" s="55"/>
      <c r="Q46" s="55"/>
      <c r="R46" s="55"/>
      <c r="S46" s="55"/>
      <c r="T46" s="55"/>
    </row>
    <row r="47" spans="1:20" x14ac:dyDescent="0.2">
      <c r="A47" s="35" t="s">
        <v>2904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4" t="s">
        <v>2905</v>
      </c>
      <c r="N47" s="54"/>
      <c r="O47" s="55"/>
      <c r="P47" s="55"/>
      <c r="Q47" s="55"/>
      <c r="R47" s="55"/>
      <c r="S47" s="55"/>
      <c r="T47" s="55"/>
    </row>
    <row r="48" spans="1:20" x14ac:dyDescent="0.2">
      <c r="A48" s="35" t="s">
        <v>2906</v>
      </c>
      <c r="B48" s="55"/>
      <c r="C48" s="54" t="s">
        <v>2859</v>
      </c>
      <c r="D48" s="55"/>
      <c r="E48" s="54" t="s">
        <v>2859</v>
      </c>
      <c r="F48" s="55"/>
      <c r="G48" s="55"/>
      <c r="H48" s="55"/>
      <c r="I48" s="55"/>
      <c r="J48" s="54" t="s">
        <v>2859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</row>
    <row r="49" spans="1:20" x14ac:dyDescent="0.2">
      <c r="A49" s="35" t="s">
        <v>2907</v>
      </c>
      <c r="B49" s="54" t="s">
        <v>2859</v>
      </c>
      <c r="C49" s="55"/>
      <c r="D49" s="55"/>
      <c r="E49" s="54" t="s">
        <v>2908</v>
      </c>
      <c r="F49" s="54"/>
      <c r="G49" s="54" t="s">
        <v>2859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</row>
    <row r="50" spans="1:20" x14ac:dyDescent="0.2">
      <c r="A50" s="35" t="s">
        <v>2909</v>
      </c>
      <c r="B50" s="53" t="s">
        <v>2858</v>
      </c>
      <c r="C50" s="54" t="s">
        <v>2910</v>
      </c>
      <c r="D50" s="54"/>
      <c r="E50" s="54" t="s">
        <v>2859</v>
      </c>
      <c r="F50" s="55"/>
      <c r="G50" s="55"/>
      <c r="H50" s="55"/>
      <c r="I50" s="55"/>
      <c r="J50" s="55"/>
      <c r="K50" s="55"/>
      <c r="L50" s="55"/>
      <c r="M50" s="54" t="s">
        <v>2859</v>
      </c>
      <c r="N50" s="55"/>
      <c r="O50" s="55"/>
      <c r="P50" s="55"/>
      <c r="Q50" s="54" t="s">
        <v>2859</v>
      </c>
      <c r="R50" s="54" t="s">
        <v>2859</v>
      </c>
      <c r="S50" s="55"/>
      <c r="T50" s="55"/>
    </row>
    <row r="51" spans="1:20" x14ac:dyDescent="0.2">
      <c r="A51" s="35" t="s">
        <v>2911</v>
      </c>
      <c r="B51" s="53" t="s">
        <v>2858</v>
      </c>
      <c r="C51" s="53" t="s">
        <v>2858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1:20" x14ac:dyDescent="0.2">
      <c r="A52" s="35" t="s">
        <v>2912</v>
      </c>
      <c r="B52" s="53" t="s">
        <v>2858</v>
      </c>
      <c r="C52" s="54" t="s">
        <v>2859</v>
      </c>
      <c r="D52" s="55"/>
      <c r="E52" s="54" t="s">
        <v>2859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</row>
    <row r="53" spans="1:20" x14ac:dyDescent="0.2">
      <c r="A53" s="35" t="s">
        <v>2913</v>
      </c>
      <c r="B53" s="55"/>
      <c r="C53" s="53" t="s">
        <v>2858</v>
      </c>
      <c r="D53" s="55"/>
      <c r="E53" s="55"/>
      <c r="F53" s="55"/>
      <c r="G53" s="55"/>
      <c r="H53" s="55"/>
      <c r="I53" s="55"/>
      <c r="J53" s="54" t="s">
        <v>2859</v>
      </c>
      <c r="K53" s="53" t="s">
        <v>2858</v>
      </c>
      <c r="L53" s="55"/>
      <c r="M53" s="55"/>
      <c r="N53" s="55"/>
      <c r="O53" s="55"/>
      <c r="P53" s="55"/>
      <c r="Q53" s="55"/>
      <c r="R53" s="55"/>
      <c r="S53" s="55"/>
      <c r="T53" s="55"/>
    </row>
    <row r="54" spans="1:20" x14ac:dyDescent="0.2">
      <c r="A54" s="35" t="s">
        <v>2914</v>
      </c>
      <c r="B54" s="55"/>
      <c r="C54" s="53" t="s">
        <v>2858</v>
      </c>
      <c r="D54" s="53" t="s">
        <v>2858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1:20" x14ac:dyDescent="0.2">
      <c r="A55" s="35" t="s">
        <v>2915</v>
      </c>
      <c r="B55" s="53" t="s">
        <v>2858</v>
      </c>
      <c r="C55" s="54" t="s">
        <v>2859</v>
      </c>
      <c r="D55" s="55"/>
      <c r="E55" s="54" t="s">
        <v>2859</v>
      </c>
      <c r="F55" s="55"/>
      <c r="G55" s="55"/>
      <c r="H55" s="55"/>
      <c r="I55" s="55"/>
      <c r="J55" s="55"/>
      <c r="K55" s="55"/>
      <c r="L55" s="55"/>
      <c r="M55" s="53" t="s">
        <v>2858</v>
      </c>
      <c r="N55" s="55"/>
      <c r="O55" s="55"/>
      <c r="P55" s="55"/>
      <c r="Q55" s="55"/>
      <c r="R55" s="54" t="s">
        <v>2859</v>
      </c>
      <c r="S55" s="55"/>
      <c r="T55" s="55"/>
    </row>
    <row r="56" spans="1:20" x14ac:dyDescent="0.2">
      <c r="A56" s="35" t="s">
        <v>2916</v>
      </c>
      <c r="B56" s="54" t="s">
        <v>2859</v>
      </c>
      <c r="C56" s="54" t="s">
        <v>2859</v>
      </c>
      <c r="D56" s="55"/>
      <c r="E56" s="53" t="s">
        <v>2858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</row>
    <row r="57" spans="1:20" x14ac:dyDescent="0.2">
      <c r="A57" s="35" t="s">
        <v>2917</v>
      </c>
      <c r="B57" s="55"/>
      <c r="C57" s="54" t="s">
        <v>2859</v>
      </c>
      <c r="D57" s="55"/>
      <c r="E57" s="54" t="s">
        <v>2859</v>
      </c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1:20" x14ac:dyDescent="0.2">
      <c r="A58" s="35" t="s">
        <v>2918</v>
      </c>
      <c r="B58" s="55"/>
      <c r="C58" s="55"/>
      <c r="D58" s="55"/>
      <c r="E58" s="54" t="s">
        <v>2859</v>
      </c>
      <c r="F58" s="54" t="s">
        <v>2859</v>
      </c>
      <c r="G58" s="54" t="s">
        <v>2859</v>
      </c>
      <c r="H58" s="54" t="s">
        <v>2859</v>
      </c>
      <c r="I58" s="55"/>
      <c r="J58" s="55"/>
      <c r="K58" s="55"/>
      <c r="L58" s="54" t="s">
        <v>2859</v>
      </c>
      <c r="M58" s="54" t="s">
        <v>2859</v>
      </c>
      <c r="N58" s="54" t="s">
        <v>2859</v>
      </c>
      <c r="O58" s="54" t="s">
        <v>2859</v>
      </c>
      <c r="P58" s="55"/>
      <c r="Q58" s="53" t="s">
        <v>2858</v>
      </c>
      <c r="R58" s="53" t="s">
        <v>2858</v>
      </c>
      <c r="S58" s="55"/>
      <c r="T58" s="55"/>
    </row>
    <row r="59" spans="1:20" x14ac:dyDescent="0.2">
      <c r="A59" s="35" t="s">
        <v>2919</v>
      </c>
      <c r="B59" s="53" t="s">
        <v>2858</v>
      </c>
      <c r="C59" s="54" t="s">
        <v>2859</v>
      </c>
      <c r="D59" s="54" t="s">
        <v>2859</v>
      </c>
      <c r="E59" s="54" t="s">
        <v>2859</v>
      </c>
      <c r="F59" s="54" t="s">
        <v>2859</v>
      </c>
      <c r="G59" s="54" t="s">
        <v>2859</v>
      </c>
      <c r="H59" s="54" t="s">
        <v>2859</v>
      </c>
      <c r="I59" s="55"/>
      <c r="J59" s="54" t="s">
        <v>2859</v>
      </c>
      <c r="K59" s="54" t="s">
        <v>2859</v>
      </c>
      <c r="L59" s="53" t="s">
        <v>2858</v>
      </c>
      <c r="M59" s="53" t="s">
        <v>2858</v>
      </c>
      <c r="N59" s="53" t="s">
        <v>2858</v>
      </c>
      <c r="O59" s="53" t="s">
        <v>2858</v>
      </c>
      <c r="P59" s="55"/>
      <c r="Q59" s="54" t="s">
        <v>2859</v>
      </c>
      <c r="R59" s="54" t="s">
        <v>2859</v>
      </c>
      <c r="S59" s="55"/>
      <c r="T59" s="55"/>
    </row>
    <row r="60" spans="1:20" x14ac:dyDescent="0.2">
      <c r="A60" s="35" t="s">
        <v>2920</v>
      </c>
      <c r="B60" s="54" t="s">
        <v>2859</v>
      </c>
      <c r="C60" s="54" t="s">
        <v>2859</v>
      </c>
      <c r="D60" s="54" t="s">
        <v>2859</v>
      </c>
      <c r="E60" s="54" t="s">
        <v>2859</v>
      </c>
      <c r="F60" s="54" t="s">
        <v>2859</v>
      </c>
      <c r="G60" s="54" t="s">
        <v>2859</v>
      </c>
      <c r="H60" s="54" t="s">
        <v>2859</v>
      </c>
      <c r="I60" s="55"/>
      <c r="J60" s="54" t="s">
        <v>2859</v>
      </c>
      <c r="K60" s="54" t="s">
        <v>2859</v>
      </c>
      <c r="L60" s="54" t="s">
        <v>2859</v>
      </c>
      <c r="M60" s="54" t="s">
        <v>2859</v>
      </c>
      <c r="N60" s="54" t="s">
        <v>2859</v>
      </c>
      <c r="O60" s="54" t="s">
        <v>2859</v>
      </c>
      <c r="P60" s="55"/>
      <c r="Q60" s="54" t="s">
        <v>2859</v>
      </c>
      <c r="R60" s="54" t="s">
        <v>2859</v>
      </c>
      <c r="S60" s="55"/>
      <c r="T60" s="55"/>
    </row>
    <row r="61" spans="1:20" x14ac:dyDescent="0.2">
      <c r="A61" s="35" t="s">
        <v>2921</v>
      </c>
      <c r="B61" s="55"/>
      <c r="C61" s="53" t="s">
        <v>2858</v>
      </c>
      <c r="D61" s="53" t="s">
        <v>2858</v>
      </c>
      <c r="E61" s="53" t="s">
        <v>2858</v>
      </c>
      <c r="F61" s="53" t="s">
        <v>2858</v>
      </c>
      <c r="G61" s="53" t="s">
        <v>2858</v>
      </c>
      <c r="H61" s="53" t="s">
        <v>2858</v>
      </c>
      <c r="I61" s="55"/>
      <c r="J61" s="54" t="s">
        <v>2859</v>
      </c>
      <c r="K61" s="53" t="s">
        <v>2858</v>
      </c>
      <c r="L61" s="54" t="s">
        <v>2859</v>
      </c>
      <c r="M61" s="54" t="s">
        <v>2859</v>
      </c>
      <c r="N61" s="54" t="s">
        <v>2859</v>
      </c>
      <c r="O61" s="53" t="s">
        <v>2858</v>
      </c>
      <c r="P61" s="55"/>
      <c r="Q61" s="54" t="s">
        <v>2859</v>
      </c>
      <c r="R61" s="54" t="s">
        <v>2859</v>
      </c>
      <c r="S61" s="55"/>
      <c r="T61" s="55"/>
    </row>
    <row r="62" spans="1:20" x14ac:dyDescent="0.2">
      <c r="A62" s="35" t="s">
        <v>2922</v>
      </c>
      <c r="B62" s="53" t="s">
        <v>2858</v>
      </c>
      <c r="C62" s="53" t="s">
        <v>2858</v>
      </c>
      <c r="D62" s="53" t="s">
        <v>2858</v>
      </c>
      <c r="E62" s="53" t="s">
        <v>2858</v>
      </c>
      <c r="F62" s="53" t="s">
        <v>2858</v>
      </c>
      <c r="G62" s="53" t="s">
        <v>2858</v>
      </c>
      <c r="H62" s="53" t="s">
        <v>2858</v>
      </c>
      <c r="I62" s="55"/>
      <c r="J62" s="53" t="s">
        <v>2858</v>
      </c>
      <c r="K62" s="53" t="s">
        <v>2858</v>
      </c>
      <c r="L62" s="53" t="s">
        <v>2858</v>
      </c>
      <c r="M62" s="53" t="s">
        <v>2858</v>
      </c>
      <c r="N62" s="53" t="s">
        <v>2858</v>
      </c>
      <c r="O62" s="53" t="s">
        <v>2858</v>
      </c>
      <c r="P62" s="55"/>
      <c r="Q62" s="55"/>
      <c r="R62" s="55"/>
      <c r="S62" s="55"/>
      <c r="T62" s="55"/>
    </row>
    <row r="63" spans="1:20" x14ac:dyDescent="0.2">
      <c r="A63" s="35" t="s">
        <v>2923</v>
      </c>
      <c r="B63" s="53" t="s">
        <v>2858</v>
      </c>
      <c r="C63" s="54" t="s">
        <v>2859</v>
      </c>
      <c r="D63" s="55"/>
      <c r="E63" s="54" t="s">
        <v>2859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</row>
    <row r="64" spans="1:20" x14ac:dyDescent="0.2">
      <c r="A64" s="35" t="s">
        <v>2924</v>
      </c>
      <c r="B64" s="54" t="s">
        <v>2859</v>
      </c>
      <c r="C64" s="54" t="s">
        <v>2859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</row>
    <row r="65" spans="1:20" x14ac:dyDescent="0.2">
      <c r="A65" s="35" t="s">
        <v>2925</v>
      </c>
      <c r="B65" s="54" t="s">
        <v>2859</v>
      </c>
      <c r="C65" s="54" t="s">
        <v>2859</v>
      </c>
      <c r="D65" s="55"/>
      <c r="E65" s="54" t="s">
        <v>2859</v>
      </c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</row>
  </sheetData>
  <mergeCells count="3">
    <mergeCell ref="C2:I2"/>
    <mergeCell ref="J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884-23C1-8442-8D5F-E64E9EBE2F70}">
  <sheetPr>
    <tabColor theme="8" tint="0.79998168889431442"/>
  </sheetPr>
  <dimension ref="A1:E20"/>
  <sheetViews>
    <sheetView zoomScale="200" workbookViewId="0"/>
  </sheetViews>
  <sheetFormatPr baseColWidth="10" defaultRowHeight="16" x14ac:dyDescent="0.2"/>
  <cols>
    <col min="2" max="2" width="23" customWidth="1"/>
  </cols>
  <sheetData>
    <row r="1" spans="1:5" x14ac:dyDescent="0.2">
      <c r="A1" t="s">
        <v>2926</v>
      </c>
      <c r="B1" t="s">
        <v>0</v>
      </c>
      <c r="C1" t="s">
        <v>2957</v>
      </c>
      <c r="E1" t="s">
        <v>2819</v>
      </c>
    </row>
    <row r="2" spans="1:5" x14ac:dyDescent="0.2">
      <c r="A2" t="s">
        <v>2841</v>
      </c>
      <c r="B2" t="s">
        <v>2928</v>
      </c>
      <c r="C2">
        <v>20</v>
      </c>
      <c r="E2" t="s">
        <v>2947</v>
      </c>
    </row>
    <row r="3" spans="1:5" x14ac:dyDescent="0.2">
      <c r="A3" t="s">
        <v>2825</v>
      </c>
      <c r="B3" t="s">
        <v>2929</v>
      </c>
      <c r="C3">
        <v>4</v>
      </c>
      <c r="E3" t="s">
        <v>2948</v>
      </c>
    </row>
    <row r="4" spans="1:5" x14ac:dyDescent="0.2">
      <c r="A4" t="s">
        <v>2824</v>
      </c>
      <c r="B4" t="s">
        <v>2930</v>
      </c>
      <c r="C4">
        <v>3</v>
      </c>
      <c r="E4" t="s">
        <v>2949</v>
      </c>
    </row>
    <row r="5" spans="1:5" x14ac:dyDescent="0.2">
      <c r="A5" t="s">
        <v>2827</v>
      </c>
      <c r="B5" t="s">
        <v>2931</v>
      </c>
      <c r="C5">
        <v>6</v>
      </c>
      <c r="E5" t="s">
        <v>2960</v>
      </c>
    </row>
    <row r="6" spans="1:5" x14ac:dyDescent="0.2">
      <c r="A6" t="s">
        <v>2826</v>
      </c>
      <c r="B6" t="s">
        <v>2932</v>
      </c>
      <c r="C6">
        <v>5</v>
      </c>
      <c r="E6" t="s">
        <v>2950</v>
      </c>
    </row>
    <row r="7" spans="1:5" x14ac:dyDescent="0.2">
      <c r="A7" t="s">
        <v>2823</v>
      </c>
      <c r="B7" t="s">
        <v>2934</v>
      </c>
      <c r="C7">
        <v>2</v>
      </c>
      <c r="E7" t="s">
        <v>2961</v>
      </c>
    </row>
    <row r="8" spans="1:5" x14ac:dyDescent="0.2">
      <c r="A8" t="s">
        <v>2829</v>
      </c>
      <c r="B8" t="s">
        <v>2933</v>
      </c>
      <c r="C8">
        <v>8</v>
      </c>
      <c r="E8" t="s">
        <v>2951</v>
      </c>
    </row>
    <row r="9" spans="1:5" x14ac:dyDescent="0.2">
      <c r="A9" t="s">
        <v>2828</v>
      </c>
      <c r="B9" t="s">
        <v>2935</v>
      </c>
      <c r="C9">
        <v>7</v>
      </c>
      <c r="E9" t="s">
        <v>2952</v>
      </c>
    </row>
    <row r="10" spans="1:5" x14ac:dyDescent="0.2">
      <c r="A10" t="s">
        <v>2830</v>
      </c>
      <c r="B10" t="s">
        <v>2936</v>
      </c>
      <c r="C10">
        <v>9</v>
      </c>
      <c r="E10" t="s">
        <v>2953</v>
      </c>
    </row>
    <row r="11" spans="1:5" x14ac:dyDescent="0.2">
      <c r="A11" t="s">
        <v>2839</v>
      </c>
      <c r="B11" t="s">
        <v>2937</v>
      </c>
      <c r="C11">
        <v>18</v>
      </c>
      <c r="E11" t="s">
        <v>2954</v>
      </c>
    </row>
    <row r="12" spans="1:5" x14ac:dyDescent="0.2">
      <c r="A12" t="s">
        <v>2838</v>
      </c>
      <c r="B12" t="s">
        <v>2938</v>
      </c>
      <c r="C12">
        <v>17</v>
      </c>
      <c r="E12" t="s">
        <v>2955</v>
      </c>
    </row>
    <row r="13" spans="1:5" x14ac:dyDescent="0.2">
      <c r="A13" t="s">
        <v>2840</v>
      </c>
      <c r="B13" t="s">
        <v>2939</v>
      </c>
      <c r="C13">
        <v>19</v>
      </c>
      <c r="E13" t="s">
        <v>2956</v>
      </c>
    </row>
    <row r="14" spans="1:5" x14ac:dyDescent="0.2">
      <c r="A14" t="s">
        <v>2832</v>
      </c>
      <c r="B14" t="s">
        <v>2940</v>
      </c>
      <c r="C14">
        <v>11</v>
      </c>
    </row>
    <row r="15" spans="1:5" x14ac:dyDescent="0.2">
      <c r="A15" t="s">
        <v>2831</v>
      </c>
      <c r="B15" t="s">
        <v>2941</v>
      </c>
      <c r="C15">
        <v>10</v>
      </c>
    </row>
    <row r="16" spans="1:5" x14ac:dyDescent="0.2">
      <c r="A16" t="s">
        <v>2834</v>
      </c>
      <c r="B16" t="s">
        <v>2942</v>
      </c>
      <c r="C16">
        <v>13</v>
      </c>
    </row>
    <row r="17" spans="1:3" x14ac:dyDescent="0.2">
      <c r="A17" t="s">
        <v>2833</v>
      </c>
      <c r="B17" t="s">
        <v>2943</v>
      </c>
      <c r="C17">
        <v>12</v>
      </c>
    </row>
    <row r="18" spans="1:3" x14ac:dyDescent="0.2">
      <c r="A18" t="s">
        <v>2836</v>
      </c>
      <c r="B18" t="s">
        <v>2944</v>
      </c>
      <c r="C18">
        <v>15</v>
      </c>
    </row>
    <row r="19" spans="1:3" x14ac:dyDescent="0.2">
      <c r="A19" t="s">
        <v>2835</v>
      </c>
      <c r="B19" t="s">
        <v>2945</v>
      </c>
      <c r="C19">
        <v>14</v>
      </c>
    </row>
    <row r="20" spans="1:3" x14ac:dyDescent="0.2">
      <c r="A20" t="s">
        <v>2837</v>
      </c>
      <c r="B20" t="s">
        <v>2946</v>
      </c>
      <c r="C20">
        <v>16</v>
      </c>
    </row>
  </sheetData>
  <conditionalFormatting sqref="E13">
    <cfRule type="beginsWith" dxfId="7" priority="7" operator="beginsWith" text="KO">
      <formula>LEFT(E13,LEN("KO"))="KO"</formula>
    </cfRule>
    <cfRule type="beginsWith" dxfId="6" priority="8" operator="beginsWith" text="OK">
      <formula>LEFT(E13,LEN("OK"))="OK"</formula>
    </cfRule>
  </conditionalFormatting>
  <conditionalFormatting sqref="E14">
    <cfRule type="beginsWith" dxfId="5" priority="5" operator="beginsWith" text="KO">
      <formula>LEFT(E14,LEN("KO"))="KO"</formula>
    </cfRule>
    <cfRule type="beginsWith" dxfId="4" priority="6" operator="beginsWith" text="OK">
      <formula>LEFT(E14,LEN("OK"))="OK"</formula>
    </cfRule>
  </conditionalFormatting>
  <conditionalFormatting sqref="E12">
    <cfRule type="beginsWith" dxfId="3" priority="3" operator="beginsWith" text="KO">
      <formula>LEFT(E12,LEN("KO"))="KO"</formula>
    </cfRule>
    <cfRule type="beginsWith" dxfId="2" priority="4" operator="beginsWith" text="OK">
      <formula>LEFT(E12,LEN("OK"))="OK"</formula>
    </cfRule>
  </conditionalFormatting>
  <conditionalFormatting sqref="E13">
    <cfRule type="beginsWith" dxfId="1" priority="1" operator="beginsWith" text="KO">
      <formula>LEFT(E13,LEN("KO"))="KO"</formula>
    </cfRule>
    <cfRule type="beginsWith" dxfId="0" priority="2" operator="beginsWith" text="OK">
      <formula>LEFT(E13,LEN("OK"))="OK"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Eco-score</vt:lpstr>
      <vt:lpstr>Poissons</vt:lpstr>
      <vt:lpstr>Agribalyse</vt:lpstr>
      <vt:lpstr>Labels</vt:lpstr>
      <vt:lpstr>Pays</vt:lpstr>
      <vt:lpstr>Formats</vt:lpstr>
      <vt:lpstr>Matériaux</vt:lpstr>
      <vt:lpstr>Poissons menacés</vt:lpstr>
      <vt:lpstr>Zones de pêche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MARTIN</dc:creator>
  <cp:lastModifiedBy>Microsoft Office User</cp:lastModifiedBy>
  <dcterms:created xsi:type="dcterms:W3CDTF">2021-01-12T11:35:53Z</dcterms:created>
  <dcterms:modified xsi:type="dcterms:W3CDTF">2022-10-25T09:28:19Z</dcterms:modified>
</cp:coreProperties>
</file>